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63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uva45asa" sheetId="48" r:id="rId48"/>
    <sheet name="ace46ezo" sheetId="49" r:id="rId49"/>
    <sheet name="ace47ara" sheetId="50" r:id="rId50"/>
    <sheet name="ace48ite" sheetId="51" r:id="rId51"/>
  </sheets>
  <externalReferences>
    <externalReference r:id="rId54"/>
    <externalReference r:id="rId55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nacional'!$A$1:$AB$97</definedName>
    <definedName name="_xlnm.Print_Area" localSheetId="4">'tri1uro'!$A$1:$K$88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'[2]tri0ndo'!#REF!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7">'uva45asa'!#REF!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<sst xmlns="http://schemas.openxmlformats.org/spreadsheetml/2006/main" count="3735" uniqueCount="326">
  <si>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</si>
  <si>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</si>
  <si>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</si>
  <si>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</si>
  <si>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</si>
  <si>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</si>
  <si>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</si>
  <si>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</si>
  <si>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</si>
  <si>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</si>
  <si>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</si>
  <si>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</si>
  <si>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</si>
  <si>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</si>
  <si>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</si>
  <si>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</si>
  <si>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</si>
  <si>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</si>
  <si>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</si>
  <si>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</si>
  <si>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</si>
  <si>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</si>
  <si>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</si>
  <si>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</si>
  <si>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</si>
  <si>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</si>
  <si>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</si>
  <si>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</si>
  <si>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</si>
  <si>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</si>
  <si>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</si>
  <si>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</si>
  <si>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</si>
  <si>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</si>
  <si>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</si>
  <si>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</si>
  <si>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</si>
  <si>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</si>
  <si>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</si>
  <si>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</si>
  <si>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</si>
  <si>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</si>
  <si>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</si>
  <si>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</si>
  <si>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</si>
  <si>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</si>
  <si>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</si>
  <si>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</si>
  <si>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</si>
  <si>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</si>
  <si>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</si>
  <si>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</si>
  <si>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</si>
  <si>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</si>
  <si>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</si>
  <si>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</si>
  <si>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</si>
  <si>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</si>
  <si>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</si>
  <si>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</si>
  <si>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</si>
  <si>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</si>
  <si>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</si>
  <si>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</si>
  <si>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</si>
  <si>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</si>
  <si>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</si>
  <si>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</si>
  <si>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</si>
  <si>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</si>
  <si>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</si>
  <si>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</si>
  <si>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</si>
  <si>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</si>
  <si>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</si>
  <si>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</si>
  <si>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</si>
  <si>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</si>
  <si>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</si>
  <si>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</si>
  <si>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</si>
  <si>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</si>
  <si>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</si>
  <si>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</si>
  <si>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</si>
  <si>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</si>
  <si>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</si>
  <si>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</si>
  <si>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</si>
  <si>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</si>
  <si>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</si>
  <si>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</si>
  <si>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</si>
  <si>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</si>
  <si>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</si>
  <si>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</si>
  <si>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</si>
  <si>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</si>
  <si>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</si>
  <si>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</si>
  <si>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</si>
  <si>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</si>
  <si>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</si>
  <si>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</si>
  <si>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</si>
  <si>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</si>
  <si>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</si>
  <si>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</si>
  <si>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</si>
  <si>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</si>
  <si>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</si>
  <si>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</si>
  <si>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</si>
  <si>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</si>
  <si>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</si>
  <si>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</si>
  <si>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</si>
  <si>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</si>
  <si>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</si>
  <si>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</si>
  <si>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</si>
  <si>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</si>
  <si>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</si>
  <si>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</si>
  <si>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2021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</si>
  <si>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</si>
  <si>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</si>
  <si>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</si>
  <si>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</si>
  <si>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</si>
  <si>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</si>
  <si>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</si>
  <si>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</si>
  <si>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</si>
  <si>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</si>
  <si>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</si>
  <si>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</si>
  <si>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</si>
  <si>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</si>
  <si>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</si>
  <si>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cebada de dos carreras</t>
  </si>
  <si>
    <t>cebada total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</si>
  <si>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</si>
  <si>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</si>
  <si>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</si>
  <si>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</si>
  <si>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</si>
  <si>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</si>
  <si>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</si>
  <si>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</si>
  <si>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</si>
  <si>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</si>
  <si>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</si>
  <si>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</si>
  <si>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</si>
  <si>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</si>
  <si>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</si>
  <si>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</si>
  <si>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</si>
  <si>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</si>
  <si>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</si>
  <si>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</si>
  <si>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</si>
  <si>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</si>
  <si>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</si>
  <si>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</si>
  <si>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</si>
  <si>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</si>
  <si>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</si>
  <si>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</si>
  <si>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</si>
  <si>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</si>
  <si>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</si>
  <si>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</si>
  <si>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</si>
  <si>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</si>
  <si>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</si>
  <si>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</si>
  <si>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</si>
  <si>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</si>
  <si>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</si>
  <si>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</si>
  <si>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</si>
  <si>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</si>
  <si>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</si>
  <si>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</si>
  <si>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</si>
  <si>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</si>
  <si>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</si>
  <si>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</si>
  <si>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</si>
  <si>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</si>
  <si>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</si>
  <si>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</si>
  <si>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</si>
  <si>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</si>
  <si>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</si>
  <si>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</si>
  <si>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</si>
  <si>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</si>
  <si>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</si>
  <si>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</si>
  <si>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</si>
  <si>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</si>
  <si>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</si>
  <si>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</si>
  <si>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</si>
  <si>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</si>
  <si>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</si>
  <si>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</si>
  <si>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</si>
  <si>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</si>
  <si>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</si>
  <si>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</si>
  <si>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</si>
  <si>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</si>
  <si>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</si>
  <si>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</si>
  <si>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</si>
  <si>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</si>
  <si>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</si>
  <si>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</si>
  <si>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</si>
  <si>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</si>
  <si>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</si>
  <si>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</si>
  <si>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</si>
  <si>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</si>
  <si>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</si>
  <si>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</si>
  <si>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</si>
  <si>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</si>
  <si>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</si>
  <si>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</si>
  <si>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</si>
  <si>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</si>
  <si>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</si>
  <si>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</si>
  <si>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</si>
  <si>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</si>
  <si>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</si>
  <si>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</si>
  <si>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</si>
  <si>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</si>
  <si>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</si>
  <si>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</si>
  <si>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</si>
  <si>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</si>
  <si>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</si>
  <si>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</si>
  <si>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</si>
  <si>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</si>
  <si>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</si>
  <si>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</si>
  <si>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</si>
  <si>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</si>
  <si>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</si>
  <si>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</si>
  <si>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</si>
  <si>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</si>
  <si>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</si>
  <si>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</si>
  <si>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</si>
  <si>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</si>
  <si>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</si>
  <si>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</si>
  <si>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</si>
  <si>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</si>
  <si>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</si>
  <si>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</si>
  <si>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</si>
  <si>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OCTUBRE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</si>
  <si>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</si>
  <si>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</si>
  <si>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</si>
  <si>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</si>
  <si>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16/12/2021</t>
  </si>
  <si>
    <t>cereales otoño invierno</t>
  </si>
  <si>
    <t>remolacha total</t>
  </si>
  <si>
    <t>habas verdes (8)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</si>
  <si>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</si>
  <si>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</si>
  <si>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</si>
  <si>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</si>
  <si>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</si>
  <si>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</si>
  <si>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</si>
  <si>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</si>
  <si>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</si>
  <si>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</si>
  <si>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</si>
  <si>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</si>
  <si>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</si>
  <si>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</si>
  <si>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</si>
  <si>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</si>
  <si>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</si>
  <si>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</si>
  <si>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</si>
  <si>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</si>
  <si>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</si>
  <si>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</si>
  <si>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</si>
  <si>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</si>
  <si>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</si>
  <si>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</si>
  <si>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</si>
  <si>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</si>
  <si>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</si>
  <si>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</si>
  <si>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</si>
  <si>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</si>
  <si>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</si>
  <si>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endivias (9) (17)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</si>
  <si>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</si>
  <si>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</si>
  <si>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</si>
  <si>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</si>
  <si>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</si>
  <si>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</si>
  <si>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</si>
  <si>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 xml:space="preserve">(17) La superficie de endivia indica la superficie de raíz de endivia mientras que la producción de endivia recoge la endivia de hoja por lo que no tienen que estar ligadas. </t>
  </si>
  <si>
    <t>MES (1)</t>
  </si>
  <si>
    <t>DEFINITIVO</t>
  </si>
  <si>
    <t xml:space="preserve">   Resumen de cifras nacionales ............................................................ páginas 7 y 8</t>
  </si>
  <si>
    <t>DEFINIT.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</si>
</sst>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_-* #,##0.0\ _€_-;\-* #,##0.0\ _€_-;_-* &quot;-&quot;??\ _€_-;_-@_-"/>
    <numFmt numFmtId="167" formatCode="#,##0.000"/>
    <numFmt numFmtId="168" formatCode="0.0"/>
    <numFmt numFmtId="169" formatCode="0.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7" fontId="7" fillId="33" borderId="0" xfId="54" applyNumberFormat="1" applyFont="1" applyFill="1" applyBorder="1" applyAlignment="1" applyProtection="1">
      <alignment vertical="justify"/>
      <protection/>
    </xf>
    <xf numFmtId="167" fontId="6" fillId="34" borderId="21" xfId="54" applyNumberFormat="1" applyFont="1" applyFill="1" applyBorder="1" applyAlignment="1" applyProtection="1">
      <alignment vertical="justify"/>
      <protection/>
    </xf>
    <xf numFmtId="167" fontId="6" fillId="34" borderId="22" xfId="54" applyNumberFormat="1" applyFont="1" applyFill="1" applyBorder="1" applyAlignment="1" applyProtection="1">
      <alignment vertical="justify"/>
      <protection/>
    </xf>
    <xf numFmtId="167" fontId="7" fillId="34" borderId="15" xfId="54" applyNumberFormat="1" applyFont="1" applyFill="1" applyBorder="1" applyAlignment="1" applyProtection="1">
      <alignment vertical="justify"/>
      <protection/>
    </xf>
    <xf numFmtId="167" fontId="7" fillId="34" borderId="16" xfId="54" applyNumberFormat="1" applyFont="1" applyFill="1" applyBorder="1" applyAlignment="1" applyProtection="1">
      <alignment vertical="justify"/>
      <protection/>
    </xf>
    <xf numFmtId="167" fontId="6" fillId="34" borderId="27" xfId="54" applyNumberFormat="1" applyFont="1" applyFill="1" applyBorder="1" applyAlignment="1" applyProtection="1">
      <alignment vertical="justify"/>
      <protection/>
    </xf>
    <xf numFmtId="167" fontId="6" fillId="34" borderId="0" xfId="54" applyNumberFormat="1" applyFont="1" applyFill="1" applyBorder="1" applyAlignment="1" applyProtection="1">
      <alignment vertical="justify"/>
      <protection/>
    </xf>
    <xf numFmtId="168" fontId="9" fillId="0" borderId="0" xfId="56" applyNumberFormat="1" applyFont="1">
      <alignment/>
      <protection/>
    </xf>
    <xf numFmtId="169" fontId="9" fillId="0" borderId="0" xfId="56" applyNumberFormat="1" applyFont="1">
      <alignment/>
      <protection/>
    </xf>
    <xf numFmtId="1" fontId="9" fillId="0" borderId="0" xfId="56" applyNumberFormat="1" applyFont="1">
      <alignment/>
      <protection/>
    </xf>
    <xf numFmtId="0" fontId="6" fillId="35" borderId="12" xfId="0" applyFont="1" applyFill="1" applyBorder="1" applyAlignment="1">
      <alignment horizontal="center" vertical="justify"/>
    </xf>
    <xf numFmtId="167" fontId="6" fillId="0" borderId="0" xfId="54" applyNumberFormat="1" applyFont="1" applyAlignment="1">
      <alignment vertical="justify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6" applyFont="1" applyAlignment="1">
      <alignment vertic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112" zoomScaleSheetLayoutView="112" zoomScalePageLayoutView="0" workbookViewId="0" topLeftCell="A1">
      <selection activeCell="K87" sqref="K87"/>
    </sheetView>
  </sheetViews>
  <sheetFormatPr defaultColWidth="11.421875" defaultRowHeight="15"/>
  <cols>
    <col min="1" max="9" width="11.421875" style="106" customWidth="1"/>
    <col min="10" max="10" width="21.7109375" style="106" customWidth="1"/>
    <col min="11" max="11" width="0.13671875" style="106" customWidth="1"/>
    <col min="12" max="16384" width="11.421875" style="106" customWidth="1"/>
  </cols>
  <sheetData>
    <row r="1" spans="1:11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>
      <c r="A2" s="105"/>
      <c r="B2" s="105"/>
      <c r="C2" s="105"/>
      <c r="D2" s="105"/>
      <c r="E2" s="105"/>
      <c r="F2" s="105"/>
      <c r="G2" s="167"/>
      <c r="H2" s="168"/>
      <c r="I2" s="168"/>
      <c r="J2" s="169"/>
      <c r="K2" s="125"/>
    </row>
    <row r="3" spans="1:11" ht="5.25" customHeight="1">
      <c r="A3" s="105"/>
      <c r="B3" s="105"/>
      <c r="C3" s="105"/>
      <c r="D3" s="105"/>
      <c r="E3" s="105"/>
      <c r="F3" s="105"/>
      <c r="G3" s="126"/>
      <c r="H3" s="127"/>
      <c r="I3" s="127"/>
      <c r="J3" s="128"/>
      <c r="K3" s="125"/>
    </row>
    <row r="4" spans="1:11" ht="12.75">
      <c r="A4" s="105"/>
      <c r="B4" s="105"/>
      <c r="C4" s="105"/>
      <c r="D4" s="105"/>
      <c r="E4" s="105"/>
      <c r="F4" s="105"/>
      <c r="G4" s="170" t="s">
        <v>272</v>
      </c>
      <c r="H4" s="171"/>
      <c r="I4" s="171"/>
      <c r="J4" s="172"/>
      <c r="K4" s="125"/>
    </row>
    <row r="5" spans="1:11" ht="12.75">
      <c r="A5" s="105"/>
      <c r="B5" s="105"/>
      <c r="C5" s="105"/>
      <c r="D5" s="105"/>
      <c r="E5" s="105"/>
      <c r="F5" s="105"/>
      <c r="G5" s="173"/>
      <c r="H5" s="174"/>
      <c r="I5" s="174"/>
      <c r="J5" s="175"/>
      <c r="K5" s="125"/>
    </row>
    <row r="6" spans="1:11" ht="12.75">
      <c r="A6" s="105"/>
      <c r="B6" s="105"/>
      <c r="C6" s="105"/>
      <c r="D6" s="105"/>
      <c r="E6" s="105"/>
      <c r="F6" s="105"/>
      <c r="G6" s="129"/>
      <c r="H6" s="129"/>
      <c r="I6" s="129"/>
      <c r="J6" s="129"/>
      <c r="K6" s="125"/>
    </row>
    <row r="7" spans="1:11" ht="5.25" customHeight="1">
      <c r="A7" s="105"/>
      <c r="B7" s="105"/>
      <c r="C7" s="105"/>
      <c r="D7" s="105"/>
      <c r="E7" s="105"/>
      <c r="F7" s="105"/>
      <c r="G7" s="130"/>
      <c r="H7" s="130"/>
      <c r="I7" s="130"/>
      <c r="J7" s="130"/>
      <c r="K7" s="125"/>
    </row>
    <row r="8" spans="1:11" ht="12.75">
      <c r="A8" s="105"/>
      <c r="B8" s="105"/>
      <c r="C8" s="105"/>
      <c r="D8" s="105"/>
      <c r="E8" s="105"/>
      <c r="F8" s="105"/>
      <c r="G8" s="176" t="s">
        <v>273</v>
      </c>
      <c r="H8" s="176"/>
      <c r="I8" s="176"/>
      <c r="J8" s="176"/>
      <c r="K8" s="176"/>
    </row>
    <row r="9" spans="1:11" ht="12.75">
      <c r="A9" s="105"/>
      <c r="B9" s="105"/>
      <c r="C9" s="105"/>
      <c r="D9" s="131"/>
      <c r="E9" s="131"/>
      <c r="F9" s="105"/>
      <c r="G9" s="176" t="s">
        <v>267</v>
      </c>
      <c r="H9" s="176"/>
      <c r="I9" s="176"/>
      <c r="J9" s="176"/>
      <c r="K9" s="176"/>
    </row>
    <row r="10" spans="1:11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2.7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3.5" thickBo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3.5" thickTop="1">
      <c r="A24" s="105"/>
      <c r="B24" s="105"/>
      <c r="C24" s="132"/>
      <c r="D24" s="133"/>
      <c r="E24" s="133"/>
      <c r="F24" s="133"/>
      <c r="G24" s="133"/>
      <c r="H24" s="133"/>
      <c r="I24" s="134"/>
      <c r="J24" s="105"/>
      <c r="K24" s="105"/>
    </row>
    <row r="25" spans="1:11" ht="12.75">
      <c r="A25" s="105"/>
      <c r="B25" s="105"/>
      <c r="C25" s="135"/>
      <c r="D25" s="136"/>
      <c r="E25" s="136"/>
      <c r="F25" s="136"/>
      <c r="G25" s="136"/>
      <c r="H25" s="136"/>
      <c r="I25" s="137"/>
      <c r="J25" s="105"/>
      <c r="K25" s="105"/>
    </row>
    <row r="26" spans="1:11" ht="12.75">
      <c r="A26" s="105"/>
      <c r="B26" s="105"/>
      <c r="C26" s="135"/>
      <c r="D26" s="136"/>
      <c r="E26" s="136"/>
      <c r="F26" s="136"/>
      <c r="G26" s="136"/>
      <c r="H26" s="136"/>
      <c r="I26" s="137"/>
      <c r="J26" s="105"/>
      <c r="K26" s="105"/>
    </row>
    <row r="27" spans="1:11" ht="18.75" customHeight="1">
      <c r="A27" s="105"/>
      <c r="B27" s="105"/>
      <c r="C27" s="161" t="s">
        <v>268</v>
      </c>
      <c r="D27" s="162"/>
      <c r="E27" s="162"/>
      <c r="F27" s="162"/>
      <c r="G27" s="162"/>
      <c r="H27" s="162"/>
      <c r="I27" s="163"/>
      <c r="J27" s="105"/>
      <c r="K27" s="105"/>
    </row>
    <row r="28" spans="1:11" ht="12.75">
      <c r="A28" s="105"/>
      <c r="B28" s="105"/>
      <c r="C28" s="135"/>
      <c r="D28" s="136"/>
      <c r="E28" s="136"/>
      <c r="F28" s="136"/>
      <c r="G28" s="136"/>
      <c r="H28" s="136"/>
      <c r="I28" s="137"/>
      <c r="J28" s="105"/>
      <c r="K28" s="105"/>
    </row>
    <row r="29" spans="1:11" ht="12.75">
      <c r="A29" s="105"/>
      <c r="B29" s="105"/>
      <c r="C29" s="135"/>
      <c r="D29" s="136"/>
      <c r="E29" s="136"/>
      <c r="F29" s="136"/>
      <c r="G29" s="136"/>
      <c r="H29" s="136"/>
      <c r="I29" s="137"/>
      <c r="J29" s="105"/>
      <c r="K29" s="105"/>
    </row>
    <row r="30" spans="1:11" ht="18.75" customHeight="1">
      <c r="A30" s="105"/>
      <c r="B30" s="105"/>
      <c r="C30" s="161" t="s">
        <v>271</v>
      </c>
      <c r="D30" s="162"/>
      <c r="E30" s="162"/>
      <c r="F30" s="162"/>
      <c r="G30" s="162"/>
      <c r="H30" s="162"/>
      <c r="I30" s="163"/>
      <c r="J30" s="105"/>
      <c r="K30" s="105"/>
    </row>
    <row r="31" spans="1:11" ht="12.75">
      <c r="A31" s="105"/>
      <c r="B31" s="105"/>
      <c r="C31" s="135"/>
      <c r="D31" s="136"/>
      <c r="E31" s="136"/>
      <c r="F31" s="136"/>
      <c r="G31" s="136"/>
      <c r="H31" s="136"/>
      <c r="I31" s="137"/>
      <c r="J31" s="105"/>
      <c r="K31" s="105"/>
    </row>
    <row r="32" spans="1:11" ht="12.75">
      <c r="A32" s="105"/>
      <c r="B32" s="105"/>
      <c r="C32" s="135"/>
      <c r="D32" s="136"/>
      <c r="E32" s="136"/>
      <c r="F32" s="136"/>
      <c r="G32" s="136"/>
      <c r="H32" s="136"/>
      <c r="I32" s="137"/>
      <c r="J32" s="105"/>
      <c r="K32" s="105"/>
    </row>
    <row r="33" spans="1:11" ht="12.75">
      <c r="A33" s="105"/>
      <c r="B33" s="105"/>
      <c r="C33" s="135"/>
      <c r="D33" s="136"/>
      <c r="E33" s="136"/>
      <c r="F33" s="136"/>
      <c r="G33" s="136"/>
      <c r="H33" s="136"/>
      <c r="I33" s="137"/>
      <c r="J33" s="105"/>
      <c r="K33" s="105"/>
    </row>
    <row r="34" spans="1:11" ht="13.5" thickBot="1">
      <c r="A34" s="105"/>
      <c r="B34" s="105"/>
      <c r="C34" s="138"/>
      <c r="D34" s="139"/>
      <c r="E34" s="139"/>
      <c r="F34" s="139"/>
      <c r="G34" s="139"/>
      <c r="H34" s="139"/>
      <c r="I34" s="140"/>
      <c r="J34" s="105"/>
      <c r="K34" s="105"/>
    </row>
    <row r="35" spans="1:11" ht="13.5" thickTop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5.75">
      <c r="A40" s="105"/>
      <c r="B40" s="105"/>
      <c r="C40" s="105"/>
      <c r="D40" s="105"/>
      <c r="E40" s="164" t="s">
        <v>269</v>
      </c>
      <c r="F40" s="164"/>
      <c r="G40" s="164"/>
      <c r="H40" s="105"/>
      <c r="I40" s="105"/>
      <c r="J40" s="105"/>
      <c r="K40" s="105"/>
    </row>
    <row r="41" spans="1:11" ht="12.75">
      <c r="A41" s="105"/>
      <c r="B41" s="105"/>
      <c r="C41" s="105"/>
      <c r="D41" s="105"/>
      <c r="E41" s="165"/>
      <c r="F41" s="165"/>
      <c r="G41" s="165"/>
      <c r="H41" s="105"/>
      <c r="I41" s="105"/>
      <c r="J41" s="105"/>
      <c r="K41" s="105"/>
    </row>
    <row r="42" spans="1:11" ht="15.75">
      <c r="A42" s="105"/>
      <c r="B42" s="105"/>
      <c r="C42" s="105"/>
      <c r="D42" s="105"/>
      <c r="E42" s="164" t="s">
        <v>270</v>
      </c>
      <c r="F42" s="164"/>
      <c r="G42" s="164"/>
      <c r="H42" s="105"/>
      <c r="I42" s="105"/>
      <c r="J42" s="105"/>
      <c r="K42" s="105"/>
    </row>
    <row r="43" spans="1:11" ht="12.75">
      <c r="A43" s="105"/>
      <c r="B43" s="105"/>
      <c r="C43" s="105"/>
      <c r="D43" s="105"/>
      <c r="E43" s="165"/>
      <c r="F43" s="165"/>
      <c r="G43" s="165"/>
      <c r="H43" s="105"/>
      <c r="I43" s="105"/>
      <c r="J43" s="105"/>
      <c r="K43" s="105"/>
    </row>
    <row r="44" spans="1:11" ht="15.75">
      <c r="A44" s="105"/>
      <c r="B44" s="105"/>
      <c r="C44" s="105"/>
      <c r="D44" s="105"/>
      <c r="E44" s="141" t="s">
        <v>274</v>
      </c>
      <c r="F44" s="141"/>
      <c r="G44" s="141"/>
      <c r="H44" s="105"/>
      <c r="I44" s="105"/>
      <c r="J44" s="105"/>
      <c r="K44" s="105"/>
    </row>
    <row r="45" spans="1:11" ht="12.75">
      <c r="A45" s="105"/>
      <c r="B45" s="105"/>
      <c r="C45" s="105"/>
      <c r="D45" s="105"/>
      <c r="E45" s="166" t="s">
        <v>275</v>
      </c>
      <c r="F45" s="166"/>
      <c r="G45" s="166"/>
      <c r="H45" s="105"/>
      <c r="I45" s="105"/>
      <c r="J45" s="105"/>
      <c r="K45" s="105"/>
    </row>
    <row r="46" spans="1:1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5">
      <c r="A53" s="105"/>
      <c r="B53" s="105"/>
      <c r="C53" s="105"/>
      <c r="D53" s="142"/>
      <c r="E53" s="105"/>
      <c r="F53" s="143"/>
      <c r="G53" s="143"/>
      <c r="H53" s="105"/>
      <c r="I53" s="105"/>
      <c r="J53" s="105"/>
      <c r="K53" s="105"/>
    </row>
    <row r="54" spans="1:11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ht="13.5" thickBo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19.5" customHeight="1" thickBot="1" thickTop="1">
      <c r="A68" s="105"/>
      <c r="B68" s="105"/>
      <c r="C68" s="105"/>
      <c r="D68" s="105"/>
      <c r="E68" s="105"/>
      <c r="F68" s="105"/>
      <c r="G68" s="105"/>
      <c r="H68" s="158" t="s">
        <v>276</v>
      </c>
      <c r="I68" s="159"/>
      <c r="J68" s="160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12.7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>
        <v>80</v>
      </c>
      <c r="E9" s="31">
        <v>80</v>
      </c>
      <c r="F9" s="32"/>
      <c r="G9" s="32"/>
      <c r="H9" s="146"/>
      <c r="I9" s="146">
        <v>0.48</v>
      </c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>
        <v>41</v>
      </c>
      <c r="E10" s="31">
        <v>41</v>
      </c>
      <c r="F10" s="32"/>
      <c r="G10" s="32"/>
      <c r="H10" s="146"/>
      <c r="I10" s="146">
        <v>0.246</v>
      </c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>
        <v>200</v>
      </c>
      <c r="E11" s="31">
        <v>200</v>
      </c>
      <c r="F11" s="32"/>
      <c r="G11" s="32"/>
      <c r="H11" s="146"/>
      <c r="I11" s="146">
        <v>1.2</v>
      </c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>
        <v>15</v>
      </c>
      <c r="E12" s="31">
        <v>15</v>
      </c>
      <c r="F12" s="32"/>
      <c r="G12" s="32"/>
      <c r="H12" s="146"/>
      <c r="I12" s="146">
        <v>0.09</v>
      </c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>
        <v>336</v>
      </c>
      <c r="E13" s="39">
        <v>336</v>
      </c>
      <c r="F13" s="40">
        <v>100</v>
      </c>
      <c r="G13" s="41"/>
      <c r="H13" s="147"/>
      <c r="I13" s="148">
        <v>2.016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34</v>
      </c>
      <c r="D17" s="39">
        <v>38</v>
      </c>
      <c r="E17" s="39">
        <v>43</v>
      </c>
      <c r="F17" s="40">
        <v>113.15789473684211</v>
      </c>
      <c r="G17" s="41"/>
      <c r="H17" s="147">
        <v>0.071</v>
      </c>
      <c r="I17" s="148">
        <v>0.095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240</v>
      </c>
      <c r="D19" s="31">
        <v>392</v>
      </c>
      <c r="E19" s="31">
        <v>118</v>
      </c>
      <c r="F19" s="32"/>
      <c r="G19" s="32"/>
      <c r="H19" s="146">
        <v>1.008</v>
      </c>
      <c r="I19" s="146">
        <v>0.392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240</v>
      </c>
      <c r="D22" s="39">
        <v>392</v>
      </c>
      <c r="E22" s="39">
        <v>118</v>
      </c>
      <c r="F22" s="40">
        <v>30.102040816326532</v>
      </c>
      <c r="G22" s="41"/>
      <c r="H22" s="147">
        <v>1.008</v>
      </c>
      <c r="I22" s="148">
        <v>0.392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3244</v>
      </c>
      <c r="D24" s="39">
        <v>2837</v>
      </c>
      <c r="E24" s="39">
        <v>2900</v>
      </c>
      <c r="F24" s="40">
        <v>102.22065562213606</v>
      </c>
      <c r="G24" s="41"/>
      <c r="H24" s="147">
        <v>10.508</v>
      </c>
      <c r="I24" s="148">
        <v>6.031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1842</v>
      </c>
      <c r="D26" s="39">
        <v>1800</v>
      </c>
      <c r="E26" s="39">
        <v>2000</v>
      </c>
      <c r="F26" s="40">
        <v>111.11111111111111</v>
      </c>
      <c r="G26" s="41"/>
      <c r="H26" s="147">
        <v>8.979</v>
      </c>
      <c r="I26" s="148">
        <v>8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9190</v>
      </c>
      <c r="D28" s="31">
        <v>12222</v>
      </c>
      <c r="E28" s="31">
        <v>12222</v>
      </c>
      <c r="F28" s="32"/>
      <c r="G28" s="32"/>
      <c r="H28" s="146">
        <v>35.23</v>
      </c>
      <c r="I28" s="146">
        <v>43.97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21370</v>
      </c>
      <c r="D29" s="31">
        <v>16123</v>
      </c>
      <c r="E29" s="31">
        <v>18000</v>
      </c>
      <c r="F29" s="32"/>
      <c r="G29" s="32"/>
      <c r="H29" s="146">
        <v>37.992</v>
      </c>
      <c r="I29" s="146">
        <v>62.879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14662</v>
      </c>
      <c r="D30" s="31">
        <v>21082</v>
      </c>
      <c r="E30" s="31">
        <v>23000</v>
      </c>
      <c r="F30" s="32"/>
      <c r="G30" s="32"/>
      <c r="H30" s="146">
        <v>16.185</v>
      </c>
      <c r="I30" s="146">
        <v>64.758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45222</v>
      </c>
      <c r="D31" s="39">
        <v>49427</v>
      </c>
      <c r="E31" s="39">
        <v>53222</v>
      </c>
      <c r="F31" s="40">
        <v>107.67798976268031</v>
      </c>
      <c r="G31" s="41"/>
      <c r="H31" s="147">
        <v>89.407</v>
      </c>
      <c r="I31" s="148">
        <v>171.60699999999997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438</v>
      </c>
      <c r="D33" s="31">
        <v>600</v>
      </c>
      <c r="E33" s="31">
        <v>540</v>
      </c>
      <c r="F33" s="32"/>
      <c r="G33" s="32"/>
      <c r="H33" s="146">
        <v>1.647</v>
      </c>
      <c r="I33" s="146">
        <v>2.2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437</v>
      </c>
      <c r="D34" s="31">
        <v>446</v>
      </c>
      <c r="E34" s="31">
        <v>446</v>
      </c>
      <c r="F34" s="32"/>
      <c r="G34" s="32"/>
      <c r="H34" s="146">
        <v>0.893</v>
      </c>
      <c r="I34" s="146">
        <v>0.911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4066</v>
      </c>
      <c r="D35" s="31">
        <v>6269.06</v>
      </c>
      <c r="E35" s="31">
        <v>6269.06</v>
      </c>
      <c r="F35" s="32"/>
      <c r="G35" s="32"/>
      <c r="H35" s="146">
        <v>19.58</v>
      </c>
      <c r="I35" s="146">
        <v>22.004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497</v>
      </c>
      <c r="D36" s="31">
        <v>580</v>
      </c>
      <c r="E36" s="31">
        <v>580</v>
      </c>
      <c r="F36" s="32"/>
      <c r="G36" s="32"/>
      <c r="H36" s="146">
        <v>1.653</v>
      </c>
      <c r="I36" s="146">
        <v>2.9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5438</v>
      </c>
      <c r="D37" s="39">
        <v>7895.06</v>
      </c>
      <c r="E37" s="39">
        <v>7835.06</v>
      </c>
      <c r="F37" s="40">
        <v>99.24003110805997</v>
      </c>
      <c r="G37" s="41"/>
      <c r="H37" s="147">
        <v>23.772999999999996</v>
      </c>
      <c r="I37" s="148">
        <v>28.015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880</v>
      </c>
      <c r="D39" s="39">
        <v>880</v>
      </c>
      <c r="E39" s="39">
        <v>840</v>
      </c>
      <c r="F39" s="40">
        <v>95.45454545454545</v>
      </c>
      <c r="G39" s="41"/>
      <c r="H39" s="147">
        <v>0.9</v>
      </c>
      <c r="I39" s="148">
        <v>0.9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2037</v>
      </c>
      <c r="D41" s="31">
        <v>2670</v>
      </c>
      <c r="E41" s="31">
        <v>2700</v>
      </c>
      <c r="F41" s="32"/>
      <c r="G41" s="32"/>
      <c r="H41" s="146">
        <v>6.714</v>
      </c>
      <c r="I41" s="146">
        <v>6.046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2973</v>
      </c>
      <c r="D42" s="31">
        <v>3898</v>
      </c>
      <c r="E42" s="31">
        <v>3493</v>
      </c>
      <c r="F42" s="32"/>
      <c r="G42" s="32"/>
      <c r="H42" s="146">
        <v>12.4</v>
      </c>
      <c r="I42" s="146">
        <v>16.741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3026</v>
      </c>
      <c r="D43" s="31">
        <v>3628</v>
      </c>
      <c r="E43" s="31">
        <v>3800</v>
      </c>
      <c r="F43" s="32"/>
      <c r="G43" s="32"/>
      <c r="H43" s="146">
        <v>10.214</v>
      </c>
      <c r="I43" s="146">
        <v>10.023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3967</v>
      </c>
      <c r="D44" s="31">
        <v>4181</v>
      </c>
      <c r="E44" s="31">
        <v>4220</v>
      </c>
      <c r="F44" s="32"/>
      <c r="G44" s="32"/>
      <c r="H44" s="146">
        <v>14.892</v>
      </c>
      <c r="I44" s="146">
        <v>16.877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6127</v>
      </c>
      <c r="D45" s="31">
        <v>7123</v>
      </c>
      <c r="E45" s="31">
        <v>6500</v>
      </c>
      <c r="F45" s="32"/>
      <c r="G45" s="32"/>
      <c r="H45" s="146">
        <v>21.5</v>
      </c>
      <c r="I45" s="146">
        <v>22.905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6120</v>
      </c>
      <c r="D46" s="31">
        <v>6306</v>
      </c>
      <c r="E46" s="31">
        <v>6300</v>
      </c>
      <c r="F46" s="32"/>
      <c r="G46" s="32"/>
      <c r="H46" s="146">
        <v>21.566</v>
      </c>
      <c r="I46" s="146">
        <v>18.955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4715</v>
      </c>
      <c r="D47" s="31">
        <v>6703</v>
      </c>
      <c r="E47" s="31">
        <v>8200</v>
      </c>
      <c r="F47" s="32"/>
      <c r="G47" s="32"/>
      <c r="H47" s="146">
        <v>19.463</v>
      </c>
      <c r="I47" s="146">
        <v>25.666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2505</v>
      </c>
      <c r="D48" s="31">
        <v>2325</v>
      </c>
      <c r="E48" s="31">
        <v>2400</v>
      </c>
      <c r="F48" s="32"/>
      <c r="G48" s="32"/>
      <c r="H48" s="146">
        <v>11.757</v>
      </c>
      <c r="I48" s="146">
        <v>9.452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5726</v>
      </c>
      <c r="D49" s="31">
        <v>5144</v>
      </c>
      <c r="E49" s="31">
        <v>5144</v>
      </c>
      <c r="F49" s="32"/>
      <c r="G49" s="32"/>
      <c r="H49" s="146">
        <v>20.761</v>
      </c>
      <c r="I49" s="146">
        <v>13.607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37196</v>
      </c>
      <c r="D50" s="39">
        <v>41978</v>
      </c>
      <c r="E50" s="39">
        <v>42757</v>
      </c>
      <c r="F50" s="40">
        <v>101.85573395588165</v>
      </c>
      <c r="G50" s="41"/>
      <c r="H50" s="147">
        <v>139.267</v>
      </c>
      <c r="I50" s="148">
        <v>140.272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5400</v>
      </c>
      <c r="D52" s="39">
        <v>6027</v>
      </c>
      <c r="E52" s="39">
        <v>6027</v>
      </c>
      <c r="F52" s="40">
        <v>100</v>
      </c>
      <c r="G52" s="41"/>
      <c r="H52" s="147">
        <v>12.569</v>
      </c>
      <c r="I52" s="148">
        <v>11.335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17965</v>
      </c>
      <c r="D54" s="31">
        <v>17500</v>
      </c>
      <c r="E54" s="31">
        <v>17500</v>
      </c>
      <c r="F54" s="32"/>
      <c r="G54" s="32"/>
      <c r="H54" s="146">
        <v>47.541</v>
      </c>
      <c r="I54" s="146">
        <v>45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15519</v>
      </c>
      <c r="D55" s="31">
        <v>15579</v>
      </c>
      <c r="E55" s="31">
        <v>15579</v>
      </c>
      <c r="F55" s="32"/>
      <c r="G55" s="32"/>
      <c r="H55" s="146">
        <v>46.863</v>
      </c>
      <c r="I55" s="146">
        <v>44.4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10136</v>
      </c>
      <c r="D56" s="31">
        <v>10863</v>
      </c>
      <c r="E56" s="31">
        <v>9900</v>
      </c>
      <c r="F56" s="32"/>
      <c r="G56" s="32"/>
      <c r="H56" s="146">
        <v>32.902</v>
      </c>
      <c r="I56" s="146">
        <v>33.05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11332</v>
      </c>
      <c r="D57" s="31">
        <v>9822</v>
      </c>
      <c r="E57" s="31">
        <v>9822</v>
      </c>
      <c r="F57" s="32"/>
      <c r="G57" s="32"/>
      <c r="H57" s="146">
        <v>45.328</v>
      </c>
      <c r="I57" s="146">
        <v>29.699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25898</v>
      </c>
      <c r="D58" s="31">
        <v>23132</v>
      </c>
      <c r="E58" s="31">
        <v>24500</v>
      </c>
      <c r="F58" s="32"/>
      <c r="G58" s="32"/>
      <c r="H58" s="146">
        <v>74.992</v>
      </c>
      <c r="I58" s="146">
        <v>49.24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80850</v>
      </c>
      <c r="D59" s="39">
        <v>76896</v>
      </c>
      <c r="E59" s="39">
        <v>77301</v>
      </c>
      <c r="F59" s="40">
        <v>100.52668539325843</v>
      </c>
      <c r="G59" s="41"/>
      <c r="H59" s="147">
        <v>247.62600000000003</v>
      </c>
      <c r="I59" s="148">
        <v>201.389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67</v>
      </c>
      <c r="D61" s="31">
        <v>104</v>
      </c>
      <c r="E61" s="31">
        <v>104</v>
      </c>
      <c r="F61" s="32"/>
      <c r="G61" s="32"/>
      <c r="H61" s="146">
        <v>0.168</v>
      </c>
      <c r="I61" s="146">
        <v>0.267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379</v>
      </c>
      <c r="D62" s="31">
        <v>381</v>
      </c>
      <c r="E62" s="31">
        <v>415</v>
      </c>
      <c r="F62" s="32"/>
      <c r="G62" s="32"/>
      <c r="H62" s="146">
        <v>0.878</v>
      </c>
      <c r="I62" s="146">
        <v>0.803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460</v>
      </c>
      <c r="D63" s="31">
        <v>393</v>
      </c>
      <c r="E63" s="31">
        <v>361</v>
      </c>
      <c r="F63" s="32"/>
      <c r="G63" s="32"/>
      <c r="H63" s="146">
        <v>1.042</v>
      </c>
      <c r="I63" s="146">
        <v>1.287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906</v>
      </c>
      <c r="D64" s="39">
        <v>878</v>
      </c>
      <c r="E64" s="39">
        <v>880</v>
      </c>
      <c r="F64" s="40">
        <v>100.22779043280183</v>
      </c>
      <c r="G64" s="41"/>
      <c r="H64" s="147">
        <v>2.088</v>
      </c>
      <c r="I64" s="148">
        <v>2.357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88</v>
      </c>
      <c r="D66" s="39">
        <v>176</v>
      </c>
      <c r="E66" s="39">
        <v>184.8</v>
      </c>
      <c r="F66" s="40">
        <v>105</v>
      </c>
      <c r="G66" s="41"/>
      <c r="H66" s="147">
        <v>0.27</v>
      </c>
      <c r="I66" s="148">
        <v>0.437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15457</v>
      </c>
      <c r="D68" s="31">
        <v>13800</v>
      </c>
      <c r="E68" s="31">
        <v>14000</v>
      </c>
      <c r="F68" s="32"/>
      <c r="G68" s="32"/>
      <c r="H68" s="146">
        <v>43.167</v>
      </c>
      <c r="I68" s="146">
        <v>36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2626</v>
      </c>
      <c r="D69" s="31">
        <v>1800</v>
      </c>
      <c r="E69" s="31">
        <v>2000</v>
      </c>
      <c r="F69" s="32"/>
      <c r="G69" s="32"/>
      <c r="H69" s="146">
        <v>5.612</v>
      </c>
      <c r="I69" s="146">
        <v>4.35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18083</v>
      </c>
      <c r="D70" s="39">
        <v>15600</v>
      </c>
      <c r="E70" s="39">
        <v>16000</v>
      </c>
      <c r="F70" s="40">
        <v>102.56410256410257</v>
      </c>
      <c r="G70" s="41"/>
      <c r="H70" s="147">
        <v>48.779</v>
      </c>
      <c r="I70" s="148">
        <v>40.35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61</v>
      </c>
      <c r="D72" s="31">
        <v>31</v>
      </c>
      <c r="E72" s="31">
        <v>31</v>
      </c>
      <c r="F72" s="32"/>
      <c r="G72" s="32"/>
      <c r="H72" s="146">
        <v>0.097</v>
      </c>
      <c r="I72" s="146">
        <v>0.043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16467</v>
      </c>
      <c r="D73" s="31">
        <v>15798</v>
      </c>
      <c r="E73" s="31">
        <v>15798</v>
      </c>
      <c r="F73" s="32"/>
      <c r="G73" s="32"/>
      <c r="H73" s="146">
        <v>21.976</v>
      </c>
      <c r="I73" s="146">
        <v>21.09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9082</v>
      </c>
      <c r="D74" s="31">
        <v>9777</v>
      </c>
      <c r="E74" s="31">
        <v>8000</v>
      </c>
      <c r="F74" s="32"/>
      <c r="G74" s="32"/>
      <c r="H74" s="146">
        <v>35.372</v>
      </c>
      <c r="I74" s="146">
        <v>24.022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1052</v>
      </c>
      <c r="D75" s="31">
        <v>951</v>
      </c>
      <c r="E75" s="31">
        <v>957</v>
      </c>
      <c r="F75" s="32"/>
      <c r="G75" s="32"/>
      <c r="H75" s="146">
        <v>1.805</v>
      </c>
      <c r="I75" s="146">
        <v>1.805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6745</v>
      </c>
      <c r="D76" s="31">
        <v>6824</v>
      </c>
      <c r="E76" s="31">
        <v>6910</v>
      </c>
      <c r="F76" s="32"/>
      <c r="G76" s="32"/>
      <c r="H76" s="146">
        <v>20.909</v>
      </c>
      <c r="I76" s="146">
        <v>26.614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1238</v>
      </c>
      <c r="D77" s="31">
        <v>1235</v>
      </c>
      <c r="E77" s="31">
        <v>1235</v>
      </c>
      <c r="F77" s="32"/>
      <c r="G77" s="32"/>
      <c r="H77" s="146">
        <v>4.185</v>
      </c>
      <c r="I77" s="146">
        <v>3.089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1795</v>
      </c>
      <c r="D78" s="31">
        <v>2100</v>
      </c>
      <c r="E78" s="31">
        <v>2200</v>
      </c>
      <c r="F78" s="32"/>
      <c r="G78" s="32"/>
      <c r="H78" s="146">
        <v>4.497</v>
      </c>
      <c r="I78" s="146">
        <v>6.3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21242</v>
      </c>
      <c r="D79" s="31">
        <v>25000</v>
      </c>
      <c r="E79" s="31">
        <v>25000</v>
      </c>
      <c r="F79" s="32"/>
      <c r="G79" s="32"/>
      <c r="H79" s="146">
        <v>82.107</v>
      </c>
      <c r="I79" s="146">
        <v>87.5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57682</v>
      </c>
      <c r="D80" s="39">
        <v>61716</v>
      </c>
      <c r="E80" s="39">
        <v>60131</v>
      </c>
      <c r="F80" s="40">
        <v>97.4317843022879</v>
      </c>
      <c r="G80" s="41"/>
      <c r="H80" s="147">
        <v>170.94799999999998</v>
      </c>
      <c r="I80" s="148">
        <v>170.463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</v>
      </c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>
        <v>1</v>
      </c>
      <c r="D83" s="31"/>
      <c r="E83" s="31"/>
      <c r="F83" s="32"/>
      <c r="G83" s="32"/>
      <c r="H83" s="146">
        <v>0.001</v>
      </c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2</v>
      </c>
      <c r="D84" s="39"/>
      <c r="E84" s="39"/>
      <c r="F84" s="40"/>
      <c r="G84" s="41"/>
      <c r="H84" s="147">
        <v>0.001</v>
      </c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257107</v>
      </c>
      <c r="D87" s="54">
        <v>266876.06</v>
      </c>
      <c r="E87" s="54">
        <v>270574.86</v>
      </c>
      <c r="F87" s="55">
        <f>IF(D87&gt;0,100*E87/D87,0)</f>
        <v>101.38596170821766</v>
      </c>
      <c r="G87" s="41"/>
      <c r="H87" s="151">
        <v>756.194</v>
      </c>
      <c r="I87" s="152">
        <v>783.6589999999999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323</v>
      </c>
      <c r="D7" s="22" t="s">
        <v>6</v>
      </c>
      <c r="E7" s="22">
        <v>7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7700</v>
      </c>
      <c r="D9" s="31">
        <v>6488</v>
      </c>
      <c r="E9" s="31">
        <v>7700</v>
      </c>
      <c r="F9" s="32"/>
      <c r="G9" s="32"/>
      <c r="H9" s="146">
        <v>53.34</v>
      </c>
      <c r="I9" s="146">
        <v>44.74</v>
      </c>
      <c r="J9" s="146">
        <v>53.34</v>
      </c>
      <c r="K9" s="33"/>
    </row>
    <row r="10" spans="1:11" s="34" customFormat="1" ht="11.25" customHeight="1">
      <c r="A10" s="36" t="s">
        <v>8</v>
      </c>
      <c r="B10" s="30"/>
      <c r="C10" s="31">
        <v>2300</v>
      </c>
      <c r="D10" s="31">
        <v>2063</v>
      </c>
      <c r="E10" s="31">
        <v>2300</v>
      </c>
      <c r="F10" s="32"/>
      <c r="G10" s="32"/>
      <c r="H10" s="146">
        <v>15.157</v>
      </c>
      <c r="I10" s="146">
        <v>13.595</v>
      </c>
      <c r="J10" s="146">
        <v>15.157</v>
      </c>
      <c r="K10" s="33"/>
    </row>
    <row r="11" spans="1:11" s="34" customFormat="1" ht="11.25" customHeight="1">
      <c r="A11" s="29" t="s">
        <v>9</v>
      </c>
      <c r="B11" s="30"/>
      <c r="C11" s="31">
        <v>1970</v>
      </c>
      <c r="D11" s="31">
        <v>1900</v>
      </c>
      <c r="E11" s="31">
        <v>1970</v>
      </c>
      <c r="F11" s="32"/>
      <c r="G11" s="32"/>
      <c r="H11" s="146">
        <v>11.82</v>
      </c>
      <c r="I11" s="146">
        <v>11.446</v>
      </c>
      <c r="J11" s="146">
        <v>11.82</v>
      </c>
      <c r="K11" s="33"/>
    </row>
    <row r="12" spans="1:11" s="34" customFormat="1" ht="11.25" customHeight="1">
      <c r="A12" s="36" t="s">
        <v>10</v>
      </c>
      <c r="B12" s="30"/>
      <c r="C12" s="31">
        <v>5600</v>
      </c>
      <c r="D12" s="31">
        <v>5248</v>
      </c>
      <c r="E12" s="31">
        <v>5900</v>
      </c>
      <c r="F12" s="32"/>
      <c r="G12" s="32"/>
      <c r="H12" s="146">
        <v>28</v>
      </c>
      <c r="I12" s="146">
        <v>26.293</v>
      </c>
      <c r="J12" s="146">
        <v>28</v>
      </c>
      <c r="K12" s="33"/>
    </row>
    <row r="13" spans="1:11" s="43" customFormat="1" ht="11.25" customHeight="1">
      <c r="A13" s="37" t="s">
        <v>11</v>
      </c>
      <c r="B13" s="38"/>
      <c r="C13" s="39">
        <v>17570</v>
      </c>
      <c r="D13" s="39">
        <v>15699</v>
      </c>
      <c r="E13" s="39">
        <v>17870</v>
      </c>
      <c r="F13" s="40">
        <v>113.82890629976431</v>
      </c>
      <c r="G13" s="41"/>
      <c r="H13" s="147">
        <v>108.31700000000001</v>
      </c>
      <c r="I13" s="148">
        <v>96.07400000000001</v>
      </c>
      <c r="J13" s="148">
        <v>108.31700000000001</v>
      </c>
      <c r="K13" s="42">
        <v>112.74330203801236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455</v>
      </c>
      <c r="D15" s="39">
        <v>478</v>
      </c>
      <c r="E15" s="39">
        <v>455</v>
      </c>
      <c r="F15" s="40">
        <v>95.18828451882845</v>
      </c>
      <c r="G15" s="41"/>
      <c r="H15" s="147">
        <v>0.995</v>
      </c>
      <c r="I15" s="148">
        <v>1.243</v>
      </c>
      <c r="J15" s="148">
        <v>1</v>
      </c>
      <c r="K15" s="42">
        <v>80.45052292839902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5</v>
      </c>
      <c r="D19" s="31">
        <v>4</v>
      </c>
      <c r="E19" s="31">
        <v>4</v>
      </c>
      <c r="F19" s="32"/>
      <c r="G19" s="32"/>
      <c r="H19" s="146">
        <v>0.024</v>
      </c>
      <c r="I19" s="146">
        <v>0.018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103</v>
      </c>
      <c r="D20" s="31">
        <v>101</v>
      </c>
      <c r="E20" s="31">
        <v>103</v>
      </c>
      <c r="F20" s="32"/>
      <c r="G20" s="32"/>
      <c r="H20" s="146">
        <v>0.33</v>
      </c>
      <c r="I20" s="146">
        <v>0.333</v>
      </c>
      <c r="J20" s="146"/>
      <c r="K20" s="33"/>
    </row>
    <row r="21" spans="1:11" s="34" customFormat="1" ht="11.25" customHeight="1">
      <c r="A21" s="36" t="s">
        <v>16</v>
      </c>
      <c r="B21" s="30"/>
      <c r="C21" s="31">
        <v>72</v>
      </c>
      <c r="D21" s="31">
        <v>72</v>
      </c>
      <c r="E21" s="31">
        <v>72</v>
      </c>
      <c r="F21" s="32"/>
      <c r="G21" s="32"/>
      <c r="H21" s="146">
        <v>0.245</v>
      </c>
      <c r="I21" s="146">
        <v>0.27</v>
      </c>
      <c r="J21" s="146"/>
      <c r="K21" s="33"/>
    </row>
    <row r="22" spans="1:11" s="43" customFormat="1" ht="11.25" customHeight="1">
      <c r="A22" s="37" t="s">
        <v>17</v>
      </c>
      <c r="B22" s="38"/>
      <c r="C22" s="39">
        <v>180</v>
      </c>
      <c r="D22" s="39">
        <v>177</v>
      </c>
      <c r="E22" s="39">
        <v>179</v>
      </c>
      <c r="F22" s="40">
        <v>101.12994350282486</v>
      </c>
      <c r="G22" s="41"/>
      <c r="H22" s="147">
        <v>0.599</v>
      </c>
      <c r="I22" s="148">
        <v>0.621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15347</v>
      </c>
      <c r="D24" s="39">
        <v>16106</v>
      </c>
      <c r="E24" s="39">
        <v>16080</v>
      </c>
      <c r="F24" s="40">
        <v>99.83856947721345</v>
      </c>
      <c r="G24" s="41"/>
      <c r="H24" s="147">
        <v>177.603</v>
      </c>
      <c r="I24" s="148">
        <v>183.38</v>
      </c>
      <c r="J24" s="148">
        <v>183.902</v>
      </c>
      <c r="K24" s="42">
        <v>100.28465481513796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360</v>
      </c>
      <c r="D26" s="39">
        <v>394</v>
      </c>
      <c r="E26" s="39">
        <v>280</v>
      </c>
      <c r="F26" s="40">
        <v>71.06598984771574</v>
      </c>
      <c r="G26" s="41"/>
      <c r="H26" s="147">
        <v>4.1</v>
      </c>
      <c r="I26" s="148">
        <v>4.793</v>
      </c>
      <c r="J26" s="148">
        <v>3.5</v>
      </c>
      <c r="K26" s="42">
        <v>73.02315877321092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70546</v>
      </c>
      <c r="D28" s="31">
        <v>66339</v>
      </c>
      <c r="E28" s="31">
        <v>71917</v>
      </c>
      <c r="F28" s="32"/>
      <c r="G28" s="32"/>
      <c r="H28" s="146">
        <v>829.621</v>
      </c>
      <c r="I28" s="146">
        <v>826.916</v>
      </c>
      <c r="J28" s="146">
        <v>863.076</v>
      </c>
      <c r="K28" s="33"/>
    </row>
    <row r="29" spans="1:11" s="34" customFormat="1" ht="11.25" customHeight="1">
      <c r="A29" s="36" t="s">
        <v>21</v>
      </c>
      <c r="B29" s="30"/>
      <c r="C29" s="31">
        <v>2250</v>
      </c>
      <c r="D29" s="31">
        <v>1685</v>
      </c>
      <c r="E29" s="31">
        <v>2275</v>
      </c>
      <c r="F29" s="32"/>
      <c r="G29" s="32"/>
      <c r="H29" s="146">
        <v>23.4</v>
      </c>
      <c r="I29" s="146">
        <v>19.003</v>
      </c>
      <c r="J29" s="146">
        <v>21.42</v>
      </c>
      <c r="K29" s="33"/>
    </row>
    <row r="30" spans="1:11" s="34" customFormat="1" ht="11.25" customHeight="1">
      <c r="A30" s="36" t="s">
        <v>22</v>
      </c>
      <c r="B30" s="30"/>
      <c r="C30" s="31">
        <v>15711</v>
      </c>
      <c r="D30" s="31">
        <v>15839</v>
      </c>
      <c r="E30" s="31">
        <v>17666</v>
      </c>
      <c r="F30" s="32"/>
      <c r="G30" s="32"/>
      <c r="H30" s="146">
        <v>170.777</v>
      </c>
      <c r="I30" s="146">
        <v>202.906</v>
      </c>
      <c r="J30" s="146">
        <v>227.5</v>
      </c>
      <c r="K30" s="33"/>
    </row>
    <row r="31" spans="1:11" s="43" customFormat="1" ht="11.25" customHeight="1">
      <c r="A31" s="44" t="s">
        <v>23</v>
      </c>
      <c r="B31" s="38"/>
      <c r="C31" s="39">
        <v>88507</v>
      </c>
      <c r="D31" s="39">
        <v>83863</v>
      </c>
      <c r="E31" s="39">
        <v>91858</v>
      </c>
      <c r="F31" s="40">
        <v>109.53340567353898</v>
      </c>
      <c r="G31" s="41"/>
      <c r="H31" s="147">
        <v>1023.798</v>
      </c>
      <c r="I31" s="148">
        <v>1048.825</v>
      </c>
      <c r="J31" s="148">
        <v>1111.996</v>
      </c>
      <c r="K31" s="42">
        <v>106.02302576692966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170</v>
      </c>
      <c r="D33" s="31">
        <v>179</v>
      </c>
      <c r="E33" s="31">
        <v>226</v>
      </c>
      <c r="F33" s="32"/>
      <c r="G33" s="32"/>
      <c r="H33" s="146">
        <v>1.1</v>
      </c>
      <c r="I33" s="146">
        <v>1.105</v>
      </c>
      <c r="J33" s="146">
        <v>1.362</v>
      </c>
      <c r="K33" s="33"/>
    </row>
    <row r="34" spans="1:11" s="34" customFormat="1" ht="11.25" customHeight="1">
      <c r="A34" s="36" t="s">
        <v>25</v>
      </c>
      <c r="B34" s="30"/>
      <c r="C34" s="31">
        <v>6000</v>
      </c>
      <c r="D34" s="31">
        <v>5989</v>
      </c>
      <c r="E34" s="31"/>
      <c r="F34" s="32"/>
      <c r="G34" s="32"/>
      <c r="H34" s="146">
        <v>60</v>
      </c>
      <c r="I34" s="146">
        <v>79.807</v>
      </c>
      <c r="J34" s="146">
        <v>80.4</v>
      </c>
      <c r="K34" s="33"/>
    </row>
    <row r="35" spans="1:11" s="34" customFormat="1" ht="11.25" customHeight="1">
      <c r="A35" s="36" t="s">
        <v>26</v>
      </c>
      <c r="B35" s="30"/>
      <c r="C35" s="31">
        <v>34000</v>
      </c>
      <c r="D35" s="31">
        <v>33830</v>
      </c>
      <c r="E35" s="31">
        <v>23304.9</v>
      </c>
      <c r="F35" s="32"/>
      <c r="G35" s="32"/>
      <c r="H35" s="146">
        <v>270</v>
      </c>
      <c r="I35" s="146">
        <v>394.005</v>
      </c>
      <c r="J35" s="146">
        <v>209.823</v>
      </c>
      <c r="K35" s="33"/>
    </row>
    <row r="36" spans="1:11" s="34" customFormat="1" ht="11.25" customHeight="1">
      <c r="A36" s="36" t="s">
        <v>27</v>
      </c>
      <c r="B36" s="30"/>
      <c r="C36" s="31">
        <v>112</v>
      </c>
      <c r="D36" s="31">
        <v>79</v>
      </c>
      <c r="E36" s="31">
        <v>23</v>
      </c>
      <c r="F36" s="32"/>
      <c r="G36" s="32"/>
      <c r="H36" s="146">
        <v>0.908</v>
      </c>
      <c r="I36" s="146">
        <v>0.79</v>
      </c>
      <c r="J36" s="146">
        <v>23.3</v>
      </c>
      <c r="K36" s="33"/>
    </row>
    <row r="37" spans="1:11" s="43" customFormat="1" ht="11.25" customHeight="1">
      <c r="A37" s="37" t="s">
        <v>28</v>
      </c>
      <c r="B37" s="38"/>
      <c r="C37" s="39">
        <v>40282</v>
      </c>
      <c r="D37" s="39">
        <v>40077</v>
      </c>
      <c r="E37" s="39">
        <v>23553.9</v>
      </c>
      <c r="F37" s="40">
        <v>58.77161464181451</v>
      </c>
      <c r="G37" s="41"/>
      <c r="H37" s="147">
        <v>332.00800000000004</v>
      </c>
      <c r="I37" s="148">
        <v>475.70700000000005</v>
      </c>
      <c r="J37" s="148">
        <v>314.88500000000005</v>
      </c>
      <c r="K37" s="42">
        <v>66.19305580956345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110</v>
      </c>
      <c r="D39" s="39">
        <v>125</v>
      </c>
      <c r="E39" s="39">
        <v>120</v>
      </c>
      <c r="F39" s="40">
        <v>96</v>
      </c>
      <c r="G39" s="41"/>
      <c r="H39" s="147">
        <v>0.605</v>
      </c>
      <c r="I39" s="148">
        <v>0.686</v>
      </c>
      <c r="J39" s="148">
        <v>0.66</v>
      </c>
      <c r="K39" s="42">
        <v>96.20991253644314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410</v>
      </c>
      <c r="D41" s="31">
        <v>1278</v>
      </c>
      <c r="E41" s="31">
        <v>1684</v>
      </c>
      <c r="F41" s="32"/>
      <c r="G41" s="32"/>
      <c r="H41" s="146">
        <v>4.759</v>
      </c>
      <c r="I41" s="146">
        <v>15.208</v>
      </c>
      <c r="J41" s="146">
        <v>21.028</v>
      </c>
      <c r="K41" s="33"/>
    </row>
    <row r="42" spans="1:11" s="34" customFormat="1" ht="11.25" customHeight="1">
      <c r="A42" s="36" t="s">
        <v>31</v>
      </c>
      <c r="B42" s="30"/>
      <c r="C42" s="31">
        <v>661</v>
      </c>
      <c r="D42" s="31">
        <v>681</v>
      </c>
      <c r="E42" s="31">
        <v>944</v>
      </c>
      <c r="F42" s="32"/>
      <c r="G42" s="32"/>
      <c r="H42" s="146">
        <v>9.915</v>
      </c>
      <c r="I42" s="146">
        <v>9.456</v>
      </c>
      <c r="J42" s="146">
        <v>13.069</v>
      </c>
      <c r="K42" s="33"/>
    </row>
    <row r="43" spans="1:11" s="34" customFormat="1" ht="11.25" customHeight="1">
      <c r="A43" s="36" t="s">
        <v>32</v>
      </c>
      <c r="B43" s="30"/>
      <c r="C43" s="31">
        <v>69019</v>
      </c>
      <c r="D43" s="31">
        <v>71837</v>
      </c>
      <c r="E43" s="31">
        <v>75607</v>
      </c>
      <c r="F43" s="32"/>
      <c r="G43" s="32"/>
      <c r="H43" s="146">
        <v>855.836</v>
      </c>
      <c r="I43" s="146">
        <v>894.371</v>
      </c>
      <c r="J43" s="146">
        <v>945.075</v>
      </c>
      <c r="K43" s="33"/>
    </row>
    <row r="44" spans="1:11" s="34" customFormat="1" ht="11.25" customHeight="1">
      <c r="A44" s="36" t="s">
        <v>33</v>
      </c>
      <c r="B44" s="30"/>
      <c r="C44" s="31">
        <v>3380</v>
      </c>
      <c r="D44" s="31">
        <v>4109</v>
      </c>
      <c r="E44" s="31">
        <v>4202</v>
      </c>
      <c r="F44" s="32"/>
      <c r="G44" s="32"/>
      <c r="H44" s="146">
        <v>39.644</v>
      </c>
      <c r="I44" s="146">
        <v>48.568</v>
      </c>
      <c r="J44" s="146">
        <v>43.734</v>
      </c>
      <c r="K44" s="33"/>
    </row>
    <row r="45" spans="1:11" s="34" customFormat="1" ht="11.25" customHeight="1">
      <c r="A45" s="36" t="s">
        <v>34</v>
      </c>
      <c r="B45" s="30"/>
      <c r="C45" s="31">
        <v>17150</v>
      </c>
      <c r="D45" s="31">
        <v>17082</v>
      </c>
      <c r="E45" s="31">
        <v>17579</v>
      </c>
      <c r="F45" s="32"/>
      <c r="G45" s="32"/>
      <c r="H45" s="146">
        <v>214.752</v>
      </c>
      <c r="I45" s="146">
        <v>227.259</v>
      </c>
      <c r="J45" s="146">
        <v>233.783</v>
      </c>
      <c r="K45" s="33"/>
    </row>
    <row r="46" spans="1:11" s="34" customFormat="1" ht="11.25" customHeight="1">
      <c r="A46" s="36" t="s">
        <v>35</v>
      </c>
      <c r="B46" s="30"/>
      <c r="C46" s="31">
        <v>77</v>
      </c>
      <c r="D46" s="31">
        <v>51</v>
      </c>
      <c r="E46" s="31">
        <v>34</v>
      </c>
      <c r="F46" s="32"/>
      <c r="G46" s="32"/>
      <c r="H46" s="146">
        <v>0.847</v>
      </c>
      <c r="I46" s="146">
        <v>0.536</v>
      </c>
      <c r="J46" s="146">
        <v>0.354</v>
      </c>
      <c r="K46" s="33"/>
    </row>
    <row r="47" spans="1:11" s="34" customFormat="1" ht="11.25" customHeight="1">
      <c r="A47" s="36" t="s">
        <v>36</v>
      </c>
      <c r="B47" s="30"/>
      <c r="C47" s="31">
        <v>143</v>
      </c>
      <c r="D47" s="31">
        <v>79</v>
      </c>
      <c r="E47" s="31">
        <v>113</v>
      </c>
      <c r="F47" s="32"/>
      <c r="G47" s="32"/>
      <c r="H47" s="146">
        <v>1.645</v>
      </c>
      <c r="I47" s="146">
        <v>0.948</v>
      </c>
      <c r="J47" s="146">
        <v>1.582</v>
      </c>
      <c r="K47" s="33"/>
    </row>
    <row r="48" spans="1:11" s="34" customFormat="1" ht="11.25" customHeight="1">
      <c r="A48" s="36" t="s">
        <v>37</v>
      </c>
      <c r="B48" s="30"/>
      <c r="C48" s="31">
        <v>5297</v>
      </c>
      <c r="D48" s="31">
        <v>5609</v>
      </c>
      <c r="E48" s="31">
        <v>6354</v>
      </c>
      <c r="F48" s="32"/>
      <c r="G48" s="32"/>
      <c r="H48" s="146">
        <v>66.038</v>
      </c>
      <c r="I48" s="146">
        <v>72.44</v>
      </c>
      <c r="J48" s="146">
        <v>87.075</v>
      </c>
      <c r="K48" s="33"/>
    </row>
    <row r="49" spans="1:11" s="34" customFormat="1" ht="11.25" customHeight="1">
      <c r="A49" s="36" t="s">
        <v>38</v>
      </c>
      <c r="B49" s="30"/>
      <c r="C49" s="31">
        <v>14018</v>
      </c>
      <c r="D49" s="31">
        <v>14856</v>
      </c>
      <c r="E49" s="31">
        <v>15631</v>
      </c>
      <c r="F49" s="32"/>
      <c r="G49" s="32"/>
      <c r="H49" s="146">
        <v>198.986</v>
      </c>
      <c r="I49" s="146">
        <v>214.625</v>
      </c>
      <c r="J49" s="146">
        <v>214.598</v>
      </c>
      <c r="K49" s="33"/>
    </row>
    <row r="50" spans="1:11" s="43" customFormat="1" ht="11.25" customHeight="1">
      <c r="A50" s="44" t="s">
        <v>39</v>
      </c>
      <c r="B50" s="38"/>
      <c r="C50" s="39">
        <v>110155</v>
      </c>
      <c r="D50" s="39">
        <v>115582</v>
      </c>
      <c r="E50" s="39">
        <v>122148</v>
      </c>
      <c r="F50" s="40">
        <v>105.6808153518714</v>
      </c>
      <c r="G50" s="41"/>
      <c r="H50" s="147">
        <v>1392.422</v>
      </c>
      <c r="I50" s="148">
        <v>1483.411</v>
      </c>
      <c r="J50" s="148">
        <v>1560.2980000000002</v>
      </c>
      <c r="K50" s="42">
        <v>105.18312187249522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4250</v>
      </c>
      <c r="D52" s="39">
        <v>4647</v>
      </c>
      <c r="E52" s="39">
        <v>5042</v>
      </c>
      <c r="F52" s="40">
        <v>108.50010759629869</v>
      </c>
      <c r="G52" s="41"/>
      <c r="H52" s="147">
        <v>50.221</v>
      </c>
      <c r="I52" s="148">
        <v>56.945</v>
      </c>
      <c r="J52" s="148">
        <v>72.237</v>
      </c>
      <c r="K52" s="42">
        <v>126.85398191237158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6500</v>
      </c>
      <c r="D54" s="31">
        <v>6800</v>
      </c>
      <c r="E54" s="31">
        <v>8500</v>
      </c>
      <c r="F54" s="32"/>
      <c r="G54" s="32"/>
      <c r="H54" s="146">
        <v>95.55</v>
      </c>
      <c r="I54" s="146">
        <v>97.92</v>
      </c>
      <c r="J54" s="146">
        <v>119</v>
      </c>
      <c r="K54" s="33"/>
    </row>
    <row r="55" spans="1:11" s="34" customFormat="1" ht="11.25" customHeight="1">
      <c r="A55" s="36" t="s">
        <v>42</v>
      </c>
      <c r="B55" s="30"/>
      <c r="C55" s="31">
        <v>4029</v>
      </c>
      <c r="D55" s="31">
        <v>1224</v>
      </c>
      <c r="E55" s="31">
        <v>1480</v>
      </c>
      <c r="F55" s="32"/>
      <c r="G55" s="32"/>
      <c r="H55" s="146">
        <v>46.333</v>
      </c>
      <c r="I55" s="146">
        <v>13.178</v>
      </c>
      <c r="J55" s="146">
        <v>17.168</v>
      </c>
      <c r="K55" s="33"/>
    </row>
    <row r="56" spans="1:11" s="34" customFormat="1" ht="11.25" customHeight="1">
      <c r="A56" s="36" t="s">
        <v>43</v>
      </c>
      <c r="B56" s="30"/>
      <c r="C56" s="31">
        <v>662</v>
      </c>
      <c r="D56" s="31">
        <v>656</v>
      </c>
      <c r="E56" s="31">
        <v>674</v>
      </c>
      <c r="F56" s="32"/>
      <c r="G56" s="32"/>
      <c r="H56" s="146">
        <v>7.82</v>
      </c>
      <c r="I56" s="146">
        <v>7.91</v>
      </c>
      <c r="J56" s="146">
        <v>8.31</v>
      </c>
      <c r="K56" s="33"/>
    </row>
    <row r="57" spans="1:11" s="34" customFormat="1" ht="11.25" customHeight="1">
      <c r="A57" s="36" t="s">
        <v>44</v>
      </c>
      <c r="B57" s="30"/>
      <c r="C57" s="31">
        <v>2824</v>
      </c>
      <c r="D57" s="31">
        <v>2485</v>
      </c>
      <c r="E57" s="31">
        <v>2829</v>
      </c>
      <c r="F57" s="32"/>
      <c r="G57" s="32"/>
      <c r="H57" s="146">
        <v>36.712</v>
      </c>
      <c r="I57" s="146">
        <v>32.227</v>
      </c>
      <c r="J57" s="146">
        <v>39.606</v>
      </c>
      <c r="K57" s="33"/>
    </row>
    <row r="58" spans="1:11" s="34" customFormat="1" ht="11.25" customHeight="1">
      <c r="A58" s="36" t="s">
        <v>45</v>
      </c>
      <c r="B58" s="30"/>
      <c r="C58" s="31">
        <v>5425</v>
      </c>
      <c r="D58" s="31">
        <v>4651</v>
      </c>
      <c r="E58" s="31">
        <v>5070</v>
      </c>
      <c r="F58" s="32"/>
      <c r="G58" s="32"/>
      <c r="H58" s="146">
        <v>61.031</v>
      </c>
      <c r="I58" s="146">
        <v>47.905</v>
      </c>
      <c r="J58" s="146">
        <v>60.024</v>
      </c>
      <c r="K58" s="33"/>
    </row>
    <row r="59" spans="1:11" s="43" customFormat="1" ht="11.25" customHeight="1">
      <c r="A59" s="37" t="s">
        <v>46</v>
      </c>
      <c r="B59" s="38"/>
      <c r="C59" s="39">
        <v>19440</v>
      </c>
      <c r="D59" s="39">
        <v>15816</v>
      </c>
      <c r="E59" s="39">
        <v>18553</v>
      </c>
      <c r="F59" s="40">
        <v>117.30526049570055</v>
      </c>
      <c r="G59" s="41"/>
      <c r="H59" s="147">
        <v>247.44599999999997</v>
      </c>
      <c r="I59" s="148">
        <v>199.14</v>
      </c>
      <c r="J59" s="148">
        <v>244.108</v>
      </c>
      <c r="K59" s="42">
        <v>122.58109872451543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80</v>
      </c>
      <c r="D61" s="31">
        <v>141</v>
      </c>
      <c r="E61" s="31">
        <v>120</v>
      </c>
      <c r="F61" s="32"/>
      <c r="G61" s="32"/>
      <c r="H61" s="146">
        <v>0.88</v>
      </c>
      <c r="I61" s="146">
        <v>1.68</v>
      </c>
      <c r="J61" s="146">
        <v>1.488</v>
      </c>
      <c r="K61" s="33"/>
    </row>
    <row r="62" spans="1:11" s="34" customFormat="1" ht="11.25" customHeight="1">
      <c r="A62" s="36" t="s">
        <v>48</v>
      </c>
      <c r="B62" s="30"/>
      <c r="C62" s="31">
        <v>121</v>
      </c>
      <c r="D62" s="31">
        <v>100</v>
      </c>
      <c r="E62" s="31">
        <v>100</v>
      </c>
      <c r="F62" s="32"/>
      <c r="G62" s="32"/>
      <c r="H62" s="146">
        <v>0.475</v>
      </c>
      <c r="I62" s="146">
        <v>0.352</v>
      </c>
      <c r="J62" s="146">
        <v>0.352</v>
      </c>
      <c r="K62" s="33"/>
    </row>
    <row r="63" spans="1:11" s="34" customFormat="1" ht="11.25" customHeight="1">
      <c r="A63" s="36" t="s">
        <v>49</v>
      </c>
      <c r="B63" s="30"/>
      <c r="C63" s="31">
        <v>153</v>
      </c>
      <c r="D63" s="31">
        <v>79</v>
      </c>
      <c r="E63" s="31">
        <v>79</v>
      </c>
      <c r="F63" s="32"/>
      <c r="G63" s="32"/>
      <c r="H63" s="146">
        <v>2.29</v>
      </c>
      <c r="I63" s="146">
        <v>1.182</v>
      </c>
      <c r="J63" s="146">
        <v>1.106</v>
      </c>
      <c r="K63" s="33"/>
    </row>
    <row r="64" spans="1:11" s="43" customFormat="1" ht="11.25" customHeight="1">
      <c r="A64" s="37" t="s">
        <v>50</v>
      </c>
      <c r="B64" s="38"/>
      <c r="C64" s="39">
        <v>354</v>
      </c>
      <c r="D64" s="39">
        <v>320</v>
      </c>
      <c r="E64" s="39">
        <v>299</v>
      </c>
      <c r="F64" s="40">
        <v>93.4375</v>
      </c>
      <c r="G64" s="41"/>
      <c r="H64" s="147">
        <v>3.645</v>
      </c>
      <c r="I64" s="148">
        <v>3.214</v>
      </c>
      <c r="J64" s="148">
        <v>2.9459999999999997</v>
      </c>
      <c r="K64" s="42">
        <v>91.66148102053515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128</v>
      </c>
      <c r="D66" s="39">
        <v>204</v>
      </c>
      <c r="E66" s="39">
        <v>170</v>
      </c>
      <c r="F66" s="40">
        <v>83.33333333333333</v>
      </c>
      <c r="G66" s="41"/>
      <c r="H66" s="147">
        <v>1.15</v>
      </c>
      <c r="I66" s="148">
        <v>2.066</v>
      </c>
      <c r="J66" s="148">
        <v>1.346</v>
      </c>
      <c r="K66" s="42">
        <v>65.15004840271057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27000</v>
      </c>
      <c r="D68" s="31">
        <v>23612</v>
      </c>
      <c r="E68" s="31">
        <v>24600</v>
      </c>
      <c r="F68" s="32"/>
      <c r="G68" s="32"/>
      <c r="H68" s="146">
        <v>390</v>
      </c>
      <c r="I68" s="146">
        <v>313.072</v>
      </c>
      <c r="J68" s="146">
        <v>324</v>
      </c>
      <c r="K68" s="33"/>
    </row>
    <row r="69" spans="1:11" s="34" customFormat="1" ht="11.25" customHeight="1">
      <c r="A69" s="36" t="s">
        <v>53</v>
      </c>
      <c r="B69" s="30"/>
      <c r="C69" s="31">
        <v>17500</v>
      </c>
      <c r="D69" s="31">
        <v>17384</v>
      </c>
      <c r="E69" s="31">
        <v>18000</v>
      </c>
      <c r="F69" s="32"/>
      <c r="G69" s="32"/>
      <c r="H69" s="146">
        <v>269</v>
      </c>
      <c r="I69" s="146">
        <v>233.12</v>
      </c>
      <c r="J69" s="146">
        <v>254</v>
      </c>
      <c r="K69" s="33"/>
    </row>
    <row r="70" spans="1:11" s="43" customFormat="1" ht="11.25" customHeight="1">
      <c r="A70" s="37" t="s">
        <v>54</v>
      </c>
      <c r="B70" s="38"/>
      <c r="C70" s="39">
        <v>44500</v>
      </c>
      <c r="D70" s="39">
        <v>40996</v>
      </c>
      <c r="E70" s="39">
        <v>42600</v>
      </c>
      <c r="F70" s="40">
        <v>103.91257683676456</v>
      </c>
      <c r="G70" s="41"/>
      <c r="H70" s="147">
        <v>659</v>
      </c>
      <c r="I70" s="148">
        <v>546.192</v>
      </c>
      <c r="J70" s="148">
        <v>578</v>
      </c>
      <c r="K70" s="42">
        <v>105.82359316870257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8</v>
      </c>
      <c r="D72" s="31">
        <v>3</v>
      </c>
      <c r="E72" s="31">
        <v>7</v>
      </c>
      <c r="F72" s="32"/>
      <c r="G72" s="32"/>
      <c r="H72" s="146">
        <v>0.029</v>
      </c>
      <c r="I72" s="146">
        <v>0.016</v>
      </c>
      <c r="J72" s="146">
        <v>0.035</v>
      </c>
      <c r="K72" s="33"/>
    </row>
    <row r="73" spans="1:11" s="34" customFormat="1" ht="11.25" customHeight="1">
      <c r="A73" s="36" t="s">
        <v>56</v>
      </c>
      <c r="B73" s="30"/>
      <c r="C73" s="31">
        <v>2196</v>
      </c>
      <c r="D73" s="31">
        <v>2054</v>
      </c>
      <c r="E73" s="31">
        <v>2033</v>
      </c>
      <c r="F73" s="32"/>
      <c r="G73" s="32"/>
      <c r="H73" s="146">
        <v>26.844</v>
      </c>
      <c r="I73" s="146">
        <v>29.153</v>
      </c>
      <c r="J73" s="146">
        <v>28.854</v>
      </c>
      <c r="K73" s="33"/>
    </row>
    <row r="74" spans="1:11" s="34" customFormat="1" ht="11.25" customHeight="1">
      <c r="A74" s="36" t="s">
        <v>57</v>
      </c>
      <c r="B74" s="30"/>
      <c r="C74" s="31">
        <v>2575</v>
      </c>
      <c r="D74" s="31">
        <v>984</v>
      </c>
      <c r="E74" s="31">
        <v>682</v>
      </c>
      <c r="F74" s="32"/>
      <c r="G74" s="32"/>
      <c r="H74" s="146">
        <v>25.71</v>
      </c>
      <c r="I74" s="146">
        <v>12.3</v>
      </c>
      <c r="J74" s="146">
        <v>8.184</v>
      </c>
      <c r="K74" s="33"/>
    </row>
    <row r="75" spans="1:11" s="34" customFormat="1" ht="11.25" customHeight="1">
      <c r="A75" s="36" t="s">
        <v>58</v>
      </c>
      <c r="B75" s="30"/>
      <c r="C75" s="31">
        <v>1929</v>
      </c>
      <c r="D75" s="31">
        <v>1993</v>
      </c>
      <c r="E75" s="31">
        <v>1795</v>
      </c>
      <c r="F75" s="32"/>
      <c r="G75" s="32"/>
      <c r="H75" s="146">
        <v>19.769</v>
      </c>
      <c r="I75" s="146">
        <v>22.018</v>
      </c>
      <c r="J75" s="146">
        <v>19.834</v>
      </c>
      <c r="K75" s="33"/>
    </row>
    <row r="76" spans="1:11" s="34" customFormat="1" ht="11.25" customHeight="1">
      <c r="A76" s="36" t="s">
        <v>59</v>
      </c>
      <c r="B76" s="30"/>
      <c r="C76" s="31">
        <v>246</v>
      </c>
      <c r="D76" s="31">
        <v>120</v>
      </c>
      <c r="E76" s="31">
        <v>70</v>
      </c>
      <c r="F76" s="32"/>
      <c r="G76" s="32"/>
      <c r="H76" s="146">
        <v>2.541</v>
      </c>
      <c r="I76" s="146">
        <v>1.591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758</v>
      </c>
      <c r="D77" s="31">
        <v>654</v>
      </c>
      <c r="E77" s="31">
        <v>544</v>
      </c>
      <c r="F77" s="32"/>
      <c r="G77" s="32"/>
      <c r="H77" s="146">
        <v>10.614</v>
      </c>
      <c r="I77" s="146">
        <v>7.194</v>
      </c>
      <c r="J77" s="146">
        <v>5.875</v>
      </c>
      <c r="K77" s="33"/>
    </row>
    <row r="78" spans="1:11" s="34" customFormat="1" ht="11.25" customHeight="1">
      <c r="A78" s="36" t="s">
        <v>61</v>
      </c>
      <c r="B78" s="30"/>
      <c r="C78" s="31">
        <v>200</v>
      </c>
      <c r="D78" s="31">
        <v>174</v>
      </c>
      <c r="E78" s="31">
        <v>163</v>
      </c>
      <c r="F78" s="32"/>
      <c r="G78" s="32"/>
      <c r="H78" s="146">
        <v>1.2</v>
      </c>
      <c r="I78" s="146">
        <v>1.653</v>
      </c>
      <c r="J78" s="146">
        <v>1</v>
      </c>
      <c r="K78" s="33"/>
    </row>
    <row r="79" spans="1:11" s="34" customFormat="1" ht="11.25" customHeight="1">
      <c r="A79" s="36" t="s">
        <v>62</v>
      </c>
      <c r="B79" s="30"/>
      <c r="C79" s="31">
        <v>7400</v>
      </c>
      <c r="D79" s="31">
        <v>2736</v>
      </c>
      <c r="E79" s="31">
        <v>2215</v>
      </c>
      <c r="F79" s="32"/>
      <c r="G79" s="32"/>
      <c r="H79" s="146">
        <v>95</v>
      </c>
      <c r="I79" s="146">
        <v>36.686</v>
      </c>
      <c r="J79" s="146">
        <v>26.58</v>
      </c>
      <c r="K79" s="33"/>
    </row>
    <row r="80" spans="1:11" s="43" customFormat="1" ht="11.25" customHeight="1">
      <c r="A80" s="44" t="s">
        <v>63</v>
      </c>
      <c r="B80" s="38"/>
      <c r="C80" s="39">
        <v>15312</v>
      </c>
      <c r="D80" s="39">
        <v>8718</v>
      </c>
      <c r="E80" s="39">
        <v>7509</v>
      </c>
      <c r="F80" s="40">
        <v>86.13214039917412</v>
      </c>
      <c r="G80" s="41"/>
      <c r="H80" s="147">
        <v>181.707</v>
      </c>
      <c r="I80" s="148">
        <v>110.61099999999999</v>
      </c>
      <c r="J80" s="148">
        <v>90.362</v>
      </c>
      <c r="K80" s="42">
        <v>81.69350245454791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429</v>
      </c>
      <c r="D82" s="31">
        <v>346</v>
      </c>
      <c r="E82" s="31">
        <v>346</v>
      </c>
      <c r="F82" s="32"/>
      <c r="G82" s="32"/>
      <c r="H82" s="146">
        <v>1.195</v>
      </c>
      <c r="I82" s="146">
        <v>0.692</v>
      </c>
      <c r="J82" s="146">
        <v>0.692</v>
      </c>
      <c r="K82" s="33"/>
    </row>
    <row r="83" spans="1:11" s="34" customFormat="1" ht="11.25" customHeight="1">
      <c r="A83" s="36" t="s">
        <v>65</v>
      </c>
      <c r="B83" s="30"/>
      <c r="C83" s="31">
        <v>250</v>
      </c>
      <c r="D83" s="31">
        <v>230</v>
      </c>
      <c r="E83" s="31">
        <v>230</v>
      </c>
      <c r="F83" s="32"/>
      <c r="G83" s="32"/>
      <c r="H83" s="146">
        <v>0.6</v>
      </c>
      <c r="I83" s="146">
        <v>0.502</v>
      </c>
      <c r="J83" s="146">
        <v>0.502</v>
      </c>
      <c r="K83" s="33"/>
    </row>
    <row r="84" spans="1:11" s="43" customFormat="1" ht="11.25" customHeight="1" thickBot="1">
      <c r="A84" s="37" t="s">
        <v>66</v>
      </c>
      <c r="B84" s="38"/>
      <c r="C84" s="39">
        <v>679</v>
      </c>
      <c r="D84" s="39">
        <v>576</v>
      </c>
      <c r="E84" s="39">
        <v>576</v>
      </c>
      <c r="F84" s="40">
        <v>100</v>
      </c>
      <c r="G84" s="41"/>
      <c r="H84" s="147">
        <v>1.795</v>
      </c>
      <c r="I84" s="148">
        <v>1.194</v>
      </c>
      <c r="J84" s="148">
        <v>1.194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f>C13+C15+C17+C22+C24+C26+C31+C37+C39+C50+C52+C59+C64+C66+C70+C80+C84</f>
        <v>357629</v>
      </c>
      <c r="D87" s="54">
        <v>343778</v>
      </c>
      <c r="E87" s="54">
        <v>347292.9</v>
      </c>
      <c r="F87" s="55">
        <f>IF(D87&gt;0,100*E87/D87,0)</f>
        <v>101.02243308181443</v>
      </c>
      <c r="G87" s="41"/>
      <c r="H87" s="151">
        <v>4185.411</v>
      </c>
      <c r="I87" s="152">
        <v>4214.102000000001</v>
      </c>
      <c r="J87" s="152">
        <v>4274.751000000001</v>
      </c>
      <c r="K87" s="55">
        <f>IF(I87&gt;0,100*J87/I87,0)</f>
        <v>101.43919155255378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6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19</v>
      </c>
      <c r="D19" s="31"/>
      <c r="E19" s="31"/>
      <c r="F19" s="32"/>
      <c r="G19" s="32"/>
      <c r="H19" s="146">
        <v>0.684</v>
      </c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19</v>
      </c>
      <c r="D22" s="39"/>
      <c r="E22" s="39"/>
      <c r="F22" s="40"/>
      <c r="G22" s="41"/>
      <c r="H22" s="147">
        <v>0.684</v>
      </c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9</v>
      </c>
      <c r="D24" s="39">
        <v>39</v>
      </c>
      <c r="E24" s="39">
        <v>6</v>
      </c>
      <c r="F24" s="40">
        <v>15.384615384615385</v>
      </c>
      <c r="G24" s="41"/>
      <c r="H24" s="147">
        <v>0.054</v>
      </c>
      <c r="I24" s="148">
        <v>0.104</v>
      </c>
      <c r="J24" s="148">
        <v>0.018</v>
      </c>
      <c r="K24" s="42">
        <v>17.307692307692307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501</v>
      </c>
      <c r="D28" s="31">
        <v>562</v>
      </c>
      <c r="E28" s="31">
        <v>468</v>
      </c>
      <c r="F28" s="32"/>
      <c r="G28" s="32"/>
      <c r="H28" s="146">
        <v>2.492</v>
      </c>
      <c r="I28" s="146">
        <v>2.473</v>
      </c>
      <c r="J28" s="146">
        <v>1.64</v>
      </c>
      <c r="K28" s="33"/>
    </row>
    <row r="29" spans="1:11" s="34" customFormat="1" ht="11.25" customHeight="1">
      <c r="A29" s="36" t="s">
        <v>21</v>
      </c>
      <c r="B29" s="30"/>
      <c r="C29" s="31">
        <v>217</v>
      </c>
      <c r="D29" s="31">
        <v>15</v>
      </c>
      <c r="E29" s="31">
        <v>175</v>
      </c>
      <c r="F29" s="32"/>
      <c r="G29" s="32"/>
      <c r="H29" s="146">
        <v>0.874</v>
      </c>
      <c r="I29" s="146">
        <v>0.06</v>
      </c>
      <c r="J29" s="146">
        <v>1.071</v>
      </c>
      <c r="K29" s="33"/>
    </row>
    <row r="30" spans="1:11" s="34" customFormat="1" ht="11.25" customHeight="1">
      <c r="A30" s="36" t="s">
        <v>22</v>
      </c>
      <c r="B30" s="30"/>
      <c r="C30" s="31">
        <v>298</v>
      </c>
      <c r="D30" s="31">
        <v>225</v>
      </c>
      <c r="E30" s="31">
        <v>187</v>
      </c>
      <c r="F30" s="32"/>
      <c r="G30" s="32"/>
      <c r="H30" s="146">
        <v>1.74</v>
      </c>
      <c r="I30" s="146">
        <v>1.35</v>
      </c>
      <c r="J30" s="146">
        <v>1.3</v>
      </c>
      <c r="K30" s="33"/>
    </row>
    <row r="31" spans="1:11" s="43" customFormat="1" ht="11.25" customHeight="1">
      <c r="A31" s="44" t="s">
        <v>23</v>
      </c>
      <c r="B31" s="38"/>
      <c r="C31" s="39">
        <v>1016</v>
      </c>
      <c r="D31" s="39">
        <v>802</v>
      </c>
      <c r="E31" s="39">
        <v>830</v>
      </c>
      <c r="F31" s="40">
        <v>103.49127182044887</v>
      </c>
      <c r="G31" s="41"/>
      <c r="H31" s="147">
        <v>5.106</v>
      </c>
      <c r="I31" s="148">
        <v>3.883</v>
      </c>
      <c r="J31" s="148">
        <v>4.011</v>
      </c>
      <c r="K31" s="42">
        <v>103.29642029358743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>
        <v>600</v>
      </c>
      <c r="D34" s="31">
        <v>383</v>
      </c>
      <c r="E34" s="31">
        <v>290</v>
      </c>
      <c r="F34" s="32"/>
      <c r="G34" s="32"/>
      <c r="H34" s="146">
        <v>1.9</v>
      </c>
      <c r="I34" s="146">
        <v>1.146</v>
      </c>
      <c r="J34" s="146">
        <v>0.868</v>
      </c>
      <c r="K34" s="33"/>
    </row>
    <row r="35" spans="1:11" s="34" customFormat="1" ht="11.25" customHeight="1">
      <c r="A35" s="36" t="s">
        <v>26</v>
      </c>
      <c r="B35" s="30"/>
      <c r="C35" s="31">
        <v>750</v>
      </c>
      <c r="D35" s="31">
        <v>690</v>
      </c>
      <c r="E35" s="31">
        <v>255</v>
      </c>
      <c r="F35" s="32"/>
      <c r="G35" s="32"/>
      <c r="H35" s="146">
        <v>3.4</v>
      </c>
      <c r="I35" s="146">
        <v>6.189</v>
      </c>
      <c r="J35" s="146">
        <v>1.27</v>
      </c>
      <c r="K35" s="33"/>
    </row>
    <row r="36" spans="1:11" s="34" customFormat="1" ht="11.25" customHeight="1">
      <c r="A36" s="36" t="s">
        <v>27</v>
      </c>
      <c r="B36" s="30"/>
      <c r="C36" s="31">
        <v>26</v>
      </c>
      <c r="D36" s="31">
        <v>73</v>
      </c>
      <c r="E36" s="31">
        <v>10</v>
      </c>
      <c r="F36" s="32"/>
      <c r="G36" s="32"/>
      <c r="H36" s="146">
        <v>0.06</v>
      </c>
      <c r="I36" s="146">
        <v>0.474</v>
      </c>
      <c r="J36" s="146">
        <v>0.07</v>
      </c>
      <c r="K36" s="33"/>
    </row>
    <row r="37" spans="1:11" s="43" customFormat="1" ht="11.25" customHeight="1">
      <c r="A37" s="37" t="s">
        <v>28</v>
      </c>
      <c r="B37" s="38"/>
      <c r="C37" s="39">
        <v>1376</v>
      </c>
      <c r="D37" s="39">
        <v>1146</v>
      </c>
      <c r="E37" s="39">
        <v>555</v>
      </c>
      <c r="F37" s="40">
        <v>48.42931937172775</v>
      </c>
      <c r="G37" s="41"/>
      <c r="H37" s="147">
        <v>5.359999999999999</v>
      </c>
      <c r="I37" s="148">
        <v>7.809</v>
      </c>
      <c r="J37" s="148">
        <v>2.2079999999999997</v>
      </c>
      <c r="K37" s="42">
        <v>28.27506723011909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>
        <v>10</v>
      </c>
      <c r="D43" s="31">
        <v>9</v>
      </c>
      <c r="E43" s="31">
        <v>8</v>
      </c>
      <c r="F43" s="32"/>
      <c r="G43" s="32"/>
      <c r="H43" s="146">
        <v>0.08</v>
      </c>
      <c r="I43" s="146">
        <v>0.077</v>
      </c>
      <c r="J43" s="146">
        <v>0.056</v>
      </c>
      <c r="K43" s="33"/>
    </row>
    <row r="44" spans="1:11" s="34" customFormat="1" ht="11.25" customHeight="1">
      <c r="A44" s="36" t="s">
        <v>33</v>
      </c>
      <c r="B44" s="30"/>
      <c r="C44" s="31">
        <v>4</v>
      </c>
      <c r="D44" s="31">
        <v>3</v>
      </c>
      <c r="E44" s="31"/>
      <c r="F44" s="32"/>
      <c r="G44" s="32"/>
      <c r="H44" s="146">
        <v>0.03</v>
      </c>
      <c r="I44" s="146">
        <v>0.015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46</v>
      </c>
      <c r="D45" s="31"/>
      <c r="E45" s="31">
        <v>10</v>
      </c>
      <c r="F45" s="32"/>
      <c r="G45" s="32"/>
      <c r="H45" s="146">
        <v>0.242</v>
      </c>
      <c r="I45" s="146"/>
      <c r="J45" s="146">
        <v>0.06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>
        <v>2</v>
      </c>
      <c r="E47" s="31"/>
      <c r="F47" s="32"/>
      <c r="G47" s="32"/>
      <c r="H47" s="146"/>
      <c r="I47" s="146">
        <v>0.012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90</v>
      </c>
      <c r="D48" s="31"/>
      <c r="E48" s="31"/>
      <c r="F48" s="32"/>
      <c r="G48" s="32"/>
      <c r="H48" s="146">
        <v>0.36</v>
      </c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>
        <v>46</v>
      </c>
      <c r="D49" s="31">
        <v>39</v>
      </c>
      <c r="E49" s="31">
        <v>43</v>
      </c>
      <c r="F49" s="32"/>
      <c r="G49" s="32"/>
      <c r="H49" s="146">
        <v>0.391</v>
      </c>
      <c r="I49" s="146">
        <v>0.332</v>
      </c>
      <c r="J49" s="146">
        <v>0.361</v>
      </c>
      <c r="K49" s="33"/>
    </row>
    <row r="50" spans="1:11" s="43" customFormat="1" ht="11.25" customHeight="1">
      <c r="A50" s="44" t="s">
        <v>39</v>
      </c>
      <c r="B50" s="38"/>
      <c r="C50" s="39">
        <v>196</v>
      </c>
      <c r="D50" s="39">
        <v>53</v>
      </c>
      <c r="E50" s="39">
        <v>61</v>
      </c>
      <c r="F50" s="40">
        <v>115.09433962264151</v>
      </c>
      <c r="G50" s="41"/>
      <c r="H50" s="147">
        <v>1.103</v>
      </c>
      <c r="I50" s="148">
        <v>0.436</v>
      </c>
      <c r="J50" s="148">
        <v>0.477</v>
      </c>
      <c r="K50" s="42">
        <v>109.40366972477064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36</v>
      </c>
      <c r="D52" s="39">
        <v>38</v>
      </c>
      <c r="E52" s="39">
        <v>36</v>
      </c>
      <c r="F52" s="40">
        <v>94.73684210526316</v>
      </c>
      <c r="G52" s="41"/>
      <c r="H52" s="147">
        <v>0.097</v>
      </c>
      <c r="I52" s="148">
        <v>0.179</v>
      </c>
      <c r="J52" s="148">
        <v>0.179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37</v>
      </c>
      <c r="D54" s="31">
        <v>65</v>
      </c>
      <c r="E54" s="31">
        <v>10</v>
      </c>
      <c r="F54" s="32"/>
      <c r="G54" s="32"/>
      <c r="H54" s="146">
        <v>0.222</v>
      </c>
      <c r="I54" s="146">
        <v>0.377</v>
      </c>
      <c r="J54" s="146">
        <v>0.065</v>
      </c>
      <c r="K54" s="33"/>
    </row>
    <row r="55" spans="1:11" s="34" customFormat="1" ht="11.25" customHeight="1">
      <c r="A55" s="36" t="s">
        <v>42</v>
      </c>
      <c r="B55" s="30"/>
      <c r="C55" s="31">
        <v>182</v>
      </c>
      <c r="D55" s="31">
        <v>41</v>
      </c>
      <c r="E55" s="31">
        <v>27</v>
      </c>
      <c r="F55" s="32"/>
      <c r="G55" s="32"/>
      <c r="H55" s="146">
        <v>0.765</v>
      </c>
      <c r="I55" s="146">
        <v>0.127</v>
      </c>
      <c r="J55" s="146">
        <v>0.119</v>
      </c>
      <c r="K55" s="33"/>
    </row>
    <row r="56" spans="1:11" s="34" customFormat="1" ht="11.25" customHeight="1">
      <c r="A56" s="36" t="s">
        <v>43</v>
      </c>
      <c r="B56" s="30"/>
      <c r="C56" s="31">
        <v>42</v>
      </c>
      <c r="D56" s="31">
        <v>14</v>
      </c>
      <c r="E56" s="31">
        <v>14</v>
      </c>
      <c r="F56" s="32"/>
      <c r="G56" s="32"/>
      <c r="H56" s="146">
        <v>0.169</v>
      </c>
      <c r="I56" s="146">
        <v>0.068</v>
      </c>
      <c r="J56" s="146">
        <v>0.07</v>
      </c>
      <c r="K56" s="33"/>
    </row>
    <row r="57" spans="1:11" s="34" customFormat="1" ht="11.25" customHeight="1">
      <c r="A57" s="36" t="s">
        <v>44</v>
      </c>
      <c r="B57" s="30"/>
      <c r="C57" s="31">
        <v>32</v>
      </c>
      <c r="D57" s="31">
        <v>60</v>
      </c>
      <c r="E57" s="31">
        <v>61</v>
      </c>
      <c r="F57" s="32"/>
      <c r="G57" s="32"/>
      <c r="H57" s="146">
        <v>0.064</v>
      </c>
      <c r="I57" s="146">
        <v>0.119</v>
      </c>
      <c r="J57" s="146">
        <v>0.122</v>
      </c>
      <c r="K57" s="33"/>
    </row>
    <row r="58" spans="1:11" s="34" customFormat="1" ht="11.25" customHeight="1">
      <c r="A58" s="36" t="s">
        <v>45</v>
      </c>
      <c r="B58" s="30"/>
      <c r="C58" s="31">
        <v>10</v>
      </c>
      <c r="D58" s="31">
        <v>53</v>
      </c>
      <c r="E58" s="31">
        <v>20</v>
      </c>
      <c r="F58" s="32"/>
      <c r="G58" s="32"/>
      <c r="H58" s="146">
        <v>0.032</v>
      </c>
      <c r="I58" s="146">
        <v>0.056</v>
      </c>
      <c r="J58" s="146">
        <v>0.03</v>
      </c>
      <c r="K58" s="33"/>
    </row>
    <row r="59" spans="1:11" s="43" customFormat="1" ht="11.25" customHeight="1">
      <c r="A59" s="37" t="s">
        <v>46</v>
      </c>
      <c r="B59" s="38"/>
      <c r="C59" s="39">
        <v>303</v>
      </c>
      <c r="D59" s="39">
        <v>233</v>
      </c>
      <c r="E59" s="39">
        <v>132</v>
      </c>
      <c r="F59" s="40">
        <v>56.652360515021456</v>
      </c>
      <c r="G59" s="41"/>
      <c r="H59" s="147">
        <v>1.252</v>
      </c>
      <c r="I59" s="148">
        <v>0.7470000000000001</v>
      </c>
      <c r="J59" s="148">
        <v>0.406</v>
      </c>
      <c r="K59" s="42">
        <v>54.350736278447116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>
        <v>34</v>
      </c>
      <c r="E61" s="31"/>
      <c r="F61" s="32"/>
      <c r="G61" s="32"/>
      <c r="H61" s="146"/>
      <c r="I61" s="146">
        <v>0.18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30</v>
      </c>
      <c r="D62" s="31">
        <v>39</v>
      </c>
      <c r="E62" s="31">
        <v>37</v>
      </c>
      <c r="F62" s="32"/>
      <c r="G62" s="32"/>
      <c r="H62" s="146">
        <v>0.072</v>
      </c>
      <c r="I62" s="146">
        <v>0.109</v>
      </c>
      <c r="J62" s="146">
        <v>0.102</v>
      </c>
      <c r="K62" s="33"/>
    </row>
    <row r="63" spans="1:11" s="34" customFormat="1" ht="11.25" customHeight="1">
      <c r="A63" s="36" t="s">
        <v>49</v>
      </c>
      <c r="B63" s="30"/>
      <c r="C63" s="31"/>
      <c r="D63" s="31">
        <v>5</v>
      </c>
      <c r="E63" s="31"/>
      <c r="F63" s="32"/>
      <c r="G63" s="32"/>
      <c r="H63" s="146"/>
      <c r="I63" s="146">
        <v>0.021</v>
      </c>
      <c r="J63" s="146">
        <v>0.021</v>
      </c>
      <c r="K63" s="33"/>
    </row>
    <row r="64" spans="1:11" s="43" customFormat="1" ht="11.25" customHeight="1">
      <c r="A64" s="37" t="s">
        <v>50</v>
      </c>
      <c r="B64" s="38"/>
      <c r="C64" s="39">
        <v>30</v>
      </c>
      <c r="D64" s="39">
        <v>78</v>
      </c>
      <c r="E64" s="39">
        <v>37</v>
      </c>
      <c r="F64" s="40">
        <v>47.43589743589744</v>
      </c>
      <c r="G64" s="41"/>
      <c r="H64" s="147">
        <v>0.072</v>
      </c>
      <c r="I64" s="148">
        <v>0.31</v>
      </c>
      <c r="J64" s="148">
        <v>0.123</v>
      </c>
      <c r="K64" s="42">
        <v>39.67741935483871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22</v>
      </c>
      <c r="D66" s="39">
        <v>28</v>
      </c>
      <c r="E66" s="39">
        <v>25</v>
      </c>
      <c r="F66" s="40">
        <v>89.28571428571429</v>
      </c>
      <c r="G66" s="41"/>
      <c r="H66" s="147">
        <v>0.044</v>
      </c>
      <c r="I66" s="148">
        <v>0.087</v>
      </c>
      <c r="J66" s="148">
        <v>0.077</v>
      </c>
      <c r="K66" s="42">
        <v>88.50574712643679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8</v>
      </c>
      <c r="D72" s="31">
        <v>7</v>
      </c>
      <c r="E72" s="31">
        <v>9</v>
      </c>
      <c r="F72" s="32"/>
      <c r="G72" s="32"/>
      <c r="H72" s="146">
        <v>0.019</v>
      </c>
      <c r="I72" s="146">
        <v>0.013</v>
      </c>
      <c r="J72" s="146">
        <v>0.013</v>
      </c>
      <c r="K72" s="33"/>
    </row>
    <row r="73" spans="1:11" s="34" customFormat="1" ht="11.25" customHeight="1">
      <c r="A73" s="36" t="s">
        <v>56</v>
      </c>
      <c r="B73" s="30"/>
      <c r="C73" s="31">
        <v>3137</v>
      </c>
      <c r="D73" s="31">
        <v>2334</v>
      </c>
      <c r="E73" s="31">
        <v>2188</v>
      </c>
      <c r="F73" s="32"/>
      <c r="G73" s="32"/>
      <c r="H73" s="146">
        <v>10.979</v>
      </c>
      <c r="I73" s="146">
        <v>5.396</v>
      </c>
      <c r="J73" s="146">
        <v>5.059</v>
      </c>
      <c r="K73" s="33"/>
    </row>
    <row r="74" spans="1:11" s="34" customFormat="1" ht="11.25" customHeight="1">
      <c r="A74" s="36" t="s">
        <v>57</v>
      </c>
      <c r="B74" s="30"/>
      <c r="C74" s="31">
        <v>103</v>
      </c>
      <c r="D74" s="31">
        <v>77</v>
      </c>
      <c r="E74" s="31">
        <v>61</v>
      </c>
      <c r="F74" s="32"/>
      <c r="G74" s="32"/>
      <c r="H74" s="146">
        <v>0.644</v>
      </c>
      <c r="I74" s="146">
        <v>0.441</v>
      </c>
      <c r="J74" s="146">
        <v>0.42</v>
      </c>
      <c r="K74" s="33"/>
    </row>
    <row r="75" spans="1:11" s="34" customFormat="1" ht="11.25" customHeight="1">
      <c r="A75" s="36" t="s">
        <v>58</v>
      </c>
      <c r="B75" s="30"/>
      <c r="C75" s="31">
        <v>38</v>
      </c>
      <c r="D75" s="31">
        <v>34</v>
      </c>
      <c r="E75" s="31">
        <v>27</v>
      </c>
      <c r="F75" s="32"/>
      <c r="G75" s="32"/>
      <c r="H75" s="146">
        <v>0.175</v>
      </c>
      <c r="I75" s="146">
        <v>0.165</v>
      </c>
      <c r="J75" s="146">
        <v>0.141</v>
      </c>
      <c r="K75" s="33"/>
    </row>
    <row r="76" spans="1:11" s="34" customFormat="1" ht="11.25" customHeight="1">
      <c r="A76" s="36" t="s">
        <v>59</v>
      </c>
      <c r="B76" s="30"/>
      <c r="C76" s="31">
        <v>3</v>
      </c>
      <c r="D76" s="31">
        <v>2</v>
      </c>
      <c r="E76" s="31">
        <v>2</v>
      </c>
      <c r="F76" s="32"/>
      <c r="G76" s="32"/>
      <c r="H76" s="146">
        <v>0.003</v>
      </c>
      <c r="I76" s="146">
        <v>0.003</v>
      </c>
      <c r="J76" s="146">
        <v>0.004</v>
      </c>
      <c r="K76" s="33"/>
    </row>
    <row r="77" spans="1:11" s="34" customFormat="1" ht="11.25" customHeight="1">
      <c r="A77" s="36" t="s">
        <v>60</v>
      </c>
      <c r="B77" s="30"/>
      <c r="C77" s="31">
        <v>23</v>
      </c>
      <c r="D77" s="31">
        <v>75</v>
      </c>
      <c r="E77" s="31">
        <v>4</v>
      </c>
      <c r="F77" s="32"/>
      <c r="G77" s="32"/>
      <c r="H77" s="146">
        <v>0.069</v>
      </c>
      <c r="I77" s="146">
        <v>0.225</v>
      </c>
      <c r="J77" s="146">
        <v>0.011</v>
      </c>
      <c r="K77" s="33"/>
    </row>
    <row r="78" spans="1:11" s="34" customFormat="1" ht="11.25" customHeight="1">
      <c r="A78" s="36" t="s">
        <v>61</v>
      </c>
      <c r="B78" s="30"/>
      <c r="C78" s="31">
        <v>5</v>
      </c>
      <c r="D78" s="31"/>
      <c r="E78" s="31">
        <v>23</v>
      </c>
      <c r="F78" s="32"/>
      <c r="G78" s="32"/>
      <c r="H78" s="146">
        <v>0.035</v>
      </c>
      <c r="I78" s="146"/>
      <c r="J78" s="146">
        <v>0.161</v>
      </c>
      <c r="K78" s="33"/>
    </row>
    <row r="79" spans="1:11" s="34" customFormat="1" ht="11.25" customHeight="1">
      <c r="A79" s="36" t="s">
        <v>62</v>
      </c>
      <c r="B79" s="30"/>
      <c r="C79" s="31">
        <v>400</v>
      </c>
      <c r="D79" s="31">
        <v>302</v>
      </c>
      <c r="E79" s="31">
        <v>240</v>
      </c>
      <c r="F79" s="32"/>
      <c r="G79" s="32"/>
      <c r="H79" s="146">
        <v>2.4</v>
      </c>
      <c r="I79" s="146">
        <v>1.275</v>
      </c>
      <c r="J79" s="146">
        <v>1.44</v>
      </c>
      <c r="K79" s="33"/>
    </row>
    <row r="80" spans="1:11" s="43" customFormat="1" ht="11.25" customHeight="1">
      <c r="A80" s="44" t="s">
        <v>63</v>
      </c>
      <c r="B80" s="38"/>
      <c r="C80" s="39">
        <v>3717</v>
      </c>
      <c r="D80" s="39">
        <v>2831</v>
      </c>
      <c r="E80" s="39">
        <v>2554</v>
      </c>
      <c r="F80" s="40">
        <v>90.21547156481809</v>
      </c>
      <c r="G80" s="41"/>
      <c r="H80" s="147">
        <v>14.324000000000002</v>
      </c>
      <c r="I80" s="148">
        <v>7.517999999999999</v>
      </c>
      <c r="J80" s="148">
        <v>7.248999999999999</v>
      </c>
      <c r="K80" s="42">
        <v>96.4219207235967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6724</v>
      </c>
      <c r="D87" s="54">
        <v>5248</v>
      </c>
      <c r="E87" s="54">
        <v>4236</v>
      </c>
      <c r="F87" s="55">
        <f>IF(D87&gt;0,100*E87/D87,0)</f>
        <v>80.71646341463415</v>
      </c>
      <c r="G87" s="41"/>
      <c r="H87" s="151">
        <v>28.096000000000004</v>
      </c>
      <c r="I87" s="152">
        <v>21.073</v>
      </c>
      <c r="J87" s="152">
        <v>14.748</v>
      </c>
      <c r="K87" s="55">
        <f>IF(I87&gt;0,100*J87/I87,0)</f>
        <v>69.98528923266738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9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2138</v>
      </c>
      <c r="D24" s="39">
        <v>1924</v>
      </c>
      <c r="E24" s="39">
        <v>1851</v>
      </c>
      <c r="F24" s="40">
        <v>96.20582120582121</v>
      </c>
      <c r="G24" s="41"/>
      <c r="H24" s="147">
        <v>11.333</v>
      </c>
      <c r="I24" s="148">
        <v>12.994</v>
      </c>
      <c r="J24" s="148">
        <v>12.494</v>
      </c>
      <c r="K24" s="42">
        <v>96.15207018623981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2882</v>
      </c>
      <c r="D28" s="31">
        <v>2610</v>
      </c>
      <c r="E28" s="31">
        <v>2285</v>
      </c>
      <c r="F28" s="32"/>
      <c r="G28" s="32"/>
      <c r="H28" s="146">
        <v>16.085</v>
      </c>
      <c r="I28" s="146">
        <v>13.741</v>
      </c>
      <c r="J28" s="146">
        <v>12.568</v>
      </c>
      <c r="K28" s="33"/>
    </row>
    <row r="29" spans="1:11" s="34" customFormat="1" ht="11.25" customHeight="1">
      <c r="A29" s="36" t="s">
        <v>21</v>
      </c>
      <c r="B29" s="30"/>
      <c r="C29" s="31">
        <v>48</v>
      </c>
      <c r="D29" s="31">
        <v>48</v>
      </c>
      <c r="E29" s="31">
        <v>48</v>
      </c>
      <c r="F29" s="32"/>
      <c r="G29" s="32"/>
      <c r="H29" s="146">
        <v>0.216</v>
      </c>
      <c r="I29" s="146">
        <v>0.072</v>
      </c>
      <c r="J29" s="146">
        <v>1.858</v>
      </c>
      <c r="K29" s="33"/>
    </row>
    <row r="30" spans="1:11" s="34" customFormat="1" ht="11.25" customHeight="1">
      <c r="A30" s="36" t="s">
        <v>22</v>
      </c>
      <c r="B30" s="30"/>
      <c r="C30" s="31">
        <v>2002</v>
      </c>
      <c r="D30" s="31">
        <v>1804</v>
      </c>
      <c r="E30" s="31">
        <v>1593</v>
      </c>
      <c r="F30" s="32"/>
      <c r="G30" s="32"/>
      <c r="H30" s="146">
        <v>11.011</v>
      </c>
      <c r="I30" s="146">
        <v>10.51</v>
      </c>
      <c r="J30" s="146">
        <v>9.57</v>
      </c>
      <c r="K30" s="33"/>
    </row>
    <row r="31" spans="1:11" s="43" customFormat="1" ht="11.25" customHeight="1">
      <c r="A31" s="44" t="s">
        <v>23</v>
      </c>
      <c r="B31" s="38"/>
      <c r="C31" s="39">
        <v>4932</v>
      </c>
      <c r="D31" s="39">
        <v>4462</v>
      </c>
      <c r="E31" s="39">
        <v>3926</v>
      </c>
      <c r="F31" s="40">
        <v>87.98744957418198</v>
      </c>
      <c r="G31" s="41"/>
      <c r="H31" s="147">
        <v>27.312</v>
      </c>
      <c r="I31" s="148">
        <v>24.323</v>
      </c>
      <c r="J31" s="148">
        <v>23.996000000000002</v>
      </c>
      <c r="K31" s="42">
        <v>98.6555934712001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>
        <v>1088</v>
      </c>
      <c r="D34" s="31">
        <v>1084</v>
      </c>
      <c r="E34" s="31">
        <v>1102</v>
      </c>
      <c r="F34" s="32"/>
      <c r="G34" s="32"/>
      <c r="H34" s="146">
        <v>6.1</v>
      </c>
      <c r="I34" s="146">
        <v>6.041</v>
      </c>
      <c r="J34" s="146">
        <v>6.141</v>
      </c>
      <c r="K34" s="33"/>
    </row>
    <row r="35" spans="1:11" s="34" customFormat="1" ht="11.25" customHeight="1">
      <c r="A35" s="36" t="s">
        <v>26</v>
      </c>
      <c r="B35" s="30"/>
      <c r="C35" s="31">
        <v>2</v>
      </c>
      <c r="D35" s="31">
        <v>36</v>
      </c>
      <c r="E35" s="31">
        <v>12.72</v>
      </c>
      <c r="F35" s="32"/>
      <c r="G35" s="32"/>
      <c r="H35" s="146">
        <v>0.015</v>
      </c>
      <c r="I35" s="146">
        <v>0.311</v>
      </c>
      <c r="J35" s="146">
        <v>0.097</v>
      </c>
      <c r="K35" s="33"/>
    </row>
    <row r="36" spans="1:11" s="34" customFormat="1" ht="11.25" customHeight="1">
      <c r="A36" s="36" t="s">
        <v>27</v>
      </c>
      <c r="B36" s="30"/>
      <c r="C36" s="31">
        <v>19847</v>
      </c>
      <c r="D36" s="31">
        <v>19888</v>
      </c>
      <c r="E36" s="31">
        <v>19850</v>
      </c>
      <c r="F36" s="32"/>
      <c r="G36" s="32"/>
      <c r="H36" s="146">
        <v>139.325</v>
      </c>
      <c r="I36" s="146">
        <v>129.71</v>
      </c>
      <c r="J36" s="146">
        <v>130</v>
      </c>
      <c r="K36" s="33"/>
    </row>
    <row r="37" spans="1:11" s="43" customFormat="1" ht="11.25" customHeight="1">
      <c r="A37" s="37" t="s">
        <v>28</v>
      </c>
      <c r="B37" s="38"/>
      <c r="C37" s="39">
        <v>20937</v>
      </c>
      <c r="D37" s="39">
        <v>21008</v>
      </c>
      <c r="E37" s="39">
        <v>20964.72</v>
      </c>
      <c r="F37" s="40">
        <v>99.7939832444783</v>
      </c>
      <c r="G37" s="41"/>
      <c r="H37" s="147">
        <v>145.44</v>
      </c>
      <c r="I37" s="148">
        <v>136.062</v>
      </c>
      <c r="J37" s="148">
        <v>136.238</v>
      </c>
      <c r="K37" s="42">
        <v>100.1293527950493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32</v>
      </c>
      <c r="D39" s="39">
        <v>27</v>
      </c>
      <c r="E39" s="39">
        <v>27</v>
      </c>
      <c r="F39" s="40">
        <v>100</v>
      </c>
      <c r="G39" s="41"/>
      <c r="H39" s="147">
        <v>0.07</v>
      </c>
      <c r="I39" s="148">
        <v>0.093</v>
      </c>
      <c r="J39" s="148">
        <v>0.09</v>
      </c>
      <c r="K39" s="42">
        <v>96.7741935483871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105</v>
      </c>
      <c r="D54" s="31">
        <v>95</v>
      </c>
      <c r="E54" s="31">
        <v>85</v>
      </c>
      <c r="F54" s="32"/>
      <c r="G54" s="32"/>
      <c r="H54" s="146">
        <v>0.683</v>
      </c>
      <c r="I54" s="146">
        <v>0.57</v>
      </c>
      <c r="J54" s="146">
        <v>0.442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>
        <v>105</v>
      </c>
      <c r="D59" s="39">
        <v>95</v>
      </c>
      <c r="E59" s="39">
        <v>85</v>
      </c>
      <c r="F59" s="40">
        <v>89.47368421052632</v>
      </c>
      <c r="G59" s="41"/>
      <c r="H59" s="147">
        <v>0.683</v>
      </c>
      <c r="I59" s="148">
        <v>0.57</v>
      </c>
      <c r="J59" s="148">
        <v>0.442</v>
      </c>
      <c r="K59" s="42">
        <v>77.54385964912282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420</v>
      </c>
      <c r="D61" s="31">
        <v>416</v>
      </c>
      <c r="E61" s="31">
        <v>435</v>
      </c>
      <c r="F61" s="32"/>
      <c r="G61" s="32"/>
      <c r="H61" s="146">
        <v>1.05</v>
      </c>
      <c r="I61" s="146">
        <v>1.174</v>
      </c>
      <c r="J61" s="146">
        <v>1.142</v>
      </c>
      <c r="K61" s="33"/>
    </row>
    <row r="62" spans="1:11" s="34" customFormat="1" ht="11.25" customHeight="1">
      <c r="A62" s="36" t="s">
        <v>48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46">
        <v>1.193</v>
      </c>
      <c r="I62" s="146">
        <v>1.188</v>
      </c>
      <c r="J62" s="146">
        <v>1.193</v>
      </c>
      <c r="K62" s="33"/>
    </row>
    <row r="63" spans="1:11" s="34" customFormat="1" ht="11.25" customHeight="1">
      <c r="A63" s="36" t="s">
        <v>49</v>
      </c>
      <c r="B63" s="30"/>
      <c r="C63" s="31">
        <v>14836</v>
      </c>
      <c r="D63" s="31">
        <v>14878</v>
      </c>
      <c r="E63" s="31">
        <v>14878</v>
      </c>
      <c r="F63" s="32"/>
      <c r="G63" s="32"/>
      <c r="H63" s="146">
        <v>123.421</v>
      </c>
      <c r="I63" s="146">
        <v>112.486</v>
      </c>
      <c r="J63" s="146">
        <v>114.533</v>
      </c>
      <c r="K63" s="33"/>
    </row>
    <row r="64" spans="1:11" s="43" customFormat="1" ht="11.25" customHeight="1">
      <c r="A64" s="37" t="s">
        <v>50</v>
      </c>
      <c r="B64" s="38"/>
      <c r="C64" s="39">
        <v>15409</v>
      </c>
      <c r="D64" s="39">
        <v>15447</v>
      </c>
      <c r="E64" s="39">
        <v>15466</v>
      </c>
      <c r="F64" s="40">
        <v>100.1230012300123</v>
      </c>
      <c r="G64" s="41"/>
      <c r="H64" s="147">
        <v>125.664</v>
      </c>
      <c r="I64" s="148">
        <v>114.848</v>
      </c>
      <c r="J64" s="148">
        <v>116.868</v>
      </c>
      <c r="K64" s="42">
        <v>101.75884647534131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425</v>
      </c>
      <c r="D66" s="39">
        <v>403</v>
      </c>
      <c r="E66" s="39">
        <v>395</v>
      </c>
      <c r="F66" s="40">
        <v>98.01488833746899</v>
      </c>
      <c r="G66" s="41"/>
      <c r="H66" s="147">
        <v>2.051</v>
      </c>
      <c r="I66" s="148">
        <v>1.931</v>
      </c>
      <c r="J66" s="148">
        <v>2.1</v>
      </c>
      <c r="K66" s="42">
        <v>108.75194199896427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16250</v>
      </c>
      <c r="D68" s="31">
        <v>16133</v>
      </c>
      <c r="E68" s="31">
        <v>16450</v>
      </c>
      <c r="F68" s="32"/>
      <c r="G68" s="32"/>
      <c r="H68" s="146">
        <v>117.5</v>
      </c>
      <c r="I68" s="146">
        <v>116.722</v>
      </c>
      <c r="J68" s="146">
        <v>115</v>
      </c>
      <c r="K68" s="33"/>
    </row>
    <row r="69" spans="1:11" s="34" customFormat="1" ht="11.25" customHeight="1">
      <c r="A69" s="36" t="s">
        <v>53</v>
      </c>
      <c r="B69" s="30"/>
      <c r="C69" s="31">
        <v>4940</v>
      </c>
      <c r="D69" s="31">
        <v>4821</v>
      </c>
      <c r="E69" s="31">
        <v>4800</v>
      </c>
      <c r="F69" s="32"/>
      <c r="G69" s="32"/>
      <c r="H69" s="146">
        <v>36.8</v>
      </c>
      <c r="I69" s="146">
        <v>34.88</v>
      </c>
      <c r="J69" s="146">
        <v>33</v>
      </c>
      <c r="K69" s="33"/>
    </row>
    <row r="70" spans="1:11" s="43" customFormat="1" ht="11.25" customHeight="1">
      <c r="A70" s="37" t="s">
        <v>54</v>
      </c>
      <c r="B70" s="38"/>
      <c r="C70" s="39">
        <v>21190</v>
      </c>
      <c r="D70" s="39">
        <v>20954</v>
      </c>
      <c r="E70" s="39">
        <v>21250</v>
      </c>
      <c r="F70" s="40">
        <v>101.41261811587286</v>
      </c>
      <c r="G70" s="41"/>
      <c r="H70" s="147">
        <v>154.3</v>
      </c>
      <c r="I70" s="148">
        <v>151.602</v>
      </c>
      <c r="J70" s="148">
        <v>148</v>
      </c>
      <c r="K70" s="42">
        <v>97.62404189918338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>
        <v>2699</v>
      </c>
      <c r="D73" s="31">
        <v>2201</v>
      </c>
      <c r="E73" s="31">
        <v>1552</v>
      </c>
      <c r="F73" s="32"/>
      <c r="G73" s="32"/>
      <c r="H73" s="146">
        <v>33.852</v>
      </c>
      <c r="I73" s="146">
        <v>16.148</v>
      </c>
      <c r="J73" s="146">
        <v>11.387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>
        <v>21</v>
      </c>
      <c r="D76" s="31">
        <v>21</v>
      </c>
      <c r="E76" s="31">
        <v>17</v>
      </c>
      <c r="F76" s="32"/>
      <c r="G76" s="32"/>
      <c r="H76" s="146">
        <v>0.2</v>
      </c>
      <c r="I76" s="146">
        <v>0.205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>
        <v>36000</v>
      </c>
      <c r="D79" s="31">
        <v>35522</v>
      </c>
      <c r="E79" s="31">
        <v>20640</v>
      </c>
      <c r="F79" s="32"/>
      <c r="G79" s="32"/>
      <c r="H79" s="146">
        <v>300</v>
      </c>
      <c r="I79" s="146">
        <v>289.052</v>
      </c>
      <c r="J79" s="146">
        <v>175.44</v>
      </c>
      <c r="K79" s="33"/>
    </row>
    <row r="80" spans="1:11" s="43" customFormat="1" ht="11.25" customHeight="1">
      <c r="A80" s="44" t="s">
        <v>63</v>
      </c>
      <c r="B80" s="38"/>
      <c r="C80" s="39">
        <v>38720</v>
      </c>
      <c r="D80" s="39">
        <v>37744</v>
      </c>
      <c r="E80" s="39">
        <v>22209</v>
      </c>
      <c r="F80" s="40">
        <v>58.84114031369224</v>
      </c>
      <c r="G80" s="41"/>
      <c r="H80" s="147">
        <v>334.052</v>
      </c>
      <c r="I80" s="148">
        <v>305.40500000000003</v>
      </c>
      <c r="J80" s="148">
        <v>186.827</v>
      </c>
      <c r="K80" s="42">
        <v>61.1735236816686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103888</v>
      </c>
      <c r="D87" s="54">
        <v>102064</v>
      </c>
      <c r="E87" s="54">
        <v>86173.72</v>
      </c>
      <c r="F87" s="55">
        <f>IF(D87&gt;0,100*E87/D87,0)</f>
        <v>84.43106286251763</v>
      </c>
      <c r="G87" s="41"/>
      <c r="H87" s="151">
        <v>800.905</v>
      </c>
      <c r="I87" s="152">
        <v>747.828</v>
      </c>
      <c r="J87" s="152">
        <v>627.0550000000001</v>
      </c>
      <c r="K87" s="55">
        <f>IF(I87&gt;0,100*J87/I87,0)</f>
        <v>83.85016340655874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8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42</v>
      </c>
      <c r="D9" s="31">
        <v>42</v>
      </c>
      <c r="E9" s="31">
        <v>41</v>
      </c>
      <c r="F9" s="32"/>
      <c r="G9" s="32"/>
      <c r="H9" s="146">
        <v>0.556</v>
      </c>
      <c r="I9" s="146">
        <v>0.63</v>
      </c>
      <c r="J9" s="146">
        <v>0.621</v>
      </c>
      <c r="K9" s="33"/>
    </row>
    <row r="10" spans="1:11" s="34" customFormat="1" ht="11.25" customHeight="1">
      <c r="A10" s="36" t="s">
        <v>8</v>
      </c>
      <c r="B10" s="30"/>
      <c r="C10" s="31">
        <v>526</v>
      </c>
      <c r="D10" s="31">
        <v>492</v>
      </c>
      <c r="E10" s="31">
        <v>570</v>
      </c>
      <c r="F10" s="32"/>
      <c r="G10" s="32"/>
      <c r="H10" s="146">
        <v>6.118</v>
      </c>
      <c r="I10" s="146">
        <v>7.38</v>
      </c>
      <c r="J10" s="146">
        <v>8.55</v>
      </c>
      <c r="K10" s="33"/>
    </row>
    <row r="11" spans="1:11" s="34" customFormat="1" ht="11.25" customHeight="1">
      <c r="A11" s="29" t="s">
        <v>9</v>
      </c>
      <c r="B11" s="30"/>
      <c r="C11" s="31">
        <v>608</v>
      </c>
      <c r="D11" s="31">
        <v>563</v>
      </c>
      <c r="E11" s="31">
        <v>608</v>
      </c>
      <c r="F11" s="32"/>
      <c r="G11" s="32"/>
      <c r="H11" s="146">
        <v>9.59</v>
      </c>
      <c r="I11" s="146">
        <v>8.445</v>
      </c>
      <c r="J11" s="146">
        <v>9.59</v>
      </c>
      <c r="K11" s="33"/>
    </row>
    <row r="12" spans="1:11" s="34" customFormat="1" ht="11.25" customHeight="1">
      <c r="A12" s="36" t="s">
        <v>10</v>
      </c>
      <c r="B12" s="30"/>
      <c r="C12" s="31">
        <v>20</v>
      </c>
      <c r="D12" s="31">
        <v>20</v>
      </c>
      <c r="E12" s="31">
        <v>20</v>
      </c>
      <c r="F12" s="32"/>
      <c r="G12" s="32"/>
      <c r="H12" s="146">
        <v>0.251</v>
      </c>
      <c r="I12" s="146">
        <v>0.256</v>
      </c>
      <c r="J12" s="146">
        <v>0.251</v>
      </c>
      <c r="K12" s="33"/>
    </row>
    <row r="13" spans="1:11" s="43" customFormat="1" ht="11.25" customHeight="1">
      <c r="A13" s="37" t="s">
        <v>11</v>
      </c>
      <c r="B13" s="38"/>
      <c r="C13" s="39">
        <v>1196</v>
      </c>
      <c r="D13" s="39">
        <v>1117</v>
      </c>
      <c r="E13" s="39">
        <v>1239</v>
      </c>
      <c r="F13" s="40">
        <v>110.92211280214862</v>
      </c>
      <c r="G13" s="41"/>
      <c r="H13" s="147">
        <v>16.515</v>
      </c>
      <c r="I13" s="148">
        <v>16.711</v>
      </c>
      <c r="J13" s="148">
        <v>19.012000000000004</v>
      </c>
      <c r="K13" s="42">
        <v>113.76937346657894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136</v>
      </c>
      <c r="D17" s="39">
        <v>128</v>
      </c>
      <c r="E17" s="39">
        <v>138</v>
      </c>
      <c r="F17" s="40">
        <v>107.8125</v>
      </c>
      <c r="G17" s="41"/>
      <c r="H17" s="147">
        <v>5.18</v>
      </c>
      <c r="I17" s="148">
        <v>4.828</v>
      </c>
      <c r="J17" s="148">
        <v>3.484</v>
      </c>
      <c r="K17" s="42">
        <v>72.16238608119303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817</v>
      </c>
      <c r="D19" s="31">
        <v>906</v>
      </c>
      <c r="E19" s="31"/>
      <c r="F19" s="32"/>
      <c r="G19" s="32"/>
      <c r="H19" s="146">
        <v>28.595</v>
      </c>
      <c r="I19" s="146">
        <v>31.819</v>
      </c>
      <c r="J19" s="146">
        <v>30.096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>
        <v>10</v>
      </c>
      <c r="D21" s="31">
        <v>10</v>
      </c>
      <c r="E21" s="31"/>
      <c r="F21" s="32"/>
      <c r="G21" s="32"/>
      <c r="H21" s="146">
        <v>0.25</v>
      </c>
      <c r="I21" s="146">
        <v>0.235</v>
      </c>
      <c r="J21" s="146">
        <v>0.22</v>
      </c>
      <c r="K21" s="33"/>
    </row>
    <row r="22" spans="1:11" s="43" customFormat="1" ht="11.25" customHeight="1">
      <c r="A22" s="37" t="s">
        <v>17</v>
      </c>
      <c r="B22" s="38"/>
      <c r="C22" s="39">
        <v>827</v>
      </c>
      <c r="D22" s="39">
        <v>916</v>
      </c>
      <c r="E22" s="39"/>
      <c r="F22" s="40"/>
      <c r="G22" s="41"/>
      <c r="H22" s="147">
        <v>28.845</v>
      </c>
      <c r="I22" s="148">
        <v>32.054</v>
      </c>
      <c r="J22" s="148">
        <v>30.316</v>
      </c>
      <c r="K22" s="42">
        <v>94.57789979409745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169</v>
      </c>
      <c r="D24" s="39">
        <v>166</v>
      </c>
      <c r="E24" s="39">
        <v>162</v>
      </c>
      <c r="F24" s="40">
        <v>97.59036144578313</v>
      </c>
      <c r="G24" s="41"/>
      <c r="H24" s="147">
        <v>3.507</v>
      </c>
      <c r="I24" s="148">
        <v>3.636</v>
      </c>
      <c r="J24" s="148">
        <v>3.403</v>
      </c>
      <c r="K24" s="42">
        <v>93.5918591859186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325</v>
      </c>
      <c r="D26" s="39">
        <v>316</v>
      </c>
      <c r="E26" s="39">
        <v>310</v>
      </c>
      <c r="F26" s="40">
        <v>98.10126582278481</v>
      </c>
      <c r="G26" s="41"/>
      <c r="H26" s="147">
        <v>17</v>
      </c>
      <c r="I26" s="148">
        <v>15.737</v>
      </c>
      <c r="J26" s="148">
        <v>15.5</v>
      </c>
      <c r="K26" s="42">
        <v>98.49399504352799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>
        <v>21</v>
      </c>
      <c r="E28" s="31">
        <v>26</v>
      </c>
      <c r="F28" s="32"/>
      <c r="G28" s="32"/>
      <c r="H28" s="146"/>
      <c r="I28" s="146">
        <v>0.421</v>
      </c>
      <c r="J28" s="146">
        <v>0.698</v>
      </c>
      <c r="K28" s="33"/>
    </row>
    <row r="29" spans="1:11" s="34" customFormat="1" ht="11.25" customHeight="1">
      <c r="A29" s="36" t="s">
        <v>21</v>
      </c>
      <c r="B29" s="30"/>
      <c r="C29" s="31">
        <v>185</v>
      </c>
      <c r="D29" s="31">
        <v>186</v>
      </c>
      <c r="E29" s="31">
        <v>173</v>
      </c>
      <c r="F29" s="32"/>
      <c r="G29" s="32"/>
      <c r="H29" s="146">
        <v>3.824</v>
      </c>
      <c r="I29" s="146">
        <v>4.216</v>
      </c>
      <c r="J29" s="146">
        <v>4.325</v>
      </c>
      <c r="K29" s="33"/>
    </row>
    <row r="30" spans="1:11" s="34" customFormat="1" ht="11.25" customHeight="1">
      <c r="A30" s="36" t="s">
        <v>22</v>
      </c>
      <c r="B30" s="30"/>
      <c r="C30" s="31">
        <v>73</v>
      </c>
      <c r="D30" s="31"/>
      <c r="E30" s="31"/>
      <c r="F30" s="32"/>
      <c r="G30" s="32"/>
      <c r="H30" s="146">
        <v>2.45</v>
      </c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>
        <v>258</v>
      </c>
      <c r="D31" s="39">
        <v>207</v>
      </c>
      <c r="E31" s="39">
        <v>199</v>
      </c>
      <c r="F31" s="40">
        <v>96.13526570048309</v>
      </c>
      <c r="G31" s="41"/>
      <c r="H31" s="147">
        <v>6.274</v>
      </c>
      <c r="I31" s="148">
        <v>4.6370000000000005</v>
      </c>
      <c r="J31" s="148">
        <v>5.023</v>
      </c>
      <c r="K31" s="42">
        <v>108.32434763855939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35</v>
      </c>
      <c r="D33" s="31">
        <v>21</v>
      </c>
      <c r="E33" s="31">
        <v>20</v>
      </c>
      <c r="F33" s="32"/>
      <c r="G33" s="32"/>
      <c r="H33" s="146">
        <v>0.95</v>
      </c>
      <c r="I33" s="146">
        <v>0.572</v>
      </c>
      <c r="J33" s="146">
        <v>0.583</v>
      </c>
      <c r="K33" s="33"/>
    </row>
    <row r="34" spans="1:11" s="34" customFormat="1" ht="11.25" customHeight="1">
      <c r="A34" s="36" t="s">
        <v>25</v>
      </c>
      <c r="B34" s="30"/>
      <c r="C34" s="31">
        <v>16</v>
      </c>
      <c r="D34" s="31">
        <v>11</v>
      </c>
      <c r="E34" s="31">
        <v>11</v>
      </c>
      <c r="F34" s="32"/>
      <c r="G34" s="32"/>
      <c r="H34" s="146">
        <v>0.25</v>
      </c>
      <c r="I34" s="146">
        <v>0.174</v>
      </c>
      <c r="J34" s="146">
        <v>0.174</v>
      </c>
      <c r="K34" s="33"/>
    </row>
    <row r="35" spans="1:11" s="34" customFormat="1" ht="11.25" customHeight="1">
      <c r="A35" s="36" t="s">
        <v>26</v>
      </c>
      <c r="B35" s="30"/>
      <c r="C35" s="31">
        <v>10</v>
      </c>
      <c r="D35" s="31">
        <v>7</v>
      </c>
      <c r="E35" s="31">
        <v>7</v>
      </c>
      <c r="F35" s="32"/>
      <c r="G35" s="32"/>
      <c r="H35" s="146">
        <v>0.19</v>
      </c>
      <c r="I35" s="146">
        <v>0.114</v>
      </c>
      <c r="J35" s="146">
        <v>0.161</v>
      </c>
      <c r="K35" s="33"/>
    </row>
    <row r="36" spans="1:11" s="34" customFormat="1" ht="11.25" customHeight="1">
      <c r="A36" s="36" t="s">
        <v>27</v>
      </c>
      <c r="B36" s="30"/>
      <c r="C36" s="31"/>
      <c r="D36" s="31">
        <v>12</v>
      </c>
      <c r="E36" s="31">
        <v>12</v>
      </c>
      <c r="F36" s="32"/>
      <c r="G36" s="32"/>
      <c r="H36" s="146"/>
      <c r="I36" s="146">
        <v>0.252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61</v>
      </c>
      <c r="D37" s="39">
        <v>51</v>
      </c>
      <c r="E37" s="39">
        <v>50</v>
      </c>
      <c r="F37" s="40">
        <v>98.03921568627452</v>
      </c>
      <c r="G37" s="41"/>
      <c r="H37" s="147">
        <v>1.39</v>
      </c>
      <c r="I37" s="148">
        <v>1.112</v>
      </c>
      <c r="J37" s="148">
        <v>0.9179999999999999</v>
      </c>
      <c r="K37" s="42">
        <v>82.55395683453236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275</v>
      </c>
      <c r="D39" s="39">
        <v>291</v>
      </c>
      <c r="E39" s="39">
        <v>280</v>
      </c>
      <c r="F39" s="40">
        <v>96.21993127147766</v>
      </c>
      <c r="G39" s="41"/>
      <c r="H39" s="147">
        <v>8</v>
      </c>
      <c r="I39" s="148">
        <v>9.497</v>
      </c>
      <c r="J39" s="148">
        <v>9.1</v>
      </c>
      <c r="K39" s="42">
        <v>95.81973254712014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950</v>
      </c>
      <c r="D41" s="31">
        <v>1160</v>
      </c>
      <c r="E41" s="31">
        <v>1171</v>
      </c>
      <c r="F41" s="32"/>
      <c r="G41" s="32"/>
      <c r="H41" s="146">
        <v>49.422</v>
      </c>
      <c r="I41" s="146">
        <v>59.566</v>
      </c>
      <c r="J41" s="146">
        <v>60.162</v>
      </c>
      <c r="K41" s="33"/>
    </row>
    <row r="42" spans="1:11" s="34" customFormat="1" ht="11.25" customHeight="1">
      <c r="A42" s="36" t="s">
        <v>31</v>
      </c>
      <c r="B42" s="30"/>
      <c r="C42" s="31">
        <v>1624</v>
      </c>
      <c r="D42" s="31">
        <v>1528</v>
      </c>
      <c r="E42" s="31">
        <v>1385</v>
      </c>
      <c r="F42" s="32"/>
      <c r="G42" s="32"/>
      <c r="H42" s="146">
        <v>72.93</v>
      </c>
      <c r="I42" s="146">
        <v>59.592</v>
      </c>
      <c r="J42" s="146">
        <v>56.785</v>
      </c>
      <c r="K42" s="33"/>
    </row>
    <row r="43" spans="1:11" s="34" customFormat="1" ht="11.25" customHeight="1">
      <c r="A43" s="36" t="s">
        <v>32</v>
      </c>
      <c r="B43" s="30"/>
      <c r="C43" s="31">
        <v>1479</v>
      </c>
      <c r="D43" s="31">
        <v>1455</v>
      </c>
      <c r="E43" s="31">
        <v>1278</v>
      </c>
      <c r="F43" s="32"/>
      <c r="G43" s="32"/>
      <c r="H43" s="146">
        <v>69.513</v>
      </c>
      <c r="I43" s="146">
        <v>56.745</v>
      </c>
      <c r="J43" s="146">
        <v>60.066</v>
      </c>
      <c r="K43" s="33"/>
    </row>
    <row r="44" spans="1:11" s="34" customFormat="1" ht="11.25" customHeight="1">
      <c r="A44" s="36" t="s">
        <v>33</v>
      </c>
      <c r="B44" s="30"/>
      <c r="C44" s="31">
        <v>868</v>
      </c>
      <c r="D44" s="31">
        <v>766</v>
      </c>
      <c r="E44" s="31">
        <v>810</v>
      </c>
      <c r="F44" s="32"/>
      <c r="G44" s="32"/>
      <c r="H44" s="146">
        <v>35.992</v>
      </c>
      <c r="I44" s="146">
        <v>29.63</v>
      </c>
      <c r="J44" s="146">
        <v>33.993</v>
      </c>
      <c r="K44" s="33"/>
    </row>
    <row r="45" spans="1:11" s="34" customFormat="1" ht="11.25" customHeight="1">
      <c r="A45" s="36" t="s">
        <v>34</v>
      </c>
      <c r="B45" s="30"/>
      <c r="C45" s="31">
        <v>2843</v>
      </c>
      <c r="D45" s="31">
        <v>1716</v>
      </c>
      <c r="E45" s="31">
        <v>2419</v>
      </c>
      <c r="F45" s="32"/>
      <c r="G45" s="32"/>
      <c r="H45" s="146">
        <v>149.258</v>
      </c>
      <c r="I45" s="146">
        <v>73.788</v>
      </c>
      <c r="J45" s="146">
        <v>116.112</v>
      </c>
      <c r="K45" s="33"/>
    </row>
    <row r="46" spans="1:11" s="34" customFormat="1" ht="11.25" customHeight="1">
      <c r="A46" s="36" t="s">
        <v>35</v>
      </c>
      <c r="B46" s="30"/>
      <c r="C46" s="31">
        <v>1667</v>
      </c>
      <c r="D46" s="31">
        <v>1484</v>
      </c>
      <c r="E46" s="31">
        <v>1472</v>
      </c>
      <c r="F46" s="32"/>
      <c r="G46" s="32"/>
      <c r="H46" s="146">
        <v>83.35</v>
      </c>
      <c r="I46" s="146">
        <v>71.232</v>
      </c>
      <c r="J46" s="146">
        <v>66.24</v>
      </c>
      <c r="K46" s="33"/>
    </row>
    <row r="47" spans="1:11" s="34" customFormat="1" ht="11.25" customHeight="1">
      <c r="A47" s="36" t="s">
        <v>36</v>
      </c>
      <c r="B47" s="30"/>
      <c r="C47" s="31">
        <v>437</v>
      </c>
      <c r="D47" s="31">
        <v>397</v>
      </c>
      <c r="E47" s="31">
        <v>339</v>
      </c>
      <c r="F47" s="32"/>
      <c r="G47" s="32"/>
      <c r="H47" s="146">
        <v>20.976</v>
      </c>
      <c r="I47" s="146">
        <v>13.895</v>
      </c>
      <c r="J47" s="146">
        <v>13.56</v>
      </c>
      <c r="K47" s="33"/>
    </row>
    <row r="48" spans="1:11" s="34" customFormat="1" ht="11.25" customHeight="1">
      <c r="A48" s="36" t="s">
        <v>37</v>
      </c>
      <c r="B48" s="30"/>
      <c r="C48" s="31">
        <v>2644</v>
      </c>
      <c r="D48" s="31">
        <v>2505</v>
      </c>
      <c r="E48" s="31">
        <v>2356</v>
      </c>
      <c r="F48" s="32"/>
      <c r="G48" s="32"/>
      <c r="H48" s="146">
        <v>132.2</v>
      </c>
      <c r="I48" s="146">
        <v>114.729</v>
      </c>
      <c r="J48" s="146">
        <v>122.512</v>
      </c>
      <c r="K48" s="33"/>
    </row>
    <row r="49" spans="1:11" s="34" customFormat="1" ht="11.25" customHeight="1">
      <c r="A49" s="36" t="s">
        <v>38</v>
      </c>
      <c r="B49" s="30"/>
      <c r="C49" s="31">
        <v>575</v>
      </c>
      <c r="D49" s="31">
        <v>556</v>
      </c>
      <c r="E49" s="31">
        <v>501</v>
      </c>
      <c r="F49" s="32"/>
      <c r="G49" s="32"/>
      <c r="H49" s="146">
        <v>31.05</v>
      </c>
      <c r="I49" s="146">
        <v>27.8</v>
      </c>
      <c r="J49" s="146">
        <v>27.555</v>
      </c>
      <c r="K49" s="33"/>
    </row>
    <row r="50" spans="1:11" s="43" customFormat="1" ht="11.25" customHeight="1">
      <c r="A50" s="44" t="s">
        <v>39</v>
      </c>
      <c r="B50" s="38"/>
      <c r="C50" s="39">
        <v>13087</v>
      </c>
      <c r="D50" s="39">
        <v>11567</v>
      </c>
      <c r="E50" s="39">
        <v>11731</v>
      </c>
      <c r="F50" s="40">
        <v>101.417826575603</v>
      </c>
      <c r="G50" s="41"/>
      <c r="H50" s="147">
        <v>644.691</v>
      </c>
      <c r="I50" s="148">
        <v>506.977</v>
      </c>
      <c r="J50" s="148">
        <v>556.985</v>
      </c>
      <c r="K50" s="42">
        <v>109.86395832552562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79</v>
      </c>
      <c r="D52" s="39">
        <v>42</v>
      </c>
      <c r="E52" s="39">
        <v>79</v>
      </c>
      <c r="F52" s="40">
        <v>188.0952380952381</v>
      </c>
      <c r="G52" s="41"/>
      <c r="H52" s="147">
        <v>2.945</v>
      </c>
      <c r="I52" s="148">
        <v>1.396</v>
      </c>
      <c r="J52" s="148">
        <v>2.945</v>
      </c>
      <c r="K52" s="42">
        <v>210.9598853868195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410</v>
      </c>
      <c r="D54" s="31">
        <v>359</v>
      </c>
      <c r="E54" s="31">
        <v>300</v>
      </c>
      <c r="F54" s="32"/>
      <c r="G54" s="32"/>
      <c r="H54" s="146">
        <v>12.3</v>
      </c>
      <c r="I54" s="146">
        <v>10.77</v>
      </c>
      <c r="J54" s="146">
        <v>9.45</v>
      </c>
      <c r="K54" s="33"/>
    </row>
    <row r="55" spans="1:11" s="34" customFormat="1" ht="11.25" customHeight="1">
      <c r="A55" s="36" t="s">
        <v>42</v>
      </c>
      <c r="B55" s="30"/>
      <c r="C55" s="31">
        <v>172</v>
      </c>
      <c r="D55" s="31">
        <v>164</v>
      </c>
      <c r="E55" s="31">
        <v>151</v>
      </c>
      <c r="F55" s="32"/>
      <c r="G55" s="32"/>
      <c r="H55" s="146">
        <v>5.16</v>
      </c>
      <c r="I55" s="146">
        <v>4.92</v>
      </c>
      <c r="J55" s="146">
        <v>4.53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78</v>
      </c>
      <c r="D58" s="31">
        <v>74</v>
      </c>
      <c r="E58" s="31">
        <v>80</v>
      </c>
      <c r="F58" s="32"/>
      <c r="G58" s="32"/>
      <c r="H58" s="146">
        <v>2.73</v>
      </c>
      <c r="I58" s="146">
        <v>2.22</v>
      </c>
      <c r="J58" s="146">
        <v>2.88</v>
      </c>
      <c r="K58" s="33"/>
    </row>
    <row r="59" spans="1:11" s="43" customFormat="1" ht="11.25" customHeight="1">
      <c r="A59" s="37" t="s">
        <v>46</v>
      </c>
      <c r="B59" s="38"/>
      <c r="C59" s="39">
        <v>660</v>
      </c>
      <c r="D59" s="39">
        <v>597</v>
      </c>
      <c r="E59" s="39">
        <v>531</v>
      </c>
      <c r="F59" s="40">
        <v>88.94472361809045</v>
      </c>
      <c r="G59" s="41"/>
      <c r="H59" s="147">
        <v>20.19</v>
      </c>
      <c r="I59" s="148">
        <v>17.91</v>
      </c>
      <c r="J59" s="148">
        <v>16.86</v>
      </c>
      <c r="K59" s="42">
        <v>94.13735343383584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170</v>
      </c>
      <c r="D61" s="31">
        <v>216</v>
      </c>
      <c r="E61" s="31">
        <v>216</v>
      </c>
      <c r="F61" s="32"/>
      <c r="G61" s="32"/>
      <c r="H61" s="146">
        <v>4.25</v>
      </c>
      <c r="I61" s="146">
        <v>5.4</v>
      </c>
      <c r="J61" s="146">
        <v>5.4</v>
      </c>
      <c r="K61" s="33"/>
    </row>
    <row r="62" spans="1:11" s="34" customFormat="1" ht="11.25" customHeight="1">
      <c r="A62" s="36" t="s">
        <v>48</v>
      </c>
      <c r="B62" s="30"/>
      <c r="C62" s="31">
        <v>107</v>
      </c>
      <c r="D62" s="31">
        <v>107</v>
      </c>
      <c r="E62" s="31">
        <v>107</v>
      </c>
      <c r="F62" s="32"/>
      <c r="G62" s="32"/>
      <c r="H62" s="146">
        <v>1.524</v>
      </c>
      <c r="I62" s="146">
        <v>1.677</v>
      </c>
      <c r="J62" s="146">
        <v>1.505</v>
      </c>
      <c r="K62" s="33"/>
    </row>
    <row r="63" spans="1:11" s="34" customFormat="1" ht="11.25" customHeight="1">
      <c r="A63" s="36" t="s">
        <v>49</v>
      </c>
      <c r="B63" s="30"/>
      <c r="C63" s="31">
        <v>78</v>
      </c>
      <c r="D63" s="31">
        <v>111</v>
      </c>
      <c r="E63" s="31"/>
      <c r="F63" s="32"/>
      <c r="G63" s="32"/>
      <c r="H63" s="146">
        <v>1.482</v>
      </c>
      <c r="I63" s="146">
        <v>2.109</v>
      </c>
      <c r="J63" s="146">
        <v>2.185</v>
      </c>
      <c r="K63" s="33"/>
    </row>
    <row r="64" spans="1:11" s="43" customFormat="1" ht="11.25" customHeight="1">
      <c r="A64" s="37" t="s">
        <v>50</v>
      </c>
      <c r="B64" s="38"/>
      <c r="C64" s="39">
        <v>355</v>
      </c>
      <c r="D64" s="39">
        <v>434</v>
      </c>
      <c r="E64" s="39">
        <v>323</v>
      </c>
      <c r="F64" s="40">
        <v>74.42396313364056</v>
      </c>
      <c r="G64" s="41"/>
      <c r="H64" s="147">
        <v>7.256</v>
      </c>
      <c r="I64" s="148">
        <v>9.186</v>
      </c>
      <c r="J64" s="148">
        <v>9.09</v>
      </c>
      <c r="K64" s="42">
        <v>98.95493141737427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325</v>
      </c>
      <c r="D66" s="39">
        <v>360</v>
      </c>
      <c r="E66" s="39">
        <v>340</v>
      </c>
      <c r="F66" s="40">
        <v>94.44444444444444</v>
      </c>
      <c r="G66" s="41"/>
      <c r="H66" s="147">
        <v>16.245</v>
      </c>
      <c r="I66" s="148">
        <v>11.6</v>
      </c>
      <c r="J66" s="148">
        <v>8.874</v>
      </c>
      <c r="K66" s="42">
        <v>76.50000000000001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109</v>
      </c>
      <c r="D72" s="31">
        <v>69</v>
      </c>
      <c r="E72" s="31">
        <v>69</v>
      </c>
      <c r="F72" s="32"/>
      <c r="G72" s="32"/>
      <c r="H72" s="146">
        <v>2.536</v>
      </c>
      <c r="I72" s="146">
        <v>1.726</v>
      </c>
      <c r="J72" s="146">
        <v>1.726</v>
      </c>
      <c r="K72" s="33"/>
    </row>
    <row r="73" spans="1:11" s="34" customFormat="1" ht="11.25" customHeight="1">
      <c r="A73" s="36" t="s">
        <v>56</v>
      </c>
      <c r="B73" s="30"/>
      <c r="C73" s="31">
        <v>300</v>
      </c>
      <c r="D73" s="31">
        <v>305</v>
      </c>
      <c r="E73" s="31">
        <v>305</v>
      </c>
      <c r="F73" s="32"/>
      <c r="G73" s="32"/>
      <c r="H73" s="146">
        <v>5.856</v>
      </c>
      <c r="I73" s="146">
        <v>5.954</v>
      </c>
      <c r="J73" s="146">
        <v>5.954</v>
      </c>
      <c r="K73" s="33"/>
    </row>
    <row r="74" spans="1:11" s="34" customFormat="1" ht="11.25" customHeight="1">
      <c r="A74" s="36" t="s">
        <v>57</v>
      </c>
      <c r="B74" s="30"/>
      <c r="C74" s="31">
        <v>60</v>
      </c>
      <c r="D74" s="31">
        <v>100</v>
      </c>
      <c r="E74" s="31">
        <v>60</v>
      </c>
      <c r="F74" s="32"/>
      <c r="G74" s="32"/>
      <c r="H74" s="146">
        <v>1.866</v>
      </c>
      <c r="I74" s="146">
        <v>3.5</v>
      </c>
      <c r="J74" s="146">
        <v>1.185</v>
      </c>
      <c r="K74" s="33"/>
    </row>
    <row r="75" spans="1:11" s="34" customFormat="1" ht="11.25" customHeight="1">
      <c r="A75" s="36" t="s">
        <v>58</v>
      </c>
      <c r="B75" s="30"/>
      <c r="C75" s="31">
        <v>27</v>
      </c>
      <c r="D75" s="31">
        <v>27</v>
      </c>
      <c r="E75" s="31">
        <v>27</v>
      </c>
      <c r="F75" s="32"/>
      <c r="G75" s="32"/>
      <c r="H75" s="146">
        <v>0.72</v>
      </c>
      <c r="I75" s="146">
        <v>0.836</v>
      </c>
      <c r="J75" s="146">
        <v>0.836</v>
      </c>
      <c r="K75" s="33"/>
    </row>
    <row r="76" spans="1:11" s="34" customFormat="1" ht="11.25" customHeight="1">
      <c r="A76" s="36" t="s">
        <v>59</v>
      </c>
      <c r="B76" s="30"/>
      <c r="C76" s="31">
        <v>70</v>
      </c>
      <c r="D76" s="31">
        <v>20</v>
      </c>
      <c r="E76" s="31">
        <v>15</v>
      </c>
      <c r="F76" s="32"/>
      <c r="G76" s="32"/>
      <c r="H76" s="146">
        <v>2</v>
      </c>
      <c r="I76" s="146">
        <v>0.572</v>
      </c>
      <c r="J76" s="146">
        <v>0.375</v>
      </c>
      <c r="K76" s="33"/>
    </row>
    <row r="77" spans="1:11" s="34" customFormat="1" ht="11.25" customHeight="1">
      <c r="A77" s="36" t="s">
        <v>60</v>
      </c>
      <c r="B77" s="30"/>
      <c r="C77" s="31">
        <v>12</v>
      </c>
      <c r="D77" s="31">
        <v>20</v>
      </c>
      <c r="E77" s="31">
        <v>15</v>
      </c>
      <c r="F77" s="32"/>
      <c r="G77" s="32"/>
      <c r="H77" s="146">
        <v>0.264</v>
      </c>
      <c r="I77" s="146">
        <v>0.52</v>
      </c>
      <c r="J77" s="146">
        <v>0.375</v>
      </c>
      <c r="K77" s="33"/>
    </row>
    <row r="78" spans="1:11" s="34" customFormat="1" ht="11.25" customHeight="1">
      <c r="A78" s="36" t="s">
        <v>61</v>
      </c>
      <c r="B78" s="30"/>
      <c r="C78" s="31">
        <v>200</v>
      </c>
      <c r="D78" s="31">
        <v>214</v>
      </c>
      <c r="E78" s="31">
        <v>200</v>
      </c>
      <c r="F78" s="32"/>
      <c r="G78" s="32"/>
      <c r="H78" s="146">
        <v>5</v>
      </c>
      <c r="I78" s="146">
        <v>5.35</v>
      </c>
      <c r="J78" s="146">
        <v>6</v>
      </c>
      <c r="K78" s="33"/>
    </row>
    <row r="79" spans="1:11" s="34" customFormat="1" ht="11.25" customHeight="1">
      <c r="A79" s="36" t="s">
        <v>62</v>
      </c>
      <c r="B79" s="30"/>
      <c r="C79" s="31">
        <v>300</v>
      </c>
      <c r="D79" s="31">
        <v>350</v>
      </c>
      <c r="E79" s="31">
        <v>300</v>
      </c>
      <c r="F79" s="32"/>
      <c r="G79" s="32"/>
      <c r="H79" s="146">
        <v>9</v>
      </c>
      <c r="I79" s="146">
        <v>11.375</v>
      </c>
      <c r="J79" s="146">
        <v>9</v>
      </c>
      <c r="K79" s="33"/>
    </row>
    <row r="80" spans="1:11" s="43" customFormat="1" ht="11.25" customHeight="1">
      <c r="A80" s="44" t="s">
        <v>63</v>
      </c>
      <c r="B80" s="38"/>
      <c r="C80" s="39">
        <v>1078</v>
      </c>
      <c r="D80" s="39">
        <v>1105</v>
      </c>
      <c r="E80" s="39">
        <v>991</v>
      </c>
      <c r="F80" s="40">
        <v>89.68325791855203</v>
      </c>
      <c r="G80" s="41"/>
      <c r="H80" s="147">
        <v>27.241999999999997</v>
      </c>
      <c r="I80" s="148">
        <v>29.833</v>
      </c>
      <c r="J80" s="148">
        <v>25.451</v>
      </c>
      <c r="K80" s="42">
        <v>85.31156772701371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243</v>
      </c>
      <c r="D82" s="31">
        <v>193</v>
      </c>
      <c r="E82" s="31">
        <v>193</v>
      </c>
      <c r="F82" s="32"/>
      <c r="G82" s="32"/>
      <c r="H82" s="146">
        <v>4.82</v>
      </c>
      <c r="I82" s="146">
        <v>3.387</v>
      </c>
      <c r="J82" s="146">
        <v>3.387</v>
      </c>
      <c r="K82" s="33"/>
    </row>
    <row r="83" spans="1:11" s="34" customFormat="1" ht="11.25" customHeight="1">
      <c r="A83" s="36" t="s">
        <v>65</v>
      </c>
      <c r="B83" s="30"/>
      <c r="C83" s="31">
        <v>470</v>
      </c>
      <c r="D83" s="31">
        <v>343</v>
      </c>
      <c r="E83" s="31">
        <v>343</v>
      </c>
      <c r="F83" s="32"/>
      <c r="G83" s="32"/>
      <c r="H83" s="146">
        <v>7</v>
      </c>
      <c r="I83" s="146">
        <v>6.468</v>
      </c>
      <c r="J83" s="146">
        <v>6.468</v>
      </c>
      <c r="K83" s="33"/>
    </row>
    <row r="84" spans="1:11" s="43" customFormat="1" ht="11.25" customHeight="1" thickBot="1">
      <c r="A84" s="37" t="s">
        <v>66</v>
      </c>
      <c r="B84" s="38"/>
      <c r="C84" s="39">
        <v>713</v>
      </c>
      <c r="D84" s="39">
        <v>536</v>
      </c>
      <c r="E84" s="39">
        <v>536</v>
      </c>
      <c r="F84" s="40">
        <v>100</v>
      </c>
      <c r="G84" s="41"/>
      <c r="H84" s="147">
        <v>11.82</v>
      </c>
      <c r="I84" s="148">
        <v>9.855</v>
      </c>
      <c r="J84" s="148">
        <v>9.855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19544</v>
      </c>
      <c r="D87" s="54">
        <v>17833</v>
      </c>
      <c r="E87" s="54">
        <v>16909</v>
      </c>
      <c r="F87" s="55">
        <f>IF(D87&gt;0,100*E87/D87,0)</f>
        <v>94.8185947400886</v>
      </c>
      <c r="G87" s="41"/>
      <c r="H87" s="151">
        <v>817.1000000000001</v>
      </c>
      <c r="I87" s="152">
        <v>674.9689999999999</v>
      </c>
      <c r="J87" s="152">
        <v>716.8160000000001</v>
      </c>
      <c r="K87" s="55">
        <f>IF(I87&gt;0,100*J87/I87,0)</f>
        <v>106.19984028896145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7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4725</v>
      </c>
      <c r="D9" s="31">
        <v>4291</v>
      </c>
      <c r="E9" s="31">
        <v>4655</v>
      </c>
      <c r="F9" s="32"/>
      <c r="G9" s="32"/>
      <c r="H9" s="146">
        <v>104.033</v>
      </c>
      <c r="I9" s="146">
        <v>66.145</v>
      </c>
      <c r="J9" s="146">
        <v>102.727</v>
      </c>
      <c r="K9" s="33"/>
    </row>
    <row r="10" spans="1:11" s="34" customFormat="1" ht="11.25" customHeight="1">
      <c r="A10" s="36" t="s">
        <v>8</v>
      </c>
      <c r="B10" s="30"/>
      <c r="C10" s="31">
        <v>4123</v>
      </c>
      <c r="D10" s="31">
        <v>3343</v>
      </c>
      <c r="E10" s="31">
        <v>4522</v>
      </c>
      <c r="F10" s="32"/>
      <c r="G10" s="32"/>
      <c r="H10" s="146">
        <v>60.39</v>
      </c>
      <c r="I10" s="146">
        <v>50.34</v>
      </c>
      <c r="J10" s="146">
        <v>68.115</v>
      </c>
      <c r="K10" s="33"/>
    </row>
    <row r="11" spans="1:11" s="34" customFormat="1" ht="11.25" customHeight="1">
      <c r="A11" s="29" t="s">
        <v>9</v>
      </c>
      <c r="B11" s="30"/>
      <c r="C11" s="31">
        <v>6598</v>
      </c>
      <c r="D11" s="31">
        <v>5715</v>
      </c>
      <c r="E11" s="31">
        <v>6598</v>
      </c>
      <c r="F11" s="32"/>
      <c r="G11" s="32"/>
      <c r="H11" s="146">
        <v>158.395</v>
      </c>
      <c r="I11" s="146">
        <v>118.037</v>
      </c>
      <c r="J11" s="146">
        <v>158.35</v>
      </c>
      <c r="K11" s="33"/>
    </row>
    <row r="12" spans="1:11" s="34" customFormat="1" ht="11.25" customHeight="1">
      <c r="A12" s="36" t="s">
        <v>10</v>
      </c>
      <c r="B12" s="30"/>
      <c r="C12" s="31">
        <v>2736</v>
      </c>
      <c r="D12" s="31">
        <v>2654</v>
      </c>
      <c r="E12" s="31">
        <v>2927</v>
      </c>
      <c r="F12" s="32"/>
      <c r="G12" s="32"/>
      <c r="H12" s="146">
        <v>49.716</v>
      </c>
      <c r="I12" s="146">
        <v>49.145</v>
      </c>
      <c r="J12" s="146">
        <v>52.541</v>
      </c>
      <c r="K12" s="33"/>
    </row>
    <row r="13" spans="1:11" s="43" customFormat="1" ht="11.25" customHeight="1">
      <c r="A13" s="37" t="s">
        <v>11</v>
      </c>
      <c r="B13" s="38"/>
      <c r="C13" s="39">
        <v>18182</v>
      </c>
      <c r="D13" s="39">
        <v>16003</v>
      </c>
      <c r="E13" s="39">
        <v>18702</v>
      </c>
      <c r="F13" s="40">
        <v>116.86558770230582</v>
      </c>
      <c r="G13" s="41"/>
      <c r="H13" s="147">
        <v>372.534</v>
      </c>
      <c r="I13" s="148">
        <v>283.667</v>
      </c>
      <c r="J13" s="148">
        <v>381.733</v>
      </c>
      <c r="K13" s="42">
        <v>134.5708171905791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402</v>
      </c>
      <c r="D15" s="39">
        <v>530</v>
      </c>
      <c r="E15" s="39">
        <v>485</v>
      </c>
      <c r="F15" s="40">
        <v>91.50943396226415</v>
      </c>
      <c r="G15" s="41"/>
      <c r="H15" s="147">
        <v>7.035</v>
      </c>
      <c r="I15" s="148">
        <v>9.805</v>
      </c>
      <c r="J15" s="148">
        <v>8.973</v>
      </c>
      <c r="K15" s="42">
        <v>91.51453340132586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136</v>
      </c>
      <c r="D17" s="39">
        <v>128</v>
      </c>
      <c r="E17" s="39">
        <v>138</v>
      </c>
      <c r="F17" s="40">
        <v>107.8125</v>
      </c>
      <c r="G17" s="41"/>
      <c r="H17" s="147">
        <v>5.18</v>
      </c>
      <c r="I17" s="148">
        <v>4.828</v>
      </c>
      <c r="J17" s="148">
        <v>3.484</v>
      </c>
      <c r="K17" s="42">
        <v>72.16238608119303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1138</v>
      </c>
      <c r="D19" s="31">
        <v>1238</v>
      </c>
      <c r="E19" s="31">
        <v>1226</v>
      </c>
      <c r="F19" s="32"/>
      <c r="G19" s="32"/>
      <c r="H19" s="146">
        <v>41.114</v>
      </c>
      <c r="I19" s="146">
        <v>45.07</v>
      </c>
      <c r="J19" s="146">
        <v>44.208</v>
      </c>
      <c r="K19" s="33"/>
    </row>
    <row r="20" spans="1:11" s="34" customFormat="1" ht="11.25" customHeight="1">
      <c r="A20" s="36" t="s">
        <v>15</v>
      </c>
      <c r="B20" s="30"/>
      <c r="C20" s="31">
        <v>165</v>
      </c>
      <c r="D20" s="31">
        <v>160</v>
      </c>
      <c r="E20" s="31">
        <v>160</v>
      </c>
      <c r="F20" s="32"/>
      <c r="G20" s="32"/>
      <c r="H20" s="146">
        <v>3.79</v>
      </c>
      <c r="I20" s="146">
        <v>3.504</v>
      </c>
      <c r="J20" s="146">
        <v>3.5</v>
      </c>
      <c r="K20" s="33"/>
    </row>
    <row r="21" spans="1:11" s="34" customFormat="1" ht="11.25" customHeight="1">
      <c r="A21" s="36" t="s">
        <v>16</v>
      </c>
      <c r="B21" s="30"/>
      <c r="C21" s="31">
        <v>210</v>
      </c>
      <c r="D21" s="31">
        <v>205</v>
      </c>
      <c r="E21" s="31">
        <v>205</v>
      </c>
      <c r="F21" s="32"/>
      <c r="G21" s="32"/>
      <c r="H21" s="146">
        <v>5.33</v>
      </c>
      <c r="I21" s="146">
        <v>5.088</v>
      </c>
      <c r="J21" s="146">
        <v>4.77</v>
      </c>
      <c r="K21" s="33"/>
    </row>
    <row r="22" spans="1:11" s="43" customFormat="1" ht="11.25" customHeight="1">
      <c r="A22" s="37" t="s">
        <v>17</v>
      </c>
      <c r="B22" s="38"/>
      <c r="C22" s="39">
        <v>1513</v>
      </c>
      <c r="D22" s="39">
        <v>1603</v>
      </c>
      <c r="E22" s="39">
        <v>1591</v>
      </c>
      <c r="F22" s="40">
        <v>99.25140361821585</v>
      </c>
      <c r="G22" s="41"/>
      <c r="H22" s="147">
        <v>50.233999999999995</v>
      </c>
      <c r="I22" s="148">
        <v>53.662</v>
      </c>
      <c r="J22" s="148">
        <v>52.477999999999994</v>
      </c>
      <c r="K22" s="42">
        <v>97.79359695874174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371</v>
      </c>
      <c r="D24" s="39">
        <v>340</v>
      </c>
      <c r="E24" s="39">
        <v>371</v>
      </c>
      <c r="F24" s="40">
        <v>109.11764705882354</v>
      </c>
      <c r="G24" s="41"/>
      <c r="H24" s="147">
        <v>10.717</v>
      </c>
      <c r="I24" s="148">
        <v>10.723</v>
      </c>
      <c r="J24" s="148">
        <v>12.101</v>
      </c>
      <c r="K24" s="42">
        <v>112.85088128322299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975</v>
      </c>
      <c r="D26" s="39">
        <v>853</v>
      </c>
      <c r="E26" s="39">
        <v>770</v>
      </c>
      <c r="F26" s="40">
        <v>90.2696365767878</v>
      </c>
      <c r="G26" s="41"/>
      <c r="H26" s="147">
        <v>46</v>
      </c>
      <c r="I26" s="148">
        <v>40.042</v>
      </c>
      <c r="J26" s="148">
        <v>38</v>
      </c>
      <c r="K26" s="42">
        <v>94.90035462764098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59</v>
      </c>
      <c r="D28" s="31">
        <v>50</v>
      </c>
      <c r="E28" s="31">
        <v>61</v>
      </c>
      <c r="F28" s="32"/>
      <c r="G28" s="32"/>
      <c r="H28" s="146">
        <v>1.812</v>
      </c>
      <c r="I28" s="146">
        <v>1.247</v>
      </c>
      <c r="J28" s="146">
        <v>1.833</v>
      </c>
      <c r="K28" s="33"/>
    </row>
    <row r="29" spans="1:11" s="34" customFormat="1" ht="11.25" customHeight="1">
      <c r="A29" s="36" t="s">
        <v>21</v>
      </c>
      <c r="B29" s="30"/>
      <c r="C29" s="31">
        <v>185</v>
      </c>
      <c r="D29" s="31">
        <v>186</v>
      </c>
      <c r="E29" s="31">
        <v>173</v>
      </c>
      <c r="F29" s="32"/>
      <c r="G29" s="32"/>
      <c r="H29" s="146">
        <v>3.824</v>
      </c>
      <c r="I29" s="146">
        <v>4.216</v>
      </c>
      <c r="J29" s="146">
        <v>4.325</v>
      </c>
      <c r="K29" s="33"/>
    </row>
    <row r="30" spans="1:11" s="34" customFormat="1" ht="11.25" customHeight="1">
      <c r="A30" s="36" t="s">
        <v>22</v>
      </c>
      <c r="B30" s="30"/>
      <c r="C30" s="31">
        <v>268</v>
      </c>
      <c r="D30" s="31">
        <v>265</v>
      </c>
      <c r="E30" s="31">
        <v>196</v>
      </c>
      <c r="F30" s="32"/>
      <c r="G30" s="32"/>
      <c r="H30" s="146">
        <v>9.275</v>
      </c>
      <c r="I30" s="146">
        <v>9.05</v>
      </c>
      <c r="J30" s="146">
        <v>6.71</v>
      </c>
      <c r="K30" s="33"/>
    </row>
    <row r="31" spans="1:11" s="43" customFormat="1" ht="11.25" customHeight="1">
      <c r="A31" s="44" t="s">
        <v>23</v>
      </c>
      <c r="B31" s="38"/>
      <c r="C31" s="39">
        <v>512</v>
      </c>
      <c r="D31" s="39">
        <v>501</v>
      </c>
      <c r="E31" s="39">
        <v>430</v>
      </c>
      <c r="F31" s="40">
        <v>85.82834331337325</v>
      </c>
      <c r="G31" s="41"/>
      <c r="H31" s="147">
        <v>14.911000000000001</v>
      </c>
      <c r="I31" s="148">
        <v>14.513000000000002</v>
      </c>
      <c r="J31" s="148">
        <v>12.868</v>
      </c>
      <c r="K31" s="42">
        <v>88.66533452766484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285</v>
      </c>
      <c r="D33" s="31">
        <v>314</v>
      </c>
      <c r="E33" s="31">
        <v>301</v>
      </c>
      <c r="F33" s="32"/>
      <c r="G33" s="32"/>
      <c r="H33" s="146">
        <v>6.75</v>
      </c>
      <c r="I33" s="146">
        <v>6.958</v>
      </c>
      <c r="J33" s="146">
        <v>6.675</v>
      </c>
      <c r="K33" s="33"/>
    </row>
    <row r="34" spans="1:11" s="34" customFormat="1" ht="11.25" customHeight="1">
      <c r="A34" s="36" t="s">
        <v>25</v>
      </c>
      <c r="B34" s="30"/>
      <c r="C34" s="31">
        <v>206</v>
      </c>
      <c r="D34" s="31">
        <v>239</v>
      </c>
      <c r="E34" s="31">
        <v>239</v>
      </c>
      <c r="F34" s="32"/>
      <c r="G34" s="32"/>
      <c r="H34" s="146">
        <v>5.044</v>
      </c>
      <c r="I34" s="146">
        <v>5.859</v>
      </c>
      <c r="J34" s="146">
        <v>5.859</v>
      </c>
      <c r="K34" s="33"/>
    </row>
    <row r="35" spans="1:11" s="34" customFormat="1" ht="11.25" customHeight="1">
      <c r="A35" s="36" t="s">
        <v>26</v>
      </c>
      <c r="B35" s="30"/>
      <c r="C35" s="31">
        <v>255</v>
      </c>
      <c r="D35" s="31">
        <v>214</v>
      </c>
      <c r="E35" s="31">
        <v>146</v>
      </c>
      <c r="F35" s="32"/>
      <c r="G35" s="32"/>
      <c r="H35" s="146">
        <v>4.78</v>
      </c>
      <c r="I35" s="146">
        <v>5.021</v>
      </c>
      <c r="J35" s="146">
        <v>4.922</v>
      </c>
      <c r="K35" s="33"/>
    </row>
    <row r="36" spans="1:11" s="34" customFormat="1" ht="11.25" customHeight="1">
      <c r="A36" s="36" t="s">
        <v>27</v>
      </c>
      <c r="B36" s="30"/>
      <c r="C36" s="31">
        <v>103</v>
      </c>
      <c r="D36" s="31">
        <v>191</v>
      </c>
      <c r="E36" s="31">
        <v>191</v>
      </c>
      <c r="F36" s="32"/>
      <c r="G36" s="32"/>
      <c r="H36" s="146">
        <v>2.741</v>
      </c>
      <c r="I36" s="146">
        <v>4.439</v>
      </c>
      <c r="J36" s="146">
        <v>4.165</v>
      </c>
      <c r="K36" s="33"/>
    </row>
    <row r="37" spans="1:11" s="43" customFormat="1" ht="11.25" customHeight="1">
      <c r="A37" s="37" t="s">
        <v>28</v>
      </c>
      <c r="B37" s="38"/>
      <c r="C37" s="39">
        <v>849</v>
      </c>
      <c r="D37" s="39">
        <v>958</v>
      </c>
      <c r="E37" s="39">
        <v>877</v>
      </c>
      <c r="F37" s="40">
        <v>91.54488517745303</v>
      </c>
      <c r="G37" s="41"/>
      <c r="H37" s="147">
        <v>19.315</v>
      </c>
      <c r="I37" s="148">
        <v>22.277</v>
      </c>
      <c r="J37" s="148">
        <v>21.621</v>
      </c>
      <c r="K37" s="42">
        <v>97.05525878708981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1675</v>
      </c>
      <c r="D39" s="39">
        <v>1491</v>
      </c>
      <c r="E39" s="39">
        <v>1455</v>
      </c>
      <c r="F39" s="40">
        <v>97.58551307847083</v>
      </c>
      <c r="G39" s="41"/>
      <c r="H39" s="147">
        <v>50.4</v>
      </c>
      <c r="I39" s="148">
        <v>50.468</v>
      </c>
      <c r="J39" s="148">
        <v>47.7</v>
      </c>
      <c r="K39" s="42">
        <v>94.51533645082031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1326</v>
      </c>
      <c r="D41" s="31">
        <v>1490</v>
      </c>
      <c r="E41" s="31">
        <v>1401</v>
      </c>
      <c r="F41" s="32"/>
      <c r="G41" s="32"/>
      <c r="H41" s="146">
        <v>66.713</v>
      </c>
      <c r="I41" s="146">
        <v>75.274</v>
      </c>
      <c r="J41" s="146">
        <v>70.357</v>
      </c>
      <c r="K41" s="33"/>
    </row>
    <row r="42" spans="1:11" s="34" customFormat="1" ht="11.25" customHeight="1">
      <c r="A42" s="36" t="s">
        <v>31</v>
      </c>
      <c r="B42" s="30"/>
      <c r="C42" s="31">
        <v>2359</v>
      </c>
      <c r="D42" s="31">
        <v>2296</v>
      </c>
      <c r="E42" s="31">
        <v>2136</v>
      </c>
      <c r="F42" s="32"/>
      <c r="G42" s="32"/>
      <c r="H42" s="146">
        <v>102.33</v>
      </c>
      <c r="I42" s="146">
        <v>90.312</v>
      </c>
      <c r="J42" s="146">
        <v>87.201</v>
      </c>
      <c r="K42" s="33"/>
    </row>
    <row r="43" spans="1:11" s="34" customFormat="1" ht="11.25" customHeight="1">
      <c r="A43" s="36" t="s">
        <v>32</v>
      </c>
      <c r="B43" s="30"/>
      <c r="C43" s="31">
        <v>1514</v>
      </c>
      <c r="D43" s="31">
        <v>1481</v>
      </c>
      <c r="E43" s="31">
        <v>1301</v>
      </c>
      <c r="F43" s="32"/>
      <c r="G43" s="32"/>
      <c r="H43" s="146">
        <v>70.633</v>
      </c>
      <c r="I43" s="146">
        <v>57.525</v>
      </c>
      <c r="J43" s="146">
        <v>60.802</v>
      </c>
      <c r="K43" s="33"/>
    </row>
    <row r="44" spans="1:11" s="34" customFormat="1" ht="11.25" customHeight="1">
      <c r="A44" s="36" t="s">
        <v>33</v>
      </c>
      <c r="B44" s="30"/>
      <c r="C44" s="31">
        <v>868</v>
      </c>
      <c r="D44" s="31">
        <v>766</v>
      </c>
      <c r="E44" s="31">
        <v>810</v>
      </c>
      <c r="F44" s="32"/>
      <c r="G44" s="32"/>
      <c r="H44" s="146">
        <v>35.992</v>
      </c>
      <c r="I44" s="146">
        <v>29.63</v>
      </c>
      <c r="J44" s="146">
        <v>33.993</v>
      </c>
      <c r="K44" s="33"/>
    </row>
    <row r="45" spans="1:11" s="34" customFormat="1" ht="11.25" customHeight="1">
      <c r="A45" s="36" t="s">
        <v>34</v>
      </c>
      <c r="B45" s="30"/>
      <c r="C45" s="31">
        <v>4443</v>
      </c>
      <c r="D45" s="31">
        <v>4195</v>
      </c>
      <c r="E45" s="31">
        <v>3913</v>
      </c>
      <c r="F45" s="32"/>
      <c r="G45" s="32"/>
      <c r="H45" s="146">
        <v>226.058</v>
      </c>
      <c r="I45" s="146">
        <v>197.738</v>
      </c>
      <c r="J45" s="146">
        <v>184.836</v>
      </c>
      <c r="K45" s="33"/>
    </row>
    <row r="46" spans="1:11" s="34" customFormat="1" ht="11.25" customHeight="1">
      <c r="A46" s="36" t="s">
        <v>35</v>
      </c>
      <c r="B46" s="30"/>
      <c r="C46" s="31">
        <v>2067</v>
      </c>
      <c r="D46" s="31">
        <v>1884</v>
      </c>
      <c r="E46" s="31">
        <v>1872</v>
      </c>
      <c r="F46" s="32"/>
      <c r="G46" s="32"/>
      <c r="H46" s="146">
        <v>101.35</v>
      </c>
      <c r="I46" s="146">
        <v>91.232</v>
      </c>
      <c r="J46" s="146">
        <v>82.24</v>
      </c>
      <c r="K46" s="33"/>
    </row>
    <row r="47" spans="1:11" s="34" customFormat="1" ht="11.25" customHeight="1">
      <c r="A47" s="36" t="s">
        <v>36</v>
      </c>
      <c r="B47" s="30"/>
      <c r="C47" s="31">
        <v>437</v>
      </c>
      <c r="D47" s="31">
        <v>397</v>
      </c>
      <c r="E47" s="31">
        <v>339</v>
      </c>
      <c r="F47" s="32"/>
      <c r="G47" s="32"/>
      <c r="H47" s="146">
        <v>20.976</v>
      </c>
      <c r="I47" s="146">
        <v>13.895</v>
      </c>
      <c r="J47" s="146">
        <v>13.56</v>
      </c>
      <c r="K47" s="33"/>
    </row>
    <row r="48" spans="1:11" s="34" customFormat="1" ht="11.25" customHeight="1">
      <c r="A48" s="36" t="s">
        <v>37</v>
      </c>
      <c r="B48" s="30"/>
      <c r="C48" s="31">
        <v>5191</v>
      </c>
      <c r="D48" s="31">
        <v>4977</v>
      </c>
      <c r="E48" s="31">
        <v>4710</v>
      </c>
      <c r="F48" s="32"/>
      <c r="G48" s="32"/>
      <c r="H48" s="146">
        <v>259.55</v>
      </c>
      <c r="I48" s="146">
        <v>230.295</v>
      </c>
      <c r="J48" s="146">
        <v>233.15</v>
      </c>
      <c r="K48" s="33"/>
    </row>
    <row r="49" spans="1:11" s="34" customFormat="1" ht="11.25" customHeight="1">
      <c r="A49" s="36" t="s">
        <v>38</v>
      </c>
      <c r="B49" s="30"/>
      <c r="C49" s="31">
        <v>959</v>
      </c>
      <c r="D49" s="31">
        <v>920</v>
      </c>
      <c r="E49" s="31">
        <v>836</v>
      </c>
      <c r="F49" s="32"/>
      <c r="G49" s="32"/>
      <c r="H49" s="146">
        <v>49.482</v>
      </c>
      <c r="I49" s="146">
        <v>44.18</v>
      </c>
      <c r="J49" s="146">
        <v>42.63</v>
      </c>
      <c r="K49" s="33"/>
    </row>
    <row r="50" spans="1:11" s="43" customFormat="1" ht="11.25" customHeight="1">
      <c r="A50" s="44" t="s">
        <v>39</v>
      </c>
      <c r="B50" s="38"/>
      <c r="C50" s="39">
        <v>19164</v>
      </c>
      <c r="D50" s="39">
        <v>18406</v>
      </c>
      <c r="E50" s="39">
        <v>17318</v>
      </c>
      <c r="F50" s="40">
        <v>94.0888840595458</v>
      </c>
      <c r="G50" s="41"/>
      <c r="H50" s="147">
        <v>933.0840000000001</v>
      </c>
      <c r="I50" s="148">
        <v>830.0809999999999</v>
      </c>
      <c r="J50" s="148">
        <v>808.7689999999999</v>
      </c>
      <c r="K50" s="42">
        <v>97.43253971600362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265</v>
      </c>
      <c r="D52" s="39">
        <v>978</v>
      </c>
      <c r="E52" s="39">
        <v>316</v>
      </c>
      <c r="F52" s="40">
        <v>32.31083844580777</v>
      </c>
      <c r="G52" s="41"/>
      <c r="H52" s="147">
        <v>10.46</v>
      </c>
      <c r="I52" s="148">
        <v>38.211</v>
      </c>
      <c r="J52" s="148">
        <v>10.46</v>
      </c>
      <c r="K52" s="42">
        <v>27.374316296354454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1410</v>
      </c>
      <c r="D54" s="31">
        <v>1229</v>
      </c>
      <c r="E54" s="31">
        <v>1150</v>
      </c>
      <c r="F54" s="32"/>
      <c r="G54" s="32"/>
      <c r="H54" s="146">
        <v>44.3</v>
      </c>
      <c r="I54" s="146">
        <v>38.436</v>
      </c>
      <c r="J54" s="146">
        <v>36.735</v>
      </c>
      <c r="K54" s="33"/>
    </row>
    <row r="55" spans="1:11" s="34" customFormat="1" ht="11.25" customHeight="1">
      <c r="A55" s="36" t="s">
        <v>42</v>
      </c>
      <c r="B55" s="30"/>
      <c r="C55" s="31">
        <v>302</v>
      </c>
      <c r="D55" s="31">
        <v>285</v>
      </c>
      <c r="E55" s="31">
        <v>255</v>
      </c>
      <c r="F55" s="32"/>
      <c r="G55" s="32"/>
      <c r="H55" s="146">
        <v>9.06</v>
      </c>
      <c r="I55" s="146">
        <v>8.801</v>
      </c>
      <c r="J55" s="146">
        <v>7.705</v>
      </c>
      <c r="K55" s="33"/>
    </row>
    <row r="56" spans="1:11" s="34" customFormat="1" ht="11.25" customHeight="1">
      <c r="A56" s="36" t="s">
        <v>43</v>
      </c>
      <c r="B56" s="30"/>
      <c r="C56" s="31">
        <v>100</v>
      </c>
      <c r="D56" s="31">
        <v>86</v>
      </c>
      <c r="E56" s="31">
        <v>84</v>
      </c>
      <c r="F56" s="32"/>
      <c r="G56" s="32"/>
      <c r="H56" s="146">
        <v>1.024</v>
      </c>
      <c r="I56" s="146">
        <v>1.078</v>
      </c>
      <c r="J56" s="146">
        <v>1.28</v>
      </c>
      <c r="K56" s="33"/>
    </row>
    <row r="57" spans="1:11" s="34" customFormat="1" ht="11.25" customHeight="1">
      <c r="A57" s="36" t="s">
        <v>44</v>
      </c>
      <c r="B57" s="30"/>
      <c r="C57" s="31">
        <v>58</v>
      </c>
      <c r="D57" s="31">
        <v>59</v>
      </c>
      <c r="E57" s="31">
        <v>22</v>
      </c>
      <c r="F57" s="32"/>
      <c r="G57" s="32"/>
      <c r="H57" s="146">
        <v>1.392</v>
      </c>
      <c r="I57" s="146">
        <v>1.424</v>
      </c>
      <c r="J57" s="146">
        <v>0.44</v>
      </c>
      <c r="K57" s="33"/>
    </row>
    <row r="58" spans="1:11" s="34" customFormat="1" ht="11.25" customHeight="1">
      <c r="A58" s="36" t="s">
        <v>45</v>
      </c>
      <c r="B58" s="30"/>
      <c r="C58" s="31">
        <v>307</v>
      </c>
      <c r="D58" s="31">
        <v>320</v>
      </c>
      <c r="E58" s="31">
        <v>230</v>
      </c>
      <c r="F58" s="32"/>
      <c r="G58" s="32"/>
      <c r="H58" s="146">
        <v>11.294</v>
      </c>
      <c r="I58" s="146">
        <v>11.014</v>
      </c>
      <c r="J58" s="146">
        <v>8.28</v>
      </c>
      <c r="K58" s="33"/>
    </row>
    <row r="59" spans="1:11" s="43" customFormat="1" ht="11.25" customHeight="1">
      <c r="A59" s="37" t="s">
        <v>46</v>
      </c>
      <c r="B59" s="38"/>
      <c r="C59" s="39">
        <v>2177</v>
      </c>
      <c r="D59" s="39">
        <v>1979</v>
      </c>
      <c r="E59" s="39">
        <v>1741</v>
      </c>
      <c r="F59" s="40">
        <v>87.97372410308236</v>
      </c>
      <c r="G59" s="41"/>
      <c r="H59" s="147">
        <v>67.07000000000001</v>
      </c>
      <c r="I59" s="148">
        <v>60.753</v>
      </c>
      <c r="J59" s="148">
        <v>54.44</v>
      </c>
      <c r="K59" s="42">
        <v>89.60874360113904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730</v>
      </c>
      <c r="D61" s="31">
        <v>953</v>
      </c>
      <c r="E61" s="31">
        <v>830</v>
      </c>
      <c r="F61" s="32"/>
      <c r="G61" s="32"/>
      <c r="H61" s="146">
        <v>21.05</v>
      </c>
      <c r="I61" s="146">
        <v>25.351</v>
      </c>
      <c r="J61" s="146">
        <v>26.647</v>
      </c>
      <c r="K61" s="33"/>
    </row>
    <row r="62" spans="1:11" s="34" customFormat="1" ht="11.25" customHeight="1">
      <c r="A62" s="36" t="s">
        <v>48</v>
      </c>
      <c r="B62" s="30"/>
      <c r="C62" s="31">
        <v>444</v>
      </c>
      <c r="D62" s="31">
        <v>444</v>
      </c>
      <c r="E62" s="31">
        <v>444</v>
      </c>
      <c r="F62" s="32"/>
      <c r="G62" s="32"/>
      <c r="H62" s="146">
        <v>11.98</v>
      </c>
      <c r="I62" s="146">
        <v>11.173</v>
      </c>
      <c r="J62" s="146">
        <v>11.013</v>
      </c>
      <c r="K62" s="33"/>
    </row>
    <row r="63" spans="1:11" s="34" customFormat="1" ht="11.25" customHeight="1">
      <c r="A63" s="36" t="s">
        <v>49</v>
      </c>
      <c r="B63" s="30"/>
      <c r="C63" s="31">
        <v>996</v>
      </c>
      <c r="D63" s="31">
        <v>1010</v>
      </c>
      <c r="E63" s="31">
        <v>1006</v>
      </c>
      <c r="F63" s="32"/>
      <c r="G63" s="32"/>
      <c r="H63" s="146">
        <v>40.633</v>
      </c>
      <c r="I63" s="146">
        <v>24.793</v>
      </c>
      <c r="J63" s="146">
        <v>40.03</v>
      </c>
      <c r="K63" s="33"/>
    </row>
    <row r="64" spans="1:11" s="43" customFormat="1" ht="11.25" customHeight="1">
      <c r="A64" s="37" t="s">
        <v>50</v>
      </c>
      <c r="B64" s="38"/>
      <c r="C64" s="39">
        <v>2170</v>
      </c>
      <c r="D64" s="39">
        <v>2407</v>
      </c>
      <c r="E64" s="39">
        <v>2280</v>
      </c>
      <c r="F64" s="40">
        <v>94.72372247611135</v>
      </c>
      <c r="G64" s="41"/>
      <c r="H64" s="147">
        <v>73.66300000000001</v>
      </c>
      <c r="I64" s="148">
        <v>61.317</v>
      </c>
      <c r="J64" s="148">
        <v>77.69</v>
      </c>
      <c r="K64" s="42">
        <v>126.70221961283168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5335</v>
      </c>
      <c r="D66" s="39">
        <v>4541</v>
      </c>
      <c r="E66" s="39">
        <v>4680</v>
      </c>
      <c r="F66" s="40">
        <v>103.06099977978418</v>
      </c>
      <c r="G66" s="41"/>
      <c r="H66" s="147">
        <v>192.06</v>
      </c>
      <c r="I66" s="148">
        <v>152.567</v>
      </c>
      <c r="J66" s="148">
        <v>164.219</v>
      </c>
      <c r="K66" s="42">
        <v>107.6373003336239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525</v>
      </c>
      <c r="D68" s="31">
        <v>602</v>
      </c>
      <c r="E68" s="31">
        <v>490</v>
      </c>
      <c r="F68" s="32"/>
      <c r="G68" s="32"/>
      <c r="H68" s="146">
        <v>20</v>
      </c>
      <c r="I68" s="146">
        <v>25.579</v>
      </c>
      <c r="J68" s="146">
        <v>22.6</v>
      </c>
      <c r="K68" s="33"/>
    </row>
    <row r="69" spans="1:11" s="34" customFormat="1" ht="11.25" customHeight="1">
      <c r="A69" s="36" t="s">
        <v>53</v>
      </c>
      <c r="B69" s="30"/>
      <c r="C69" s="31">
        <v>170</v>
      </c>
      <c r="D69" s="31">
        <v>196</v>
      </c>
      <c r="E69" s="31">
        <v>186</v>
      </c>
      <c r="F69" s="32"/>
      <c r="G69" s="32"/>
      <c r="H69" s="146">
        <v>6.1</v>
      </c>
      <c r="I69" s="146">
        <v>7.35</v>
      </c>
      <c r="J69" s="146">
        <v>7.45</v>
      </c>
      <c r="K69" s="33"/>
    </row>
    <row r="70" spans="1:11" s="43" customFormat="1" ht="11.25" customHeight="1">
      <c r="A70" s="37" t="s">
        <v>54</v>
      </c>
      <c r="B70" s="38"/>
      <c r="C70" s="39">
        <v>695</v>
      </c>
      <c r="D70" s="39">
        <v>798</v>
      </c>
      <c r="E70" s="39">
        <v>676</v>
      </c>
      <c r="F70" s="40">
        <v>84.71177944862156</v>
      </c>
      <c r="G70" s="41"/>
      <c r="H70" s="147">
        <v>26.1</v>
      </c>
      <c r="I70" s="148">
        <v>32.929</v>
      </c>
      <c r="J70" s="148">
        <v>30.05</v>
      </c>
      <c r="K70" s="42">
        <v>91.25694676425036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529</v>
      </c>
      <c r="D72" s="31">
        <v>466</v>
      </c>
      <c r="E72" s="31">
        <v>443</v>
      </c>
      <c r="F72" s="32"/>
      <c r="G72" s="32"/>
      <c r="H72" s="146">
        <v>14.017</v>
      </c>
      <c r="I72" s="146">
        <v>11.925</v>
      </c>
      <c r="J72" s="146">
        <v>10.97</v>
      </c>
      <c r="K72" s="33"/>
    </row>
    <row r="73" spans="1:11" s="34" customFormat="1" ht="11.25" customHeight="1">
      <c r="A73" s="36" t="s">
        <v>56</v>
      </c>
      <c r="B73" s="30"/>
      <c r="C73" s="31">
        <v>2060</v>
      </c>
      <c r="D73" s="31">
        <v>1944</v>
      </c>
      <c r="E73" s="31">
        <v>1944</v>
      </c>
      <c r="F73" s="32"/>
      <c r="G73" s="32"/>
      <c r="H73" s="146">
        <v>62.079</v>
      </c>
      <c r="I73" s="146">
        <v>39.723</v>
      </c>
      <c r="J73" s="146">
        <v>57.832</v>
      </c>
      <c r="K73" s="33"/>
    </row>
    <row r="74" spans="1:11" s="34" customFormat="1" ht="11.25" customHeight="1">
      <c r="A74" s="36" t="s">
        <v>57</v>
      </c>
      <c r="B74" s="30"/>
      <c r="C74" s="31">
        <v>584</v>
      </c>
      <c r="D74" s="31">
        <v>764</v>
      </c>
      <c r="E74" s="31">
        <v>599</v>
      </c>
      <c r="F74" s="32"/>
      <c r="G74" s="32"/>
      <c r="H74" s="146">
        <v>19.365</v>
      </c>
      <c r="I74" s="146">
        <v>29.156</v>
      </c>
      <c r="J74" s="146">
        <v>19.163</v>
      </c>
      <c r="K74" s="33"/>
    </row>
    <row r="75" spans="1:11" s="34" customFormat="1" ht="11.25" customHeight="1">
      <c r="A75" s="36" t="s">
        <v>58</v>
      </c>
      <c r="B75" s="30"/>
      <c r="C75" s="31">
        <v>628</v>
      </c>
      <c r="D75" s="31">
        <v>671</v>
      </c>
      <c r="E75" s="31">
        <v>671</v>
      </c>
      <c r="F75" s="32"/>
      <c r="G75" s="32"/>
      <c r="H75" s="146">
        <v>16.784</v>
      </c>
      <c r="I75" s="146">
        <v>20.838</v>
      </c>
      <c r="J75" s="146">
        <v>20.838</v>
      </c>
      <c r="K75" s="33"/>
    </row>
    <row r="76" spans="1:11" s="34" customFormat="1" ht="11.25" customHeight="1">
      <c r="A76" s="36" t="s">
        <v>59</v>
      </c>
      <c r="B76" s="30"/>
      <c r="C76" s="31">
        <v>450</v>
      </c>
      <c r="D76" s="31">
        <v>265</v>
      </c>
      <c r="E76" s="31">
        <v>235</v>
      </c>
      <c r="F76" s="32"/>
      <c r="G76" s="32"/>
      <c r="H76" s="146">
        <v>12.61</v>
      </c>
      <c r="I76" s="146">
        <v>7.632</v>
      </c>
      <c r="J76" s="146">
        <v>6.925</v>
      </c>
      <c r="K76" s="33"/>
    </row>
    <row r="77" spans="1:11" s="34" customFormat="1" ht="11.25" customHeight="1">
      <c r="A77" s="36" t="s">
        <v>60</v>
      </c>
      <c r="B77" s="30"/>
      <c r="C77" s="31">
        <v>63</v>
      </c>
      <c r="D77" s="31">
        <v>95</v>
      </c>
      <c r="E77" s="31">
        <v>76</v>
      </c>
      <c r="F77" s="32"/>
      <c r="G77" s="32"/>
      <c r="H77" s="146">
        <v>1.484</v>
      </c>
      <c r="I77" s="146">
        <v>2.878</v>
      </c>
      <c r="J77" s="146">
        <v>2.2</v>
      </c>
      <c r="K77" s="33"/>
    </row>
    <row r="78" spans="1:11" s="34" customFormat="1" ht="11.25" customHeight="1">
      <c r="A78" s="36" t="s">
        <v>61</v>
      </c>
      <c r="B78" s="30"/>
      <c r="C78" s="31">
        <v>860</v>
      </c>
      <c r="D78" s="31">
        <v>854</v>
      </c>
      <c r="E78" s="31">
        <v>808</v>
      </c>
      <c r="F78" s="32"/>
      <c r="G78" s="32"/>
      <c r="H78" s="146">
        <v>25.175</v>
      </c>
      <c r="I78" s="146">
        <v>25.262</v>
      </c>
      <c r="J78" s="146">
        <v>30.855</v>
      </c>
      <c r="K78" s="33"/>
    </row>
    <row r="79" spans="1:11" s="34" customFormat="1" ht="11.25" customHeight="1">
      <c r="A79" s="36" t="s">
        <v>62</v>
      </c>
      <c r="B79" s="30"/>
      <c r="C79" s="31">
        <v>4274</v>
      </c>
      <c r="D79" s="31">
        <v>4800</v>
      </c>
      <c r="E79" s="31">
        <v>4850</v>
      </c>
      <c r="F79" s="32"/>
      <c r="G79" s="32"/>
      <c r="H79" s="146">
        <v>149.333</v>
      </c>
      <c r="I79" s="146">
        <v>170.425</v>
      </c>
      <c r="J79" s="146">
        <v>166.8</v>
      </c>
      <c r="K79" s="33"/>
    </row>
    <row r="80" spans="1:11" s="43" customFormat="1" ht="11.25" customHeight="1">
      <c r="A80" s="44" t="s">
        <v>63</v>
      </c>
      <c r="B80" s="38"/>
      <c r="C80" s="39">
        <v>9448</v>
      </c>
      <c r="D80" s="39">
        <v>9859</v>
      </c>
      <c r="E80" s="39">
        <v>9626</v>
      </c>
      <c r="F80" s="40">
        <v>97.63667714778376</v>
      </c>
      <c r="G80" s="41"/>
      <c r="H80" s="147">
        <v>300.847</v>
      </c>
      <c r="I80" s="148">
        <v>307.839</v>
      </c>
      <c r="J80" s="148">
        <v>315.58299999999997</v>
      </c>
      <c r="K80" s="42">
        <v>102.51560068737228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1643</v>
      </c>
      <c r="D82" s="31">
        <v>1393</v>
      </c>
      <c r="E82" s="31">
        <v>1393</v>
      </c>
      <c r="F82" s="32"/>
      <c r="G82" s="32"/>
      <c r="H82" s="146">
        <v>35.67</v>
      </c>
      <c r="I82" s="146">
        <v>27.573</v>
      </c>
      <c r="J82" s="146">
        <v>27.573</v>
      </c>
      <c r="K82" s="33"/>
    </row>
    <row r="83" spans="1:11" s="34" customFormat="1" ht="11.25" customHeight="1">
      <c r="A83" s="36" t="s">
        <v>65</v>
      </c>
      <c r="B83" s="30"/>
      <c r="C83" s="31">
        <v>3030</v>
      </c>
      <c r="D83" s="31">
        <v>2636</v>
      </c>
      <c r="E83" s="31">
        <v>2636</v>
      </c>
      <c r="F83" s="32"/>
      <c r="G83" s="32"/>
      <c r="H83" s="146">
        <v>53.84</v>
      </c>
      <c r="I83" s="146">
        <v>50.578</v>
      </c>
      <c r="J83" s="146">
        <v>50.578</v>
      </c>
      <c r="K83" s="33"/>
    </row>
    <row r="84" spans="1:11" s="43" customFormat="1" ht="11.25" customHeight="1" thickBot="1">
      <c r="A84" s="37" t="s">
        <v>66</v>
      </c>
      <c r="B84" s="38"/>
      <c r="C84" s="39">
        <v>4673</v>
      </c>
      <c r="D84" s="39">
        <v>4029</v>
      </c>
      <c r="E84" s="39">
        <v>4029</v>
      </c>
      <c r="F84" s="40">
        <v>100</v>
      </c>
      <c r="G84" s="41"/>
      <c r="H84" s="147">
        <v>89.51</v>
      </c>
      <c r="I84" s="148">
        <v>78.15100000000001</v>
      </c>
      <c r="J84" s="148">
        <v>78.15100000000001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68542</v>
      </c>
      <c r="D87" s="54">
        <v>65404</v>
      </c>
      <c r="E87" s="54">
        <v>65485</v>
      </c>
      <c r="F87" s="55">
        <f>IF(D87&gt;0,100*E87/D87,0)</f>
        <v>100.12384563635251</v>
      </c>
      <c r="G87" s="41"/>
      <c r="H87" s="151">
        <v>2269.12</v>
      </c>
      <c r="I87" s="152">
        <v>2051.8329999999996</v>
      </c>
      <c r="J87" s="152">
        <v>2118.3199999999997</v>
      </c>
      <c r="K87" s="55">
        <f>IF(I87&gt;0,100*J87/I87,0)</f>
        <v>103.24037092687368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SheetLayoutView="100" zoomScalePageLayoutView="0" workbookViewId="0" topLeftCell="A16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>
        <v>3</v>
      </c>
      <c r="E35" s="31">
        <v>3</v>
      </c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>
        <v>3</v>
      </c>
      <c r="E37" s="39">
        <v>3</v>
      </c>
      <c r="F37" s="40">
        <v>100</v>
      </c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/>
      <c r="I66" s="148"/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>
        <v>3424</v>
      </c>
      <c r="D73" s="31">
        <v>4806</v>
      </c>
      <c r="E73" s="31">
        <v>4806</v>
      </c>
      <c r="F73" s="32"/>
      <c r="G73" s="32"/>
      <c r="H73" s="146">
        <v>178.667</v>
      </c>
      <c r="I73" s="146">
        <v>250.782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21</v>
      </c>
      <c r="D74" s="31">
        <v>19</v>
      </c>
      <c r="E74" s="31">
        <v>20</v>
      </c>
      <c r="F74" s="32"/>
      <c r="G74" s="32"/>
      <c r="H74" s="146">
        <v>1.218</v>
      </c>
      <c r="I74" s="146">
        <v>1.15</v>
      </c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>
        <v>2</v>
      </c>
      <c r="D76" s="31">
        <v>1</v>
      </c>
      <c r="E76" s="31">
        <v>1</v>
      </c>
      <c r="F76" s="32"/>
      <c r="G76" s="32"/>
      <c r="H76" s="146">
        <v>0.16</v>
      </c>
      <c r="I76" s="146">
        <v>0.08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>
        <v>4330</v>
      </c>
      <c r="D79" s="31">
        <v>4090</v>
      </c>
      <c r="E79" s="31">
        <v>4090</v>
      </c>
      <c r="F79" s="32"/>
      <c r="G79" s="32"/>
      <c r="H79" s="146">
        <v>396.059</v>
      </c>
      <c r="I79" s="146">
        <v>355.83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7777</v>
      </c>
      <c r="D80" s="39">
        <v>8916</v>
      </c>
      <c r="E80" s="39">
        <v>8917</v>
      </c>
      <c r="F80" s="40">
        <v>100.0112157918349</v>
      </c>
      <c r="G80" s="41"/>
      <c r="H80" s="147">
        <v>576.104</v>
      </c>
      <c r="I80" s="148">
        <v>607.842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7777</v>
      </c>
      <c r="D87" s="54">
        <v>8919</v>
      </c>
      <c r="E87" s="54">
        <v>8920</v>
      </c>
      <c r="F87" s="55">
        <f>IF(D87&gt;0,100*E87/D87,0)</f>
        <v>100.01121201928467</v>
      </c>
      <c r="G87" s="41"/>
      <c r="H87" s="151">
        <v>576.104</v>
      </c>
      <c r="I87" s="152">
        <v>607.842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7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40</v>
      </c>
      <c r="D66" s="39">
        <v>20</v>
      </c>
      <c r="E66" s="39">
        <v>60</v>
      </c>
      <c r="F66" s="40">
        <v>300</v>
      </c>
      <c r="G66" s="41"/>
      <c r="H66" s="147">
        <v>0.088</v>
      </c>
      <c r="I66" s="148">
        <v>0.037</v>
      </c>
      <c r="J66" s="148">
        <v>0.112</v>
      </c>
      <c r="K66" s="42">
        <v>302.70270270270277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>
        <v>14264</v>
      </c>
      <c r="D73" s="31">
        <v>12686</v>
      </c>
      <c r="E73" s="31">
        <v>12115</v>
      </c>
      <c r="F73" s="32"/>
      <c r="G73" s="32"/>
      <c r="H73" s="146">
        <v>42.246</v>
      </c>
      <c r="I73" s="146">
        <v>40.278</v>
      </c>
      <c r="J73" s="146">
        <v>34.425</v>
      </c>
      <c r="K73" s="33"/>
    </row>
    <row r="74" spans="1:11" s="34" customFormat="1" ht="11.25" customHeight="1">
      <c r="A74" s="36" t="s">
        <v>57</v>
      </c>
      <c r="B74" s="30"/>
      <c r="C74" s="31">
        <v>4577</v>
      </c>
      <c r="D74" s="31">
        <v>4246</v>
      </c>
      <c r="E74" s="31">
        <v>3452</v>
      </c>
      <c r="F74" s="32"/>
      <c r="G74" s="32"/>
      <c r="H74" s="146">
        <v>14.323</v>
      </c>
      <c r="I74" s="146">
        <v>8.719</v>
      </c>
      <c r="J74" s="146">
        <v>10.194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>
        <v>439</v>
      </c>
      <c r="D76" s="31">
        <v>402</v>
      </c>
      <c r="E76" s="31">
        <v>295</v>
      </c>
      <c r="F76" s="32"/>
      <c r="G76" s="32"/>
      <c r="H76" s="146">
        <v>0.904</v>
      </c>
      <c r="I76" s="146">
        <v>0.986</v>
      </c>
      <c r="J76" s="146">
        <v>0.529</v>
      </c>
      <c r="K76" s="33"/>
    </row>
    <row r="77" spans="1:11" s="34" customFormat="1" ht="11.25" customHeight="1">
      <c r="A77" s="36" t="s">
        <v>60</v>
      </c>
      <c r="B77" s="30"/>
      <c r="C77" s="31">
        <v>4704</v>
      </c>
      <c r="D77" s="31">
        <v>4324</v>
      </c>
      <c r="E77" s="31">
        <v>3093</v>
      </c>
      <c r="F77" s="32"/>
      <c r="G77" s="32"/>
      <c r="H77" s="146">
        <v>14.536</v>
      </c>
      <c r="I77" s="146">
        <v>12.358</v>
      </c>
      <c r="J77" s="146">
        <v>6.679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>
        <v>41930</v>
      </c>
      <c r="D79" s="31">
        <v>39890</v>
      </c>
      <c r="E79" s="31">
        <v>38155</v>
      </c>
      <c r="F79" s="32"/>
      <c r="G79" s="32"/>
      <c r="H79" s="146">
        <v>137.325</v>
      </c>
      <c r="I79" s="146">
        <v>128.16</v>
      </c>
      <c r="J79" s="146">
        <v>97.41</v>
      </c>
      <c r="K79" s="33"/>
    </row>
    <row r="80" spans="1:11" s="43" customFormat="1" ht="11.25" customHeight="1">
      <c r="A80" s="44" t="s">
        <v>63</v>
      </c>
      <c r="B80" s="38"/>
      <c r="C80" s="39">
        <v>65914</v>
      </c>
      <c r="D80" s="39">
        <v>61548</v>
      </c>
      <c r="E80" s="39">
        <v>57110</v>
      </c>
      <c r="F80" s="40">
        <v>92.78936764801456</v>
      </c>
      <c r="G80" s="41"/>
      <c r="H80" s="147">
        <v>209.334</v>
      </c>
      <c r="I80" s="148">
        <v>190.50099999999998</v>
      </c>
      <c r="J80" s="148">
        <v>149.237</v>
      </c>
      <c r="K80" s="42">
        <v>78.33922131642353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65954</v>
      </c>
      <c r="D87" s="54">
        <v>61568</v>
      </c>
      <c r="E87" s="54">
        <v>57170</v>
      </c>
      <c r="F87" s="55">
        <f>IF(D87&gt;0,100*E87/D87,0)</f>
        <v>92.85667879417879</v>
      </c>
      <c r="G87" s="41"/>
      <c r="H87" s="151">
        <v>209.422</v>
      </c>
      <c r="I87" s="152">
        <v>190.53799999999998</v>
      </c>
      <c r="J87" s="152">
        <v>149.349</v>
      </c>
      <c r="K87" s="55">
        <f>IF(I87&gt;0,100*J87/I87,0)</f>
        <v>78.38278978471486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6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33</v>
      </c>
      <c r="D17" s="39">
        <v>73</v>
      </c>
      <c r="E17" s="39">
        <v>33</v>
      </c>
      <c r="F17" s="40">
        <v>45.205479452054796</v>
      </c>
      <c r="G17" s="41"/>
      <c r="H17" s="147">
        <v>0.031</v>
      </c>
      <c r="I17" s="148">
        <v>0.104</v>
      </c>
      <c r="J17" s="148">
        <v>0.044</v>
      </c>
      <c r="K17" s="42">
        <v>42.30769230769231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2110</v>
      </c>
      <c r="D19" s="31">
        <v>2388</v>
      </c>
      <c r="E19" s="31">
        <v>2200</v>
      </c>
      <c r="F19" s="32"/>
      <c r="G19" s="32"/>
      <c r="H19" s="146">
        <v>4.22</v>
      </c>
      <c r="I19" s="146">
        <v>3.142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2110</v>
      </c>
      <c r="D22" s="39">
        <v>2388</v>
      </c>
      <c r="E22" s="39">
        <v>2200</v>
      </c>
      <c r="F22" s="40">
        <v>92.12730318257957</v>
      </c>
      <c r="G22" s="41"/>
      <c r="H22" s="147">
        <v>4.22</v>
      </c>
      <c r="I22" s="148">
        <v>3.142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4314</v>
      </c>
      <c r="D24" s="39">
        <v>4381</v>
      </c>
      <c r="E24" s="39">
        <v>4469</v>
      </c>
      <c r="F24" s="40">
        <v>102.00867381876284</v>
      </c>
      <c r="G24" s="41"/>
      <c r="H24" s="147">
        <v>8.217</v>
      </c>
      <c r="I24" s="148">
        <v>7.723</v>
      </c>
      <c r="J24" s="148">
        <v>7.674</v>
      </c>
      <c r="K24" s="42">
        <v>99.3655315291985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960</v>
      </c>
      <c r="D26" s="39">
        <v>1088</v>
      </c>
      <c r="E26" s="39">
        <v>1050</v>
      </c>
      <c r="F26" s="40">
        <v>96.50735294117646</v>
      </c>
      <c r="G26" s="41"/>
      <c r="H26" s="147">
        <v>2.25</v>
      </c>
      <c r="I26" s="148">
        <v>2.592</v>
      </c>
      <c r="J26" s="148">
        <v>2.2</v>
      </c>
      <c r="K26" s="42">
        <v>84.87654320987654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2583</v>
      </c>
      <c r="D28" s="31">
        <v>2919</v>
      </c>
      <c r="E28" s="31">
        <v>2221</v>
      </c>
      <c r="F28" s="32"/>
      <c r="G28" s="32"/>
      <c r="H28" s="146">
        <v>5.953</v>
      </c>
      <c r="I28" s="146">
        <v>6.1</v>
      </c>
      <c r="J28" s="146">
        <v>4.245</v>
      </c>
      <c r="K28" s="33"/>
    </row>
    <row r="29" spans="1:11" s="34" customFormat="1" ht="11.25" customHeight="1">
      <c r="A29" s="36" t="s">
        <v>21</v>
      </c>
      <c r="B29" s="30"/>
      <c r="C29" s="31">
        <v>4238</v>
      </c>
      <c r="D29" s="31">
        <v>4173</v>
      </c>
      <c r="E29" s="31">
        <v>4746</v>
      </c>
      <c r="F29" s="32"/>
      <c r="G29" s="32"/>
      <c r="H29" s="146">
        <v>3.798</v>
      </c>
      <c r="I29" s="146">
        <v>4.06</v>
      </c>
      <c r="J29" s="146">
        <v>4.217</v>
      </c>
      <c r="K29" s="33"/>
    </row>
    <row r="30" spans="1:11" s="34" customFormat="1" ht="11.25" customHeight="1">
      <c r="A30" s="36" t="s">
        <v>22</v>
      </c>
      <c r="B30" s="30"/>
      <c r="C30" s="31">
        <v>7779</v>
      </c>
      <c r="D30" s="31">
        <v>7178</v>
      </c>
      <c r="E30" s="31">
        <v>6528</v>
      </c>
      <c r="F30" s="32"/>
      <c r="G30" s="32"/>
      <c r="H30" s="146">
        <v>11.339</v>
      </c>
      <c r="I30" s="146">
        <v>10.091</v>
      </c>
      <c r="J30" s="146">
        <v>10.904</v>
      </c>
      <c r="K30" s="33"/>
    </row>
    <row r="31" spans="1:11" s="43" customFormat="1" ht="11.25" customHeight="1">
      <c r="A31" s="44" t="s">
        <v>23</v>
      </c>
      <c r="B31" s="38"/>
      <c r="C31" s="39">
        <v>14600</v>
      </c>
      <c r="D31" s="39">
        <v>14270</v>
      </c>
      <c r="E31" s="39">
        <v>13495</v>
      </c>
      <c r="F31" s="40">
        <v>94.56902592852137</v>
      </c>
      <c r="G31" s="41"/>
      <c r="H31" s="147">
        <v>21.090000000000003</v>
      </c>
      <c r="I31" s="148">
        <v>20.250999999999998</v>
      </c>
      <c r="J31" s="148">
        <v>19.366</v>
      </c>
      <c r="K31" s="42">
        <v>95.62984543973138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127</v>
      </c>
      <c r="D33" s="31">
        <v>64</v>
      </c>
      <c r="E33" s="31">
        <v>94</v>
      </c>
      <c r="F33" s="32"/>
      <c r="G33" s="32"/>
      <c r="H33" s="146">
        <v>0.25</v>
      </c>
      <c r="I33" s="146">
        <v>0.113</v>
      </c>
      <c r="J33" s="146">
        <v>0.131</v>
      </c>
      <c r="K33" s="33"/>
    </row>
    <row r="34" spans="1:11" s="34" customFormat="1" ht="11.25" customHeight="1">
      <c r="A34" s="36" t="s">
        <v>25</v>
      </c>
      <c r="B34" s="30"/>
      <c r="C34" s="31">
        <v>2500</v>
      </c>
      <c r="D34" s="31">
        <v>2240</v>
      </c>
      <c r="E34" s="31">
        <v>1650</v>
      </c>
      <c r="F34" s="32"/>
      <c r="G34" s="32"/>
      <c r="H34" s="146">
        <v>4.15</v>
      </c>
      <c r="I34" s="146">
        <v>4.694</v>
      </c>
      <c r="J34" s="146">
        <v>3.57</v>
      </c>
      <c r="K34" s="33"/>
    </row>
    <row r="35" spans="1:11" s="34" customFormat="1" ht="11.25" customHeight="1">
      <c r="A35" s="36" t="s">
        <v>26</v>
      </c>
      <c r="B35" s="30"/>
      <c r="C35" s="31">
        <v>625</v>
      </c>
      <c r="D35" s="31">
        <v>372</v>
      </c>
      <c r="E35" s="31">
        <v>350</v>
      </c>
      <c r="F35" s="32"/>
      <c r="G35" s="32"/>
      <c r="H35" s="146">
        <v>1.3</v>
      </c>
      <c r="I35" s="146">
        <v>0.751</v>
      </c>
      <c r="J35" s="146">
        <v>0.212</v>
      </c>
      <c r="K35" s="33"/>
    </row>
    <row r="36" spans="1:11" s="34" customFormat="1" ht="11.25" customHeight="1">
      <c r="A36" s="36" t="s">
        <v>27</v>
      </c>
      <c r="B36" s="30"/>
      <c r="C36" s="31">
        <v>10</v>
      </c>
      <c r="D36" s="31">
        <v>48</v>
      </c>
      <c r="E36" s="31">
        <v>43</v>
      </c>
      <c r="F36" s="32"/>
      <c r="G36" s="32"/>
      <c r="H36" s="146">
        <v>0.021</v>
      </c>
      <c r="I36" s="146">
        <v>0.094</v>
      </c>
      <c r="J36" s="146">
        <v>0.086</v>
      </c>
      <c r="K36" s="33"/>
    </row>
    <row r="37" spans="1:11" s="43" customFormat="1" ht="11.25" customHeight="1">
      <c r="A37" s="37" t="s">
        <v>28</v>
      </c>
      <c r="B37" s="38"/>
      <c r="C37" s="39">
        <v>3262</v>
      </c>
      <c r="D37" s="39">
        <v>2724</v>
      </c>
      <c r="E37" s="39">
        <v>2137</v>
      </c>
      <c r="F37" s="40">
        <v>78.45080763582966</v>
      </c>
      <c r="G37" s="41"/>
      <c r="H37" s="147">
        <v>5.721</v>
      </c>
      <c r="I37" s="148">
        <v>5.652000000000001</v>
      </c>
      <c r="J37" s="148">
        <v>3.9989999999999997</v>
      </c>
      <c r="K37" s="42">
        <v>70.7537154989384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6</v>
      </c>
      <c r="D39" s="39">
        <v>6</v>
      </c>
      <c r="E39" s="39">
        <v>6</v>
      </c>
      <c r="F39" s="40">
        <v>100</v>
      </c>
      <c r="G39" s="41"/>
      <c r="H39" s="147">
        <v>0.009</v>
      </c>
      <c r="I39" s="148">
        <v>0.009</v>
      </c>
      <c r="J39" s="148">
        <v>0.009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5326</v>
      </c>
      <c r="D41" s="31">
        <v>3726</v>
      </c>
      <c r="E41" s="31">
        <v>2863</v>
      </c>
      <c r="F41" s="32"/>
      <c r="G41" s="32"/>
      <c r="H41" s="146">
        <v>3.001</v>
      </c>
      <c r="I41" s="146">
        <v>2.925</v>
      </c>
      <c r="J41" s="146">
        <v>2.261</v>
      </c>
      <c r="K41" s="33"/>
    </row>
    <row r="42" spans="1:11" s="34" customFormat="1" ht="11.25" customHeight="1">
      <c r="A42" s="36" t="s">
        <v>31</v>
      </c>
      <c r="B42" s="30"/>
      <c r="C42" s="31">
        <v>68628</v>
      </c>
      <c r="D42" s="31">
        <v>66654</v>
      </c>
      <c r="E42" s="31">
        <v>56006</v>
      </c>
      <c r="F42" s="32"/>
      <c r="G42" s="32"/>
      <c r="H42" s="146">
        <v>92.839</v>
      </c>
      <c r="I42" s="146">
        <v>101.672</v>
      </c>
      <c r="J42" s="146">
        <v>80.187</v>
      </c>
      <c r="K42" s="33"/>
    </row>
    <row r="43" spans="1:11" s="34" customFormat="1" ht="11.25" customHeight="1">
      <c r="A43" s="36" t="s">
        <v>32</v>
      </c>
      <c r="B43" s="30"/>
      <c r="C43" s="31">
        <v>12530</v>
      </c>
      <c r="D43" s="31">
        <v>12412</v>
      </c>
      <c r="E43" s="31">
        <v>13135</v>
      </c>
      <c r="F43" s="32"/>
      <c r="G43" s="32"/>
      <c r="H43" s="146">
        <v>17.576</v>
      </c>
      <c r="I43" s="146">
        <v>23.297</v>
      </c>
      <c r="J43" s="146">
        <v>22.757</v>
      </c>
      <c r="K43" s="33"/>
    </row>
    <row r="44" spans="1:11" s="34" customFormat="1" ht="11.25" customHeight="1">
      <c r="A44" s="36" t="s">
        <v>33</v>
      </c>
      <c r="B44" s="30"/>
      <c r="C44" s="31">
        <v>48701</v>
      </c>
      <c r="D44" s="31">
        <v>40038</v>
      </c>
      <c r="E44" s="31">
        <v>38054</v>
      </c>
      <c r="F44" s="32"/>
      <c r="G44" s="32"/>
      <c r="H44" s="146">
        <v>48.312</v>
      </c>
      <c r="I44" s="146">
        <v>56.201</v>
      </c>
      <c r="J44" s="146">
        <v>56.194</v>
      </c>
      <c r="K44" s="33"/>
    </row>
    <row r="45" spans="1:11" s="34" customFormat="1" ht="11.25" customHeight="1">
      <c r="A45" s="36" t="s">
        <v>34</v>
      </c>
      <c r="B45" s="30"/>
      <c r="C45" s="31">
        <v>16499</v>
      </c>
      <c r="D45" s="31">
        <v>15545</v>
      </c>
      <c r="E45" s="31">
        <v>15786</v>
      </c>
      <c r="F45" s="32"/>
      <c r="G45" s="32"/>
      <c r="H45" s="146">
        <v>13.802</v>
      </c>
      <c r="I45" s="146">
        <v>16.412</v>
      </c>
      <c r="J45" s="146">
        <v>20.673</v>
      </c>
      <c r="K45" s="33"/>
    </row>
    <row r="46" spans="1:11" s="34" customFormat="1" ht="11.25" customHeight="1">
      <c r="A46" s="36" t="s">
        <v>35</v>
      </c>
      <c r="B46" s="30"/>
      <c r="C46" s="31">
        <v>28781</v>
      </c>
      <c r="D46" s="31">
        <v>26968</v>
      </c>
      <c r="E46" s="31">
        <v>25260</v>
      </c>
      <c r="F46" s="32"/>
      <c r="G46" s="32"/>
      <c r="H46" s="146">
        <v>21.419</v>
      </c>
      <c r="I46" s="146">
        <v>30.087</v>
      </c>
      <c r="J46" s="146">
        <v>22.027</v>
      </c>
      <c r="K46" s="33"/>
    </row>
    <row r="47" spans="1:11" s="34" customFormat="1" ht="11.25" customHeight="1">
      <c r="A47" s="36" t="s">
        <v>36</v>
      </c>
      <c r="B47" s="30"/>
      <c r="C47" s="31">
        <v>41398</v>
      </c>
      <c r="D47" s="31">
        <v>37324</v>
      </c>
      <c r="E47" s="31">
        <v>31414</v>
      </c>
      <c r="F47" s="32"/>
      <c r="G47" s="32"/>
      <c r="H47" s="146">
        <v>49.996</v>
      </c>
      <c r="I47" s="146">
        <v>43.149</v>
      </c>
      <c r="J47" s="146">
        <v>38.223</v>
      </c>
      <c r="K47" s="33"/>
    </row>
    <row r="48" spans="1:11" s="34" customFormat="1" ht="11.25" customHeight="1">
      <c r="A48" s="36" t="s">
        <v>37</v>
      </c>
      <c r="B48" s="30"/>
      <c r="C48" s="31">
        <v>47886</v>
      </c>
      <c r="D48" s="31">
        <v>41972</v>
      </c>
      <c r="E48" s="31">
        <v>41765</v>
      </c>
      <c r="F48" s="32"/>
      <c r="G48" s="32"/>
      <c r="H48" s="146">
        <v>41.041</v>
      </c>
      <c r="I48" s="146">
        <v>57.927</v>
      </c>
      <c r="J48" s="146">
        <v>55.072</v>
      </c>
      <c r="K48" s="33"/>
    </row>
    <row r="49" spans="1:11" s="34" customFormat="1" ht="11.25" customHeight="1">
      <c r="A49" s="36" t="s">
        <v>38</v>
      </c>
      <c r="B49" s="30"/>
      <c r="C49" s="31">
        <v>26070</v>
      </c>
      <c r="D49" s="31">
        <v>24633</v>
      </c>
      <c r="E49" s="31">
        <v>26599</v>
      </c>
      <c r="F49" s="32"/>
      <c r="G49" s="32"/>
      <c r="H49" s="146">
        <v>24.451</v>
      </c>
      <c r="I49" s="146">
        <v>26.6</v>
      </c>
      <c r="J49" s="146">
        <v>32.357</v>
      </c>
      <c r="K49" s="33"/>
    </row>
    <row r="50" spans="1:11" s="43" customFormat="1" ht="11.25" customHeight="1">
      <c r="A50" s="44" t="s">
        <v>39</v>
      </c>
      <c r="B50" s="38"/>
      <c r="C50" s="39">
        <v>295819</v>
      </c>
      <c r="D50" s="39">
        <v>269272</v>
      </c>
      <c r="E50" s="39">
        <v>250882</v>
      </c>
      <c r="F50" s="40">
        <v>93.17047446448201</v>
      </c>
      <c r="G50" s="41"/>
      <c r="H50" s="147">
        <v>312.437</v>
      </c>
      <c r="I50" s="148">
        <v>358.27000000000004</v>
      </c>
      <c r="J50" s="148">
        <v>329.751</v>
      </c>
      <c r="K50" s="42">
        <v>92.0398023836771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1058</v>
      </c>
      <c r="D52" s="39">
        <v>1058</v>
      </c>
      <c r="E52" s="39">
        <v>1058</v>
      </c>
      <c r="F52" s="40">
        <v>100</v>
      </c>
      <c r="G52" s="41"/>
      <c r="H52" s="147">
        <v>1.108</v>
      </c>
      <c r="I52" s="148">
        <v>1.108</v>
      </c>
      <c r="J52" s="148">
        <v>1.963</v>
      </c>
      <c r="K52" s="42">
        <v>177.16606498194946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3038</v>
      </c>
      <c r="D54" s="31">
        <v>2889</v>
      </c>
      <c r="E54" s="31">
        <v>2580</v>
      </c>
      <c r="F54" s="32"/>
      <c r="G54" s="32"/>
      <c r="H54" s="146">
        <v>4.466</v>
      </c>
      <c r="I54" s="146">
        <v>4.524</v>
      </c>
      <c r="J54" s="146">
        <v>4.154</v>
      </c>
      <c r="K54" s="33"/>
    </row>
    <row r="55" spans="1:11" s="34" customFormat="1" ht="11.25" customHeight="1">
      <c r="A55" s="36" t="s">
        <v>42</v>
      </c>
      <c r="B55" s="30"/>
      <c r="C55" s="31">
        <v>820</v>
      </c>
      <c r="D55" s="31">
        <v>799</v>
      </c>
      <c r="E55" s="31">
        <v>798</v>
      </c>
      <c r="F55" s="32"/>
      <c r="G55" s="32"/>
      <c r="H55" s="146">
        <v>0.738</v>
      </c>
      <c r="I55" s="146">
        <v>0.696</v>
      </c>
      <c r="J55" s="146">
        <v>0.47</v>
      </c>
      <c r="K55" s="33"/>
    </row>
    <row r="56" spans="1:11" s="34" customFormat="1" ht="11.25" customHeight="1">
      <c r="A56" s="36" t="s">
        <v>43</v>
      </c>
      <c r="B56" s="30"/>
      <c r="C56" s="31">
        <v>128963</v>
      </c>
      <c r="D56" s="31">
        <v>120753</v>
      </c>
      <c r="E56" s="31">
        <v>121980</v>
      </c>
      <c r="F56" s="32"/>
      <c r="G56" s="32"/>
      <c r="H56" s="146">
        <v>94.23</v>
      </c>
      <c r="I56" s="146">
        <v>101.87</v>
      </c>
      <c r="J56" s="146">
        <v>96.8</v>
      </c>
      <c r="K56" s="33"/>
    </row>
    <row r="57" spans="1:11" s="34" customFormat="1" ht="11.25" customHeight="1">
      <c r="A57" s="36" t="s">
        <v>44</v>
      </c>
      <c r="B57" s="30"/>
      <c r="C57" s="31">
        <v>25856</v>
      </c>
      <c r="D57" s="31">
        <v>24843</v>
      </c>
      <c r="E57" s="31">
        <v>26930</v>
      </c>
      <c r="F57" s="32"/>
      <c r="G57" s="32"/>
      <c r="H57" s="146">
        <v>16.342</v>
      </c>
      <c r="I57" s="146">
        <v>25.264</v>
      </c>
      <c r="J57" s="146">
        <v>19.826</v>
      </c>
      <c r="K57" s="33"/>
    </row>
    <row r="58" spans="1:11" s="34" customFormat="1" ht="11.25" customHeight="1">
      <c r="A58" s="36" t="s">
        <v>45</v>
      </c>
      <c r="B58" s="30"/>
      <c r="C58" s="31">
        <v>1159</v>
      </c>
      <c r="D58" s="31">
        <v>1010</v>
      </c>
      <c r="E58" s="31">
        <v>900</v>
      </c>
      <c r="F58" s="32"/>
      <c r="G58" s="32"/>
      <c r="H58" s="146">
        <v>0.509</v>
      </c>
      <c r="I58" s="146">
        <v>0.966</v>
      </c>
      <c r="J58" s="146">
        <v>0.898</v>
      </c>
      <c r="K58" s="33"/>
    </row>
    <row r="59" spans="1:11" s="43" customFormat="1" ht="11.25" customHeight="1">
      <c r="A59" s="37" t="s">
        <v>46</v>
      </c>
      <c r="B59" s="38"/>
      <c r="C59" s="39">
        <v>159836</v>
      </c>
      <c r="D59" s="39">
        <v>150294</v>
      </c>
      <c r="E59" s="39">
        <v>153188</v>
      </c>
      <c r="F59" s="40">
        <v>101.92555923722837</v>
      </c>
      <c r="G59" s="41"/>
      <c r="H59" s="147">
        <v>116.285</v>
      </c>
      <c r="I59" s="148">
        <v>133.32000000000002</v>
      </c>
      <c r="J59" s="148">
        <v>122.148</v>
      </c>
      <c r="K59" s="42">
        <v>91.6201620162016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431</v>
      </c>
      <c r="D61" s="31">
        <v>375</v>
      </c>
      <c r="E61" s="31">
        <v>299</v>
      </c>
      <c r="F61" s="32"/>
      <c r="G61" s="32"/>
      <c r="H61" s="146">
        <v>0.295</v>
      </c>
      <c r="I61" s="146">
        <v>0.316</v>
      </c>
      <c r="J61" s="146">
        <v>0.313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>
        <v>364</v>
      </c>
      <c r="D63" s="31">
        <v>346</v>
      </c>
      <c r="E63" s="31"/>
      <c r="F63" s="32"/>
      <c r="G63" s="32"/>
      <c r="H63" s="146">
        <v>0.258</v>
      </c>
      <c r="I63" s="146">
        <v>0.43</v>
      </c>
      <c r="J63" s="146">
        <v>0.345</v>
      </c>
      <c r="K63" s="33"/>
    </row>
    <row r="64" spans="1:11" s="43" customFormat="1" ht="11.25" customHeight="1">
      <c r="A64" s="37" t="s">
        <v>50</v>
      </c>
      <c r="B64" s="38"/>
      <c r="C64" s="39">
        <v>795</v>
      </c>
      <c r="D64" s="39">
        <v>721</v>
      </c>
      <c r="E64" s="39">
        <v>299</v>
      </c>
      <c r="F64" s="40">
        <v>41.47018030513176</v>
      </c>
      <c r="G64" s="41"/>
      <c r="H64" s="147">
        <v>0.5529999999999999</v>
      </c>
      <c r="I64" s="148">
        <v>0.746</v>
      </c>
      <c r="J64" s="148">
        <v>0.6579999999999999</v>
      </c>
      <c r="K64" s="42">
        <v>88.20375335120643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4</v>
      </c>
      <c r="D66" s="39">
        <v>60</v>
      </c>
      <c r="E66" s="39">
        <v>54</v>
      </c>
      <c r="F66" s="40">
        <v>90</v>
      </c>
      <c r="G66" s="41"/>
      <c r="H66" s="147">
        <v>0.005</v>
      </c>
      <c r="I66" s="148">
        <v>0.082</v>
      </c>
      <c r="J66" s="148">
        <v>0.074</v>
      </c>
      <c r="K66" s="42">
        <v>90.24390243902438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10900</v>
      </c>
      <c r="D68" s="31">
        <v>8491</v>
      </c>
      <c r="E68" s="31">
        <v>7400</v>
      </c>
      <c r="F68" s="32"/>
      <c r="G68" s="32"/>
      <c r="H68" s="146">
        <v>15.4</v>
      </c>
      <c r="I68" s="146">
        <v>11.384</v>
      </c>
      <c r="J68" s="146">
        <v>9</v>
      </c>
      <c r="K68" s="33"/>
    </row>
    <row r="69" spans="1:11" s="34" customFormat="1" ht="11.25" customHeight="1">
      <c r="A69" s="36" t="s">
        <v>53</v>
      </c>
      <c r="B69" s="30"/>
      <c r="C69" s="31">
        <v>480</v>
      </c>
      <c r="D69" s="31">
        <v>444</v>
      </c>
      <c r="E69" s="31">
        <v>450</v>
      </c>
      <c r="F69" s="32"/>
      <c r="G69" s="32"/>
      <c r="H69" s="146">
        <v>1</v>
      </c>
      <c r="I69" s="146">
        <v>1.424</v>
      </c>
      <c r="J69" s="146">
        <v>1.2</v>
      </c>
      <c r="K69" s="33"/>
    </row>
    <row r="70" spans="1:11" s="43" customFormat="1" ht="11.25" customHeight="1">
      <c r="A70" s="37" t="s">
        <v>54</v>
      </c>
      <c r="B70" s="38"/>
      <c r="C70" s="39">
        <v>11380</v>
      </c>
      <c r="D70" s="39">
        <v>8935</v>
      </c>
      <c r="E70" s="39">
        <v>7850</v>
      </c>
      <c r="F70" s="40">
        <v>87.85674314493565</v>
      </c>
      <c r="G70" s="41"/>
      <c r="H70" s="147">
        <v>16.4</v>
      </c>
      <c r="I70" s="148">
        <v>12.808</v>
      </c>
      <c r="J70" s="148">
        <v>10.2</v>
      </c>
      <c r="K70" s="42">
        <v>79.63772642098688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>
        <v>1</v>
      </c>
      <c r="E72" s="31">
        <v>1</v>
      </c>
      <c r="F72" s="32"/>
      <c r="G72" s="32"/>
      <c r="H72" s="146"/>
      <c r="I72" s="146">
        <v>0.001</v>
      </c>
      <c r="J72" s="146">
        <v>0.001</v>
      </c>
      <c r="K72" s="33"/>
    </row>
    <row r="73" spans="1:11" s="34" customFormat="1" ht="11.25" customHeight="1">
      <c r="A73" s="36" t="s">
        <v>56</v>
      </c>
      <c r="B73" s="30"/>
      <c r="C73" s="31">
        <v>57678</v>
      </c>
      <c r="D73" s="31">
        <v>51931</v>
      </c>
      <c r="E73" s="31">
        <v>52582</v>
      </c>
      <c r="F73" s="32"/>
      <c r="G73" s="32"/>
      <c r="H73" s="146">
        <v>90.266</v>
      </c>
      <c r="I73" s="146">
        <v>87.432</v>
      </c>
      <c r="J73" s="146">
        <v>88.548</v>
      </c>
      <c r="K73" s="33"/>
    </row>
    <row r="74" spans="1:11" s="34" customFormat="1" ht="11.25" customHeight="1">
      <c r="A74" s="36" t="s">
        <v>57</v>
      </c>
      <c r="B74" s="30"/>
      <c r="C74" s="31">
        <v>27491</v>
      </c>
      <c r="D74" s="31">
        <v>25585</v>
      </c>
      <c r="E74" s="31">
        <v>25091</v>
      </c>
      <c r="F74" s="32"/>
      <c r="G74" s="32"/>
      <c r="H74" s="146">
        <v>29.564</v>
      </c>
      <c r="I74" s="146">
        <v>41.817</v>
      </c>
      <c r="J74" s="146">
        <v>26.984</v>
      </c>
      <c r="K74" s="33"/>
    </row>
    <row r="75" spans="1:11" s="34" customFormat="1" ht="11.25" customHeight="1">
      <c r="A75" s="36" t="s">
        <v>58</v>
      </c>
      <c r="B75" s="30"/>
      <c r="C75" s="31">
        <v>763</v>
      </c>
      <c r="D75" s="31">
        <v>695</v>
      </c>
      <c r="E75" s="31">
        <v>557</v>
      </c>
      <c r="F75" s="32"/>
      <c r="G75" s="32"/>
      <c r="H75" s="146">
        <v>0.592</v>
      </c>
      <c r="I75" s="146">
        <v>0.571</v>
      </c>
      <c r="J75" s="146">
        <v>0.458</v>
      </c>
      <c r="K75" s="33"/>
    </row>
    <row r="76" spans="1:11" s="34" customFormat="1" ht="11.25" customHeight="1">
      <c r="A76" s="36" t="s">
        <v>59</v>
      </c>
      <c r="B76" s="30"/>
      <c r="C76" s="31">
        <v>15005</v>
      </c>
      <c r="D76" s="31">
        <v>14618</v>
      </c>
      <c r="E76" s="31">
        <v>15096</v>
      </c>
      <c r="F76" s="32"/>
      <c r="G76" s="32"/>
      <c r="H76" s="146">
        <v>21.84</v>
      </c>
      <c r="I76" s="146">
        <v>24.849</v>
      </c>
      <c r="J76" s="146">
        <v>25.663</v>
      </c>
      <c r="K76" s="33"/>
    </row>
    <row r="77" spans="1:11" s="34" customFormat="1" ht="11.25" customHeight="1">
      <c r="A77" s="36" t="s">
        <v>60</v>
      </c>
      <c r="B77" s="30"/>
      <c r="C77" s="31">
        <v>584</v>
      </c>
      <c r="D77" s="31">
        <v>544</v>
      </c>
      <c r="E77" s="31">
        <v>525</v>
      </c>
      <c r="F77" s="32"/>
      <c r="G77" s="32"/>
      <c r="H77" s="146">
        <v>0.612</v>
      </c>
      <c r="I77" s="146">
        <v>0.67</v>
      </c>
      <c r="J77" s="146">
        <v>0.473</v>
      </c>
      <c r="K77" s="33"/>
    </row>
    <row r="78" spans="1:11" s="34" customFormat="1" ht="11.25" customHeight="1">
      <c r="A78" s="36" t="s">
        <v>61</v>
      </c>
      <c r="B78" s="30"/>
      <c r="C78" s="31">
        <v>1380</v>
      </c>
      <c r="D78" s="31">
        <v>960</v>
      </c>
      <c r="E78" s="31">
        <v>770</v>
      </c>
      <c r="F78" s="32"/>
      <c r="G78" s="32"/>
      <c r="H78" s="146">
        <v>1.311</v>
      </c>
      <c r="I78" s="146">
        <v>0.883</v>
      </c>
      <c r="J78" s="146">
        <v>0.731</v>
      </c>
      <c r="K78" s="33"/>
    </row>
    <row r="79" spans="1:11" s="34" customFormat="1" ht="11.25" customHeight="1">
      <c r="A79" s="36" t="s">
        <v>62</v>
      </c>
      <c r="B79" s="30"/>
      <c r="C79" s="31">
        <v>103800</v>
      </c>
      <c r="D79" s="31">
        <v>100450</v>
      </c>
      <c r="E79" s="31">
        <v>99275</v>
      </c>
      <c r="F79" s="32"/>
      <c r="G79" s="32"/>
      <c r="H79" s="146">
        <v>155.7</v>
      </c>
      <c r="I79" s="146">
        <v>181.064</v>
      </c>
      <c r="J79" s="146">
        <v>119.13</v>
      </c>
      <c r="K79" s="33"/>
    </row>
    <row r="80" spans="1:11" s="43" customFormat="1" ht="11.25" customHeight="1">
      <c r="A80" s="44" t="s">
        <v>63</v>
      </c>
      <c r="B80" s="38"/>
      <c r="C80" s="39">
        <v>206701</v>
      </c>
      <c r="D80" s="39">
        <v>194784</v>
      </c>
      <c r="E80" s="39">
        <v>193897</v>
      </c>
      <c r="F80" s="40">
        <v>99.54462378840151</v>
      </c>
      <c r="G80" s="41"/>
      <c r="H80" s="147">
        <v>299.885</v>
      </c>
      <c r="I80" s="148">
        <v>337.287</v>
      </c>
      <c r="J80" s="148">
        <v>261.98800000000006</v>
      </c>
      <c r="K80" s="42">
        <v>77.67509569002068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700878</v>
      </c>
      <c r="D87" s="54">
        <v>650054</v>
      </c>
      <c r="E87" s="54">
        <v>630618</v>
      </c>
      <c r="F87" s="55">
        <f>IF(D87&gt;0,100*E87/D87,0)</f>
        <v>97.01009454599156</v>
      </c>
      <c r="G87" s="41"/>
      <c r="H87" s="151">
        <v>788.211</v>
      </c>
      <c r="I87" s="152">
        <v>883.094</v>
      </c>
      <c r="J87" s="152">
        <v>760.0740000000001</v>
      </c>
      <c r="K87" s="55">
        <f>IF(I87&gt;0,100*J87/I87,0)</f>
        <v>86.06943315207668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10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9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8</v>
      </c>
      <c r="D24" s="39">
        <v>8</v>
      </c>
      <c r="E24" s="39">
        <v>6</v>
      </c>
      <c r="F24" s="40">
        <v>75</v>
      </c>
      <c r="G24" s="41"/>
      <c r="H24" s="147">
        <v>0.024</v>
      </c>
      <c r="I24" s="148">
        <v>0.01</v>
      </c>
      <c r="J24" s="148">
        <v>0.018</v>
      </c>
      <c r="K24" s="42">
        <v>179.99999999999997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48</v>
      </c>
      <c r="D41" s="31">
        <v>42</v>
      </c>
      <c r="E41" s="31">
        <v>37</v>
      </c>
      <c r="F41" s="32"/>
      <c r="G41" s="32"/>
      <c r="H41" s="146">
        <v>0.148</v>
      </c>
      <c r="I41" s="146">
        <v>0.131</v>
      </c>
      <c r="J41" s="146">
        <v>0.111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48</v>
      </c>
      <c r="D50" s="39">
        <v>42</v>
      </c>
      <c r="E50" s="39">
        <v>37</v>
      </c>
      <c r="F50" s="40">
        <v>88.0952380952381</v>
      </c>
      <c r="G50" s="41"/>
      <c r="H50" s="147">
        <v>0.148</v>
      </c>
      <c r="I50" s="148">
        <v>0.131</v>
      </c>
      <c r="J50" s="148">
        <v>0.111</v>
      </c>
      <c r="K50" s="42">
        <v>84.7328244274809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42</v>
      </c>
      <c r="D58" s="31">
        <v>34</v>
      </c>
      <c r="E58" s="31">
        <v>22</v>
      </c>
      <c r="F58" s="32"/>
      <c r="G58" s="32"/>
      <c r="H58" s="146">
        <v>0.147</v>
      </c>
      <c r="I58" s="146">
        <v>0.112</v>
      </c>
      <c r="J58" s="146">
        <v>0.077</v>
      </c>
      <c r="K58" s="33"/>
    </row>
    <row r="59" spans="1:11" s="43" customFormat="1" ht="11.25" customHeight="1">
      <c r="A59" s="37" t="s">
        <v>46</v>
      </c>
      <c r="B59" s="38"/>
      <c r="C59" s="39">
        <v>42</v>
      </c>
      <c r="D59" s="39">
        <v>34</v>
      </c>
      <c r="E59" s="39">
        <v>22</v>
      </c>
      <c r="F59" s="40">
        <v>64.70588235294117</v>
      </c>
      <c r="G59" s="41"/>
      <c r="H59" s="147">
        <v>0.147</v>
      </c>
      <c r="I59" s="148">
        <v>0.112</v>
      </c>
      <c r="J59" s="148">
        <v>0.077</v>
      </c>
      <c r="K59" s="42">
        <v>68.75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/>
      <c r="I66" s="148"/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4</v>
      </c>
      <c r="D68" s="31">
        <v>2</v>
      </c>
      <c r="E68" s="31"/>
      <c r="F68" s="32"/>
      <c r="G68" s="32"/>
      <c r="H68" s="146">
        <v>0.012</v>
      </c>
      <c r="I68" s="146">
        <v>0.005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8485</v>
      </c>
      <c r="D69" s="31">
        <v>8018</v>
      </c>
      <c r="E69" s="31">
        <v>7815</v>
      </c>
      <c r="F69" s="32"/>
      <c r="G69" s="32"/>
      <c r="H69" s="146">
        <v>26</v>
      </c>
      <c r="I69" s="146">
        <v>23.99</v>
      </c>
      <c r="J69" s="146">
        <v>25</v>
      </c>
      <c r="K69" s="33"/>
    </row>
    <row r="70" spans="1:11" s="43" customFormat="1" ht="11.25" customHeight="1">
      <c r="A70" s="37" t="s">
        <v>54</v>
      </c>
      <c r="B70" s="38"/>
      <c r="C70" s="39">
        <v>8489</v>
      </c>
      <c r="D70" s="39">
        <v>8020</v>
      </c>
      <c r="E70" s="39">
        <v>7815</v>
      </c>
      <c r="F70" s="40">
        <v>97.44389027431421</v>
      </c>
      <c r="G70" s="41"/>
      <c r="H70" s="147">
        <v>26.012</v>
      </c>
      <c r="I70" s="148">
        <v>23.994999999999997</v>
      </c>
      <c r="J70" s="148">
        <v>25</v>
      </c>
      <c r="K70" s="42">
        <v>104.18837257762034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/>
      <c r="I73" s="146"/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76</v>
      </c>
      <c r="D75" s="31">
        <v>67</v>
      </c>
      <c r="E75" s="31">
        <v>16</v>
      </c>
      <c r="F75" s="32"/>
      <c r="G75" s="32"/>
      <c r="H75" s="146">
        <v>0.228</v>
      </c>
      <c r="I75" s="146">
        <v>0.281</v>
      </c>
      <c r="J75" s="146">
        <v>0.067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>
        <v>1</v>
      </c>
      <c r="D79" s="31">
        <v>1</v>
      </c>
      <c r="E79" s="31"/>
      <c r="F79" s="32"/>
      <c r="G79" s="32"/>
      <c r="H79" s="146">
        <v>0.002</v>
      </c>
      <c r="I79" s="146">
        <v>0.002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77</v>
      </c>
      <c r="D80" s="39">
        <v>68</v>
      </c>
      <c r="E80" s="39">
        <v>16</v>
      </c>
      <c r="F80" s="40">
        <v>23.529411764705884</v>
      </c>
      <c r="G80" s="41"/>
      <c r="H80" s="147">
        <v>0.23</v>
      </c>
      <c r="I80" s="148">
        <v>0.28300000000000003</v>
      </c>
      <c r="J80" s="148">
        <v>0.067</v>
      </c>
      <c r="K80" s="42">
        <v>23.674911660777383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>
        <v>0.001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>
        <v>0.001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8664</v>
      </c>
      <c r="D87" s="54">
        <v>8172</v>
      </c>
      <c r="E87" s="54">
        <v>7896</v>
      </c>
      <c r="F87" s="55">
        <f>IF(D87&gt;0,100*E87/D87,0)</f>
        <v>96.62261380323055</v>
      </c>
      <c r="G87" s="41"/>
      <c r="H87" s="151">
        <v>26.561</v>
      </c>
      <c r="I87" s="152">
        <v>24.532</v>
      </c>
      <c r="J87" s="152">
        <v>25.273</v>
      </c>
      <c r="K87" s="55">
        <f>IF(I87&gt;0,100*J87/I87,0)</f>
        <v>103.02054459481494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view="pageBreakPreview" zoomScaleSheetLayoutView="100" zoomScalePageLayoutView="0" workbookViewId="0" topLeftCell="A1">
      <selection activeCell="K87" sqref="K87"/>
    </sheetView>
  </sheetViews>
  <sheetFormatPr defaultColWidth="11.421875" defaultRowHeight="15"/>
  <cols>
    <col min="1" max="4" width="11.421875" style="106" customWidth="1"/>
    <col min="5" max="5" width="1.8515625" style="106" customWidth="1"/>
    <col min="6" max="8" width="11.421875" style="106" customWidth="1"/>
    <col min="9" max="9" width="13.57421875" style="106" customWidth="1"/>
    <col min="10" max="10" width="21.7109375" style="106" customWidth="1"/>
    <col min="11" max="11" width="0.13671875" style="106" customWidth="1"/>
    <col min="12" max="16384" width="11.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77" t="s">
        <v>216</v>
      </c>
      <c r="B3" s="177"/>
      <c r="C3" s="177"/>
      <c r="D3" s="177"/>
      <c r="E3" s="177"/>
      <c r="F3" s="177"/>
      <c r="G3" s="177"/>
      <c r="H3" s="177"/>
      <c r="I3" s="177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324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217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218</v>
      </c>
      <c r="E11" s="114"/>
      <c r="F11" s="111"/>
      <c r="G11" s="112"/>
      <c r="H11" s="112"/>
      <c r="I11" s="113" t="s">
        <v>218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219</v>
      </c>
      <c r="B14" s="116"/>
      <c r="C14" s="116"/>
      <c r="D14" s="117">
        <v>9</v>
      </c>
      <c r="E14" s="114"/>
      <c r="F14" s="115" t="s">
        <v>251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220</v>
      </c>
      <c r="B16" s="116"/>
      <c r="C16" s="116"/>
      <c r="D16" s="117">
        <v>10</v>
      </c>
      <c r="E16" s="114"/>
      <c r="F16" s="115" t="s">
        <v>252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221</v>
      </c>
      <c r="B18" s="116"/>
      <c r="C18" s="116"/>
      <c r="D18" s="117">
        <v>11</v>
      </c>
      <c r="E18" s="114"/>
      <c r="F18" s="115" t="s">
        <v>253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222</v>
      </c>
      <c r="B20" s="116"/>
      <c r="C20" s="116"/>
      <c r="D20" s="117">
        <v>12</v>
      </c>
      <c r="E20" s="114"/>
      <c r="F20" s="115" t="s">
        <v>254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223</v>
      </c>
      <c r="B22" s="116"/>
      <c r="C22" s="116"/>
      <c r="D22" s="117">
        <v>13</v>
      </c>
      <c r="E22" s="114"/>
      <c r="F22" s="115" t="s">
        <v>255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224</v>
      </c>
      <c r="B24" s="116"/>
      <c r="C24" s="116"/>
      <c r="D24" s="117">
        <v>14</v>
      </c>
      <c r="E24" s="114"/>
      <c r="F24" s="115" t="s">
        <v>256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225</v>
      </c>
      <c r="B26" s="116"/>
      <c r="C26" s="116"/>
      <c r="D26" s="117">
        <v>15</v>
      </c>
      <c r="E26" s="114"/>
      <c r="F26" s="115" t="s">
        <v>257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226</v>
      </c>
      <c r="B28" s="116"/>
      <c r="C28" s="116"/>
      <c r="D28" s="117">
        <v>16</v>
      </c>
      <c r="E28" s="114"/>
      <c r="F28" s="115" t="s">
        <v>258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227</v>
      </c>
      <c r="B30" s="116"/>
      <c r="C30" s="116"/>
      <c r="D30" s="117">
        <v>17</v>
      </c>
      <c r="E30" s="114"/>
      <c r="F30" s="115" t="s">
        <v>259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228</v>
      </c>
      <c r="B32" s="116"/>
      <c r="C32" s="116"/>
      <c r="D32" s="117">
        <v>18</v>
      </c>
      <c r="E32" s="114"/>
      <c r="F32" s="115" t="s">
        <v>260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229</v>
      </c>
      <c r="B34" s="116"/>
      <c r="C34" s="116"/>
      <c r="D34" s="117">
        <v>19</v>
      </c>
      <c r="E34" s="114"/>
      <c r="F34" s="115" t="s">
        <v>261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230</v>
      </c>
      <c r="B36" s="116"/>
      <c r="C36" s="116"/>
      <c r="D36" s="117">
        <v>20</v>
      </c>
      <c r="E36" s="114"/>
      <c r="F36" s="115" t="s">
        <v>262</v>
      </c>
      <c r="G36" s="116"/>
      <c r="H36" s="116"/>
      <c r="I36" s="117">
        <v>52</v>
      </c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231</v>
      </c>
      <c r="B38" s="116"/>
      <c r="C38" s="116"/>
      <c r="D38" s="117">
        <v>21</v>
      </c>
      <c r="E38" s="114"/>
      <c r="F38" s="115" t="s">
        <v>263</v>
      </c>
      <c r="G38" s="116"/>
      <c r="H38" s="116"/>
      <c r="I38" s="117">
        <v>53</v>
      </c>
    </row>
    <row r="39" spans="1:9" ht="5.2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232</v>
      </c>
      <c r="B40" s="116"/>
      <c r="C40" s="116"/>
      <c r="D40" s="117">
        <v>22</v>
      </c>
      <c r="E40" s="114"/>
      <c r="F40" s="115" t="s">
        <v>264</v>
      </c>
      <c r="G40" s="116"/>
      <c r="H40" s="116"/>
      <c r="I40" s="117">
        <v>54</v>
      </c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233</v>
      </c>
      <c r="B42" s="116"/>
      <c r="C42" s="116"/>
      <c r="D42" s="117">
        <v>23</v>
      </c>
      <c r="E42" s="114"/>
      <c r="F42" s="115" t="s">
        <v>265</v>
      </c>
      <c r="G42" s="116"/>
      <c r="H42" s="116"/>
      <c r="I42" s="117">
        <v>55</v>
      </c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234</v>
      </c>
      <c r="B44" s="116"/>
      <c r="C44" s="116"/>
      <c r="D44" s="117">
        <v>24</v>
      </c>
      <c r="E44" s="114"/>
      <c r="F44" s="115" t="s">
        <v>266</v>
      </c>
      <c r="G44" s="116"/>
      <c r="H44" s="116"/>
      <c r="I44" s="117">
        <v>56</v>
      </c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235</v>
      </c>
      <c r="B46" s="116"/>
      <c r="C46" s="116"/>
      <c r="D46" s="117">
        <v>25</v>
      </c>
      <c r="E46" s="114"/>
      <c r="F46" s="115"/>
      <c r="G46" s="116"/>
      <c r="H46" s="116"/>
      <c r="I46" s="117"/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236</v>
      </c>
      <c r="B48" s="116"/>
      <c r="C48" s="116"/>
      <c r="D48" s="117">
        <v>26</v>
      </c>
      <c r="E48" s="114"/>
      <c r="F48" s="115"/>
      <c r="G48" s="116"/>
      <c r="H48" s="116"/>
      <c r="I48" s="117"/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237</v>
      </c>
      <c r="B50" s="116"/>
      <c r="C50" s="116"/>
      <c r="D50" s="117">
        <v>27</v>
      </c>
      <c r="E50" s="114"/>
      <c r="F50" s="115"/>
      <c r="G50" s="116"/>
      <c r="H50" s="116"/>
      <c r="I50" s="117"/>
    </row>
    <row r="51" spans="1:9" ht="5.25" customHeight="1">
      <c r="A51" s="118"/>
      <c r="B51" s="119"/>
      <c r="C51" s="119"/>
      <c r="D51" s="120"/>
      <c r="E51" s="114"/>
      <c r="F51" s="118"/>
      <c r="G51" s="119"/>
      <c r="H51" s="119"/>
      <c r="I51" s="120"/>
    </row>
    <row r="52" spans="1:9" ht="12.75">
      <c r="A52" s="115" t="s">
        <v>238</v>
      </c>
      <c r="B52" s="116"/>
      <c r="C52" s="116"/>
      <c r="D52" s="117">
        <v>28</v>
      </c>
      <c r="E52" s="114"/>
      <c r="F52" s="115"/>
      <c r="G52" s="116"/>
      <c r="H52" s="116"/>
      <c r="I52" s="117"/>
    </row>
    <row r="53" spans="1:9" ht="5.25" customHeight="1">
      <c r="A53" s="118"/>
      <c r="B53" s="119"/>
      <c r="C53" s="119"/>
      <c r="D53" s="120"/>
      <c r="E53" s="114"/>
      <c r="F53" s="118"/>
      <c r="G53" s="119"/>
      <c r="H53" s="119"/>
      <c r="I53" s="120"/>
    </row>
    <row r="54" spans="1:9" ht="12.75">
      <c r="A54" s="115" t="s">
        <v>239</v>
      </c>
      <c r="B54" s="116"/>
      <c r="C54" s="116"/>
      <c r="D54" s="117">
        <v>29</v>
      </c>
      <c r="E54" s="114"/>
      <c r="F54" s="115"/>
      <c r="G54" s="116"/>
      <c r="H54" s="116"/>
      <c r="I54" s="117"/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240</v>
      </c>
      <c r="B56" s="116"/>
      <c r="C56" s="116"/>
      <c r="D56" s="117">
        <v>30</v>
      </c>
      <c r="E56" s="114"/>
      <c r="F56" s="115"/>
      <c r="G56" s="116"/>
      <c r="H56" s="116"/>
      <c r="I56" s="117"/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241</v>
      </c>
      <c r="B58" s="116"/>
      <c r="C58" s="116"/>
      <c r="D58" s="117">
        <v>31</v>
      </c>
      <c r="E58" s="114"/>
      <c r="F58" s="115"/>
      <c r="G58" s="116"/>
      <c r="H58" s="116"/>
      <c r="I58" s="117"/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242</v>
      </c>
      <c r="B60" s="116"/>
      <c r="C60" s="116"/>
      <c r="D60" s="117">
        <v>32</v>
      </c>
      <c r="E60" s="114"/>
      <c r="F60" s="115"/>
      <c r="G60" s="116"/>
      <c r="H60" s="116"/>
      <c r="I60" s="117"/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243</v>
      </c>
      <c r="B62" s="116"/>
      <c r="C62" s="116"/>
      <c r="D62" s="117">
        <v>33</v>
      </c>
      <c r="E62" s="114"/>
      <c r="F62" s="115"/>
      <c r="G62" s="116"/>
      <c r="H62" s="116"/>
      <c r="I62" s="117"/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244</v>
      </c>
      <c r="B64" s="116"/>
      <c r="C64" s="116"/>
      <c r="D64" s="117">
        <v>34</v>
      </c>
      <c r="E64" s="114"/>
      <c r="F64" s="115"/>
      <c r="G64" s="116"/>
      <c r="H64" s="116"/>
      <c r="I64" s="117"/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245</v>
      </c>
      <c r="B66" s="116"/>
      <c r="C66" s="116"/>
      <c r="D66" s="117">
        <v>35</v>
      </c>
      <c r="E66" s="114"/>
      <c r="F66" s="115"/>
      <c r="G66" s="116"/>
      <c r="H66" s="116"/>
      <c r="I66" s="117"/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246</v>
      </c>
      <c r="B68" s="116"/>
      <c r="C68" s="116"/>
      <c r="D68" s="117">
        <v>36</v>
      </c>
      <c r="E68" s="114"/>
      <c r="F68" s="115"/>
      <c r="G68" s="116"/>
      <c r="H68" s="116"/>
      <c r="I68" s="117"/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247</v>
      </c>
      <c r="B70" s="116"/>
      <c r="C70" s="116"/>
      <c r="D70" s="117">
        <v>37</v>
      </c>
      <c r="E70" s="114"/>
      <c r="F70" s="115"/>
      <c r="G70" s="116"/>
      <c r="H70" s="116"/>
      <c r="I70" s="117"/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248</v>
      </c>
      <c r="B72" s="116"/>
      <c r="C72" s="116"/>
      <c r="D72" s="117">
        <v>38</v>
      </c>
      <c r="E72" s="114"/>
      <c r="F72" s="115"/>
      <c r="G72" s="116"/>
      <c r="H72" s="116"/>
      <c r="I72" s="117"/>
    </row>
    <row r="73" spans="1:9" ht="5.25" customHeight="1">
      <c r="A73" s="118"/>
      <c r="B73" s="119"/>
      <c r="C73" s="119"/>
      <c r="D73" s="120"/>
      <c r="E73" s="105"/>
      <c r="F73" s="118"/>
      <c r="G73" s="119"/>
      <c r="H73" s="119"/>
      <c r="I73" s="120"/>
    </row>
    <row r="74" spans="1:9" ht="12.75">
      <c r="A74" s="115" t="s">
        <v>249</v>
      </c>
      <c r="B74" s="116"/>
      <c r="C74" s="116"/>
      <c r="D74" s="117">
        <v>39</v>
      </c>
      <c r="E74" s="105"/>
      <c r="F74" s="115"/>
      <c r="G74" s="116"/>
      <c r="H74" s="116"/>
      <c r="I74" s="117"/>
    </row>
    <row r="75" spans="1:9" ht="5.25" customHeight="1">
      <c r="A75" s="118"/>
      <c r="B75" s="119"/>
      <c r="C75" s="119"/>
      <c r="D75" s="120"/>
      <c r="E75" s="105"/>
      <c r="F75" s="118"/>
      <c r="G75" s="119"/>
      <c r="H75" s="119"/>
      <c r="I75" s="120"/>
    </row>
    <row r="76" spans="1:9" ht="12.75">
      <c r="A76" s="115" t="s">
        <v>250</v>
      </c>
      <c r="B76" s="116"/>
      <c r="C76" s="116"/>
      <c r="D76" s="117">
        <v>40</v>
      </c>
      <c r="E76" s="105"/>
      <c r="F76" s="115"/>
      <c r="G76" s="116"/>
      <c r="H76" s="116"/>
      <c r="I76" s="117"/>
    </row>
    <row r="77" spans="1:9" ht="5.25" customHeight="1">
      <c r="A77" s="121"/>
      <c r="B77" s="122"/>
      <c r="C77" s="122"/>
      <c r="D77" s="123"/>
      <c r="E77" s="105"/>
      <c r="F77" s="121"/>
      <c r="G77" s="122"/>
      <c r="H77" s="122"/>
      <c r="I77" s="123"/>
    </row>
    <row r="78" spans="1:4" ht="12.75">
      <c r="A78" s="124"/>
      <c r="B78" s="124"/>
      <c r="C78" s="124"/>
      <c r="D78" s="124"/>
    </row>
    <row r="79" spans="1:4" ht="12.75">
      <c r="A79" s="124"/>
      <c r="B79" s="124"/>
      <c r="C79" s="124"/>
      <c r="D79" s="124"/>
    </row>
    <row r="80" spans="1:4" ht="12.75">
      <c r="A80" s="124"/>
      <c r="B80" s="124"/>
      <c r="C80" s="124"/>
      <c r="D80" s="124"/>
    </row>
    <row r="81" spans="1:4" ht="12.75">
      <c r="A81" s="124"/>
      <c r="B81" s="124"/>
      <c r="C81" s="124"/>
      <c r="D81" s="124"/>
    </row>
    <row r="82" spans="1:4" ht="12.75">
      <c r="A82" s="124"/>
      <c r="B82" s="124"/>
      <c r="C82" s="124"/>
      <c r="D82" s="124"/>
    </row>
    <row r="83" spans="1:4" ht="12.75">
      <c r="A83" s="124"/>
      <c r="B83" s="124"/>
      <c r="C83" s="124"/>
      <c r="D83" s="124"/>
    </row>
    <row r="84" spans="1:4" ht="12.75">
      <c r="A84" s="124"/>
      <c r="B84" s="124"/>
      <c r="C84" s="124"/>
      <c r="D84" s="124"/>
    </row>
    <row r="85" spans="1:4" ht="12.75">
      <c r="A85" s="124"/>
      <c r="B85" s="124"/>
      <c r="C85" s="124"/>
      <c r="D85" s="124"/>
    </row>
    <row r="86" spans="1:4" ht="12.75">
      <c r="A86" s="124"/>
      <c r="B86" s="124"/>
      <c r="C86" s="124"/>
      <c r="D86" s="124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SheetLayoutView="100" zoomScalePageLayoutView="0" workbookViewId="0" topLeftCell="A18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10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403</v>
      </c>
      <c r="D9" s="31">
        <v>400</v>
      </c>
      <c r="E9" s="31">
        <v>400</v>
      </c>
      <c r="F9" s="32"/>
      <c r="G9" s="32"/>
      <c r="H9" s="146">
        <v>17.32</v>
      </c>
      <c r="I9" s="146">
        <v>17.318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199</v>
      </c>
      <c r="D10" s="31">
        <v>205</v>
      </c>
      <c r="E10" s="31">
        <v>199</v>
      </c>
      <c r="F10" s="32"/>
      <c r="G10" s="32"/>
      <c r="H10" s="146">
        <v>8.557</v>
      </c>
      <c r="I10" s="146">
        <v>10.94</v>
      </c>
      <c r="J10" s="146"/>
      <c r="K10" s="33"/>
    </row>
    <row r="11" spans="1:11" s="34" customFormat="1" ht="11.25" customHeight="1">
      <c r="A11" s="29" t="s">
        <v>9</v>
      </c>
      <c r="B11" s="30"/>
      <c r="C11" s="31">
        <v>378</v>
      </c>
      <c r="D11" s="31">
        <v>400</v>
      </c>
      <c r="E11" s="31">
        <v>378</v>
      </c>
      <c r="F11" s="32"/>
      <c r="G11" s="32"/>
      <c r="H11" s="146">
        <v>18.522</v>
      </c>
      <c r="I11" s="146">
        <v>17.84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260</v>
      </c>
      <c r="D12" s="31">
        <v>265</v>
      </c>
      <c r="E12" s="31">
        <v>260</v>
      </c>
      <c r="F12" s="32"/>
      <c r="G12" s="32"/>
      <c r="H12" s="146">
        <v>8.58</v>
      </c>
      <c r="I12" s="146">
        <v>9.745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1240</v>
      </c>
      <c r="D13" s="39">
        <v>1270</v>
      </c>
      <c r="E13" s="39">
        <v>1237</v>
      </c>
      <c r="F13" s="40">
        <v>97.4015748031496</v>
      </c>
      <c r="G13" s="41"/>
      <c r="H13" s="147">
        <v>52.979</v>
      </c>
      <c r="I13" s="148">
        <v>55.843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6</v>
      </c>
      <c r="D15" s="39">
        <v>4</v>
      </c>
      <c r="E15" s="39">
        <v>6</v>
      </c>
      <c r="F15" s="40">
        <v>150</v>
      </c>
      <c r="G15" s="41"/>
      <c r="H15" s="147">
        <v>0.132</v>
      </c>
      <c r="I15" s="148">
        <v>0.1</v>
      </c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>
        <v>8</v>
      </c>
      <c r="E17" s="39"/>
      <c r="F17" s="40"/>
      <c r="G17" s="41"/>
      <c r="H17" s="147"/>
      <c r="I17" s="148">
        <v>0.184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31</v>
      </c>
      <c r="D19" s="31">
        <v>30</v>
      </c>
      <c r="E19" s="31">
        <v>18</v>
      </c>
      <c r="F19" s="32"/>
      <c r="G19" s="32"/>
      <c r="H19" s="146">
        <v>0.806</v>
      </c>
      <c r="I19" s="146">
        <v>0.871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15</v>
      </c>
      <c r="D20" s="31">
        <v>15</v>
      </c>
      <c r="E20" s="31">
        <v>15</v>
      </c>
      <c r="F20" s="32"/>
      <c r="G20" s="32"/>
      <c r="H20" s="146">
        <v>0.39</v>
      </c>
      <c r="I20" s="146">
        <v>0.399</v>
      </c>
      <c r="J20" s="146"/>
      <c r="K20" s="33"/>
    </row>
    <row r="21" spans="1:11" s="34" customFormat="1" ht="11.25" customHeight="1">
      <c r="A21" s="36" t="s">
        <v>16</v>
      </c>
      <c r="B21" s="30"/>
      <c r="C21" s="31">
        <v>39</v>
      </c>
      <c r="D21" s="31">
        <v>39</v>
      </c>
      <c r="E21" s="31">
        <v>15</v>
      </c>
      <c r="F21" s="32"/>
      <c r="G21" s="32"/>
      <c r="H21" s="146">
        <v>0.936</v>
      </c>
      <c r="I21" s="146">
        <v>1.073</v>
      </c>
      <c r="J21" s="146"/>
      <c r="K21" s="33"/>
    </row>
    <row r="22" spans="1:11" s="43" customFormat="1" ht="11.25" customHeight="1">
      <c r="A22" s="37" t="s">
        <v>17</v>
      </c>
      <c r="B22" s="38"/>
      <c r="C22" s="39">
        <v>85</v>
      </c>
      <c r="D22" s="39">
        <v>84</v>
      </c>
      <c r="E22" s="39">
        <v>48</v>
      </c>
      <c r="F22" s="40">
        <v>57.142857142857146</v>
      </c>
      <c r="G22" s="41"/>
      <c r="H22" s="147">
        <v>2.132</v>
      </c>
      <c r="I22" s="148">
        <v>2.343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75</v>
      </c>
      <c r="D24" s="39">
        <v>57</v>
      </c>
      <c r="E24" s="39">
        <v>57</v>
      </c>
      <c r="F24" s="40">
        <v>100</v>
      </c>
      <c r="G24" s="41"/>
      <c r="H24" s="147">
        <v>1.978</v>
      </c>
      <c r="I24" s="148">
        <v>1.75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90</v>
      </c>
      <c r="D26" s="39">
        <v>86</v>
      </c>
      <c r="E26" s="39">
        <v>100</v>
      </c>
      <c r="F26" s="40">
        <v>116.27906976744185</v>
      </c>
      <c r="G26" s="41"/>
      <c r="H26" s="147">
        <v>3.3</v>
      </c>
      <c r="I26" s="148">
        <v>3.644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10</v>
      </c>
      <c r="D28" s="31">
        <v>4</v>
      </c>
      <c r="E28" s="31">
        <v>5</v>
      </c>
      <c r="F28" s="32"/>
      <c r="G28" s="32"/>
      <c r="H28" s="146">
        <v>0.32</v>
      </c>
      <c r="I28" s="146">
        <v>0.092</v>
      </c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55</v>
      </c>
      <c r="D30" s="31">
        <v>85</v>
      </c>
      <c r="E30" s="31">
        <v>4</v>
      </c>
      <c r="F30" s="32"/>
      <c r="G30" s="32"/>
      <c r="H30" s="146">
        <v>1.21</v>
      </c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>
        <v>65</v>
      </c>
      <c r="D31" s="39">
        <v>89</v>
      </c>
      <c r="E31" s="39">
        <v>9</v>
      </c>
      <c r="F31" s="40">
        <v>10.112359550561798</v>
      </c>
      <c r="G31" s="41"/>
      <c r="H31" s="147">
        <v>1.53</v>
      </c>
      <c r="I31" s="148">
        <v>0.092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140</v>
      </c>
      <c r="D33" s="31">
        <v>139</v>
      </c>
      <c r="E33" s="31">
        <v>130</v>
      </c>
      <c r="F33" s="32"/>
      <c r="G33" s="32"/>
      <c r="H33" s="146">
        <v>3.57</v>
      </c>
      <c r="I33" s="146">
        <v>2.566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28</v>
      </c>
      <c r="D34" s="31">
        <v>35</v>
      </c>
      <c r="E34" s="31">
        <v>39</v>
      </c>
      <c r="F34" s="32"/>
      <c r="G34" s="32"/>
      <c r="H34" s="146">
        <v>0.6</v>
      </c>
      <c r="I34" s="146">
        <v>0.975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20</v>
      </c>
      <c r="D35" s="31">
        <v>24</v>
      </c>
      <c r="E35" s="31">
        <v>23</v>
      </c>
      <c r="F35" s="32"/>
      <c r="G35" s="32"/>
      <c r="H35" s="146">
        <v>0.53</v>
      </c>
      <c r="I35" s="146">
        <v>0.616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298</v>
      </c>
      <c r="D36" s="31">
        <v>282</v>
      </c>
      <c r="E36" s="31">
        <v>70</v>
      </c>
      <c r="F36" s="32"/>
      <c r="G36" s="32"/>
      <c r="H36" s="146">
        <v>7.433</v>
      </c>
      <c r="I36" s="146">
        <v>6.759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486</v>
      </c>
      <c r="D37" s="39">
        <v>480</v>
      </c>
      <c r="E37" s="39">
        <v>262</v>
      </c>
      <c r="F37" s="40">
        <v>54.583333333333336</v>
      </c>
      <c r="G37" s="41"/>
      <c r="H37" s="147">
        <v>12.133</v>
      </c>
      <c r="I37" s="148">
        <v>10.916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70</v>
      </c>
      <c r="D39" s="39">
        <v>43</v>
      </c>
      <c r="E39" s="39">
        <v>40</v>
      </c>
      <c r="F39" s="40">
        <v>93.02325581395348</v>
      </c>
      <c r="G39" s="41"/>
      <c r="H39" s="147">
        <v>2</v>
      </c>
      <c r="I39" s="148">
        <v>1.234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>
        <v>6</v>
      </c>
      <c r="D42" s="31">
        <v>21</v>
      </c>
      <c r="E42" s="31">
        <v>14</v>
      </c>
      <c r="F42" s="32"/>
      <c r="G42" s="32"/>
      <c r="H42" s="146">
        <v>0.24</v>
      </c>
      <c r="I42" s="146">
        <v>0.735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35</v>
      </c>
      <c r="D43" s="31">
        <v>32</v>
      </c>
      <c r="E43" s="31">
        <v>31</v>
      </c>
      <c r="F43" s="32"/>
      <c r="G43" s="32"/>
      <c r="H43" s="146">
        <v>1.4</v>
      </c>
      <c r="I43" s="146">
        <v>1.439</v>
      </c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>
        <v>23</v>
      </c>
      <c r="D45" s="31">
        <v>8</v>
      </c>
      <c r="E45" s="31"/>
      <c r="F45" s="32"/>
      <c r="G45" s="32"/>
      <c r="H45" s="146">
        <v>0.644</v>
      </c>
      <c r="I45" s="146">
        <v>0.24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32</v>
      </c>
      <c r="D46" s="31">
        <v>16</v>
      </c>
      <c r="E46" s="31">
        <v>19</v>
      </c>
      <c r="F46" s="32"/>
      <c r="G46" s="32"/>
      <c r="H46" s="146">
        <v>1.088</v>
      </c>
      <c r="I46" s="146">
        <v>0.465</v>
      </c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>
        <v>18</v>
      </c>
      <c r="D48" s="31">
        <v>12</v>
      </c>
      <c r="E48" s="31">
        <v>2</v>
      </c>
      <c r="F48" s="32"/>
      <c r="G48" s="32"/>
      <c r="H48" s="146">
        <v>0.81</v>
      </c>
      <c r="I48" s="146">
        <v>0.54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4</v>
      </c>
      <c r="D49" s="31">
        <v>6</v>
      </c>
      <c r="E49" s="31">
        <v>3</v>
      </c>
      <c r="F49" s="32"/>
      <c r="G49" s="32"/>
      <c r="H49" s="146">
        <v>0.1</v>
      </c>
      <c r="I49" s="146">
        <v>0.15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118</v>
      </c>
      <c r="D50" s="39">
        <v>95</v>
      </c>
      <c r="E50" s="39">
        <v>69</v>
      </c>
      <c r="F50" s="40">
        <v>72.63157894736842</v>
      </c>
      <c r="G50" s="41"/>
      <c r="H50" s="147">
        <v>4.282</v>
      </c>
      <c r="I50" s="148">
        <v>3.569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74</v>
      </c>
      <c r="D52" s="39">
        <v>53</v>
      </c>
      <c r="E52" s="39">
        <v>67</v>
      </c>
      <c r="F52" s="40">
        <v>126.41509433962264</v>
      </c>
      <c r="G52" s="41"/>
      <c r="H52" s="147">
        <v>2.146</v>
      </c>
      <c r="I52" s="148">
        <v>1.418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30</v>
      </c>
      <c r="D54" s="31">
        <v>10</v>
      </c>
      <c r="E54" s="31">
        <v>30</v>
      </c>
      <c r="F54" s="32"/>
      <c r="G54" s="32"/>
      <c r="H54" s="146">
        <v>0.75</v>
      </c>
      <c r="I54" s="146">
        <v>0.25</v>
      </c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>
        <v>1</v>
      </c>
      <c r="E55" s="31">
        <v>1</v>
      </c>
      <c r="F55" s="32"/>
      <c r="G55" s="32"/>
      <c r="H55" s="146"/>
      <c r="I55" s="146">
        <v>0.013</v>
      </c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>
        <v>5</v>
      </c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>
        <v>4</v>
      </c>
      <c r="E57" s="31">
        <v>3</v>
      </c>
      <c r="F57" s="32"/>
      <c r="G57" s="32"/>
      <c r="H57" s="146"/>
      <c r="I57" s="146">
        <v>0.08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55</v>
      </c>
      <c r="D58" s="31">
        <v>45</v>
      </c>
      <c r="E58" s="31">
        <v>37</v>
      </c>
      <c r="F58" s="32"/>
      <c r="G58" s="32"/>
      <c r="H58" s="146">
        <v>1.54</v>
      </c>
      <c r="I58" s="146">
        <v>1.26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85</v>
      </c>
      <c r="D59" s="39">
        <v>60</v>
      </c>
      <c r="E59" s="39">
        <v>76</v>
      </c>
      <c r="F59" s="40">
        <v>126.66666666666667</v>
      </c>
      <c r="G59" s="41"/>
      <c r="H59" s="147">
        <v>2.29</v>
      </c>
      <c r="I59" s="148">
        <v>1.603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160</v>
      </c>
      <c r="D61" s="31">
        <v>152</v>
      </c>
      <c r="E61" s="31">
        <v>210</v>
      </c>
      <c r="F61" s="32"/>
      <c r="G61" s="32"/>
      <c r="H61" s="146">
        <v>4</v>
      </c>
      <c r="I61" s="146">
        <v>4.864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393</v>
      </c>
      <c r="D62" s="31">
        <v>421</v>
      </c>
      <c r="E62" s="31">
        <v>484</v>
      </c>
      <c r="F62" s="32"/>
      <c r="G62" s="32"/>
      <c r="H62" s="146">
        <v>11.639</v>
      </c>
      <c r="I62" s="146">
        <v>13.929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524</v>
      </c>
      <c r="D63" s="31">
        <v>552</v>
      </c>
      <c r="E63" s="31">
        <v>552</v>
      </c>
      <c r="F63" s="32"/>
      <c r="G63" s="32"/>
      <c r="H63" s="146">
        <v>22.318</v>
      </c>
      <c r="I63" s="146">
        <v>19.326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1077</v>
      </c>
      <c r="D64" s="39">
        <v>1125</v>
      </c>
      <c r="E64" s="39">
        <v>1246</v>
      </c>
      <c r="F64" s="40">
        <v>110.75555555555556</v>
      </c>
      <c r="G64" s="41"/>
      <c r="H64" s="147">
        <v>37.957</v>
      </c>
      <c r="I64" s="148">
        <v>38.119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590</v>
      </c>
      <c r="D66" s="39">
        <v>332</v>
      </c>
      <c r="E66" s="39">
        <v>884</v>
      </c>
      <c r="F66" s="40">
        <v>266.26506024096386</v>
      </c>
      <c r="G66" s="41"/>
      <c r="H66" s="147">
        <v>18.408</v>
      </c>
      <c r="I66" s="148">
        <v>9.043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207</v>
      </c>
      <c r="D72" s="31">
        <v>176</v>
      </c>
      <c r="E72" s="31">
        <v>179</v>
      </c>
      <c r="F72" s="32"/>
      <c r="G72" s="32"/>
      <c r="H72" s="146">
        <v>6.932</v>
      </c>
      <c r="I72" s="146">
        <v>3.942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120</v>
      </c>
      <c r="D73" s="31">
        <v>32</v>
      </c>
      <c r="E73" s="31">
        <v>176</v>
      </c>
      <c r="F73" s="32"/>
      <c r="G73" s="32"/>
      <c r="H73" s="146">
        <v>8.148</v>
      </c>
      <c r="I73" s="146">
        <v>1.146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1</v>
      </c>
      <c r="D74" s="31">
        <v>2</v>
      </c>
      <c r="E74" s="31">
        <v>2</v>
      </c>
      <c r="F74" s="32"/>
      <c r="G74" s="32"/>
      <c r="H74" s="146">
        <v>0.025</v>
      </c>
      <c r="I74" s="146">
        <v>0.05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234</v>
      </c>
      <c r="D75" s="31">
        <v>22</v>
      </c>
      <c r="E75" s="31">
        <v>135</v>
      </c>
      <c r="F75" s="32"/>
      <c r="G75" s="32"/>
      <c r="H75" s="146">
        <v>6.118</v>
      </c>
      <c r="I75" s="146">
        <v>0.445</v>
      </c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>
        <v>30</v>
      </c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>
        <v>6</v>
      </c>
      <c r="E77" s="31">
        <v>11</v>
      </c>
      <c r="F77" s="32"/>
      <c r="G77" s="32"/>
      <c r="H77" s="146"/>
      <c r="I77" s="146">
        <v>0.156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120</v>
      </c>
      <c r="D78" s="31">
        <v>122</v>
      </c>
      <c r="E78" s="31">
        <v>120</v>
      </c>
      <c r="F78" s="32"/>
      <c r="G78" s="32"/>
      <c r="H78" s="146">
        <v>4.44</v>
      </c>
      <c r="I78" s="146">
        <v>4.392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40</v>
      </c>
      <c r="D79" s="31">
        <v>50</v>
      </c>
      <c r="E79" s="31">
        <v>15</v>
      </c>
      <c r="F79" s="32"/>
      <c r="G79" s="32"/>
      <c r="H79" s="146">
        <v>0.8</v>
      </c>
      <c r="I79" s="146">
        <v>1.15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722</v>
      </c>
      <c r="D80" s="39">
        <v>410</v>
      </c>
      <c r="E80" s="39">
        <v>668</v>
      </c>
      <c r="F80" s="40">
        <v>162.9268292682927</v>
      </c>
      <c r="G80" s="41"/>
      <c r="H80" s="147">
        <v>26.463</v>
      </c>
      <c r="I80" s="148">
        <v>11.281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136</v>
      </c>
      <c r="D82" s="31">
        <v>164</v>
      </c>
      <c r="E82" s="31">
        <v>164</v>
      </c>
      <c r="F82" s="32"/>
      <c r="G82" s="32"/>
      <c r="H82" s="146">
        <v>4.382</v>
      </c>
      <c r="I82" s="146">
        <v>5.434</v>
      </c>
      <c r="J82" s="146"/>
      <c r="K82" s="33"/>
    </row>
    <row r="83" spans="1:11" s="34" customFormat="1" ht="11.25" customHeight="1">
      <c r="A83" s="36" t="s">
        <v>65</v>
      </c>
      <c r="B83" s="30"/>
      <c r="C83" s="31">
        <v>252</v>
      </c>
      <c r="D83" s="31">
        <v>239</v>
      </c>
      <c r="E83" s="31">
        <v>239</v>
      </c>
      <c r="F83" s="32"/>
      <c r="G83" s="32"/>
      <c r="H83" s="146">
        <v>6.1</v>
      </c>
      <c r="I83" s="146">
        <v>5.833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388</v>
      </c>
      <c r="D84" s="39">
        <v>403</v>
      </c>
      <c r="E84" s="39">
        <v>403</v>
      </c>
      <c r="F84" s="40">
        <v>100</v>
      </c>
      <c r="G84" s="41"/>
      <c r="H84" s="147">
        <v>10.482</v>
      </c>
      <c r="I84" s="148">
        <v>11.267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5171</v>
      </c>
      <c r="D87" s="54">
        <v>4599</v>
      </c>
      <c r="E87" s="54">
        <v>5172</v>
      </c>
      <c r="F87" s="55">
        <f>IF(D87&gt;0,100*E87/D87,0)</f>
        <v>112.45923026744944</v>
      </c>
      <c r="G87" s="41"/>
      <c r="H87" s="151">
        <v>178.212</v>
      </c>
      <c r="I87" s="152">
        <v>152.406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122</v>
      </c>
      <c r="D9" s="31">
        <v>12</v>
      </c>
      <c r="E9" s="31">
        <v>12</v>
      </c>
      <c r="F9" s="32"/>
      <c r="G9" s="32"/>
      <c r="H9" s="146">
        <v>9.477</v>
      </c>
      <c r="I9" s="146">
        <v>0.84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2</v>
      </c>
      <c r="D10" s="31">
        <v>5</v>
      </c>
      <c r="E10" s="31">
        <v>5</v>
      </c>
      <c r="F10" s="32"/>
      <c r="G10" s="32"/>
      <c r="H10" s="146">
        <v>0.143</v>
      </c>
      <c r="I10" s="146">
        <v>0.49</v>
      </c>
      <c r="J10" s="146"/>
      <c r="K10" s="33"/>
    </row>
    <row r="11" spans="1:11" s="34" customFormat="1" ht="11.25" customHeight="1">
      <c r="A11" s="29" t="s">
        <v>9</v>
      </c>
      <c r="B11" s="30"/>
      <c r="C11" s="31">
        <v>6</v>
      </c>
      <c r="D11" s="31">
        <v>4</v>
      </c>
      <c r="E11" s="31">
        <v>4</v>
      </c>
      <c r="F11" s="32"/>
      <c r="G11" s="32"/>
      <c r="H11" s="146">
        <v>0.371</v>
      </c>
      <c r="I11" s="146">
        <v>0.28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10</v>
      </c>
      <c r="D12" s="31">
        <v>9</v>
      </c>
      <c r="E12" s="31">
        <v>9</v>
      </c>
      <c r="F12" s="32"/>
      <c r="G12" s="32"/>
      <c r="H12" s="146">
        <v>0.931</v>
      </c>
      <c r="I12" s="146">
        <v>0.949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140</v>
      </c>
      <c r="D13" s="39">
        <v>30</v>
      </c>
      <c r="E13" s="39">
        <v>30</v>
      </c>
      <c r="F13" s="40">
        <v>100</v>
      </c>
      <c r="G13" s="41"/>
      <c r="H13" s="147">
        <v>10.922</v>
      </c>
      <c r="I13" s="148">
        <v>2.559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2</v>
      </c>
      <c r="D17" s="39">
        <v>2</v>
      </c>
      <c r="E17" s="39">
        <v>2</v>
      </c>
      <c r="F17" s="40">
        <v>100</v>
      </c>
      <c r="G17" s="41"/>
      <c r="H17" s="147">
        <v>0.08</v>
      </c>
      <c r="I17" s="148">
        <v>0.08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1</v>
      </c>
      <c r="D19" s="31"/>
      <c r="E19" s="31"/>
      <c r="F19" s="32"/>
      <c r="G19" s="32"/>
      <c r="H19" s="146">
        <v>0.05</v>
      </c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>
        <v>5</v>
      </c>
      <c r="D20" s="31"/>
      <c r="E20" s="31"/>
      <c r="F20" s="32"/>
      <c r="G20" s="32"/>
      <c r="H20" s="146">
        <v>0.265</v>
      </c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>
        <v>5</v>
      </c>
      <c r="D21" s="31"/>
      <c r="E21" s="31"/>
      <c r="F21" s="32"/>
      <c r="G21" s="32"/>
      <c r="H21" s="146">
        <v>0.21</v>
      </c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11</v>
      </c>
      <c r="D22" s="39"/>
      <c r="E22" s="39"/>
      <c r="F22" s="40"/>
      <c r="G22" s="41"/>
      <c r="H22" s="147">
        <v>0.525</v>
      </c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</v>
      </c>
      <c r="D28" s="31">
        <v>1</v>
      </c>
      <c r="E28" s="31">
        <v>1</v>
      </c>
      <c r="F28" s="32"/>
      <c r="G28" s="32"/>
      <c r="H28" s="146">
        <v>0.103</v>
      </c>
      <c r="I28" s="146">
        <v>0.14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>
        <v>2</v>
      </c>
      <c r="E29" s="31">
        <v>2</v>
      </c>
      <c r="F29" s="32"/>
      <c r="G29" s="32"/>
      <c r="H29" s="146">
        <v>0.191</v>
      </c>
      <c r="I29" s="146">
        <v>0.17</v>
      </c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>
        <v>3</v>
      </c>
      <c r="D31" s="39">
        <v>3</v>
      </c>
      <c r="E31" s="39">
        <v>3</v>
      </c>
      <c r="F31" s="40">
        <v>100</v>
      </c>
      <c r="G31" s="41"/>
      <c r="H31" s="147">
        <v>0.294</v>
      </c>
      <c r="I31" s="148">
        <v>0.31000000000000005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40</v>
      </c>
      <c r="D33" s="31">
        <v>41</v>
      </c>
      <c r="E33" s="31">
        <v>41</v>
      </c>
      <c r="F33" s="32"/>
      <c r="G33" s="32"/>
      <c r="H33" s="146">
        <v>1.575</v>
      </c>
      <c r="I33" s="146">
        <v>2.969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20</v>
      </c>
      <c r="D34" s="31">
        <v>20</v>
      </c>
      <c r="E34" s="31">
        <v>20</v>
      </c>
      <c r="F34" s="32"/>
      <c r="G34" s="32"/>
      <c r="H34" s="146">
        <v>0.709</v>
      </c>
      <c r="I34" s="146">
        <v>0.709</v>
      </c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>
        <v>6</v>
      </c>
      <c r="D36" s="31">
        <v>7</v>
      </c>
      <c r="E36" s="31">
        <v>7</v>
      </c>
      <c r="F36" s="32"/>
      <c r="G36" s="32"/>
      <c r="H36" s="146">
        <v>0.214</v>
      </c>
      <c r="I36" s="146">
        <v>0.21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66</v>
      </c>
      <c r="D37" s="39">
        <v>68</v>
      </c>
      <c r="E37" s="39">
        <v>68</v>
      </c>
      <c r="F37" s="40">
        <v>100</v>
      </c>
      <c r="G37" s="41"/>
      <c r="H37" s="147">
        <v>2.4979999999999998</v>
      </c>
      <c r="I37" s="148">
        <v>3.888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83</v>
      </c>
      <c r="D39" s="39">
        <v>80</v>
      </c>
      <c r="E39" s="39">
        <v>80</v>
      </c>
      <c r="F39" s="40">
        <v>100</v>
      </c>
      <c r="G39" s="41"/>
      <c r="H39" s="147">
        <v>1.894</v>
      </c>
      <c r="I39" s="148">
        <v>1.7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3</v>
      </c>
      <c r="D52" s="39">
        <v>2</v>
      </c>
      <c r="E52" s="39">
        <v>2</v>
      </c>
      <c r="F52" s="40">
        <v>100</v>
      </c>
      <c r="G52" s="41"/>
      <c r="H52" s="147">
        <v>0.156</v>
      </c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53</v>
      </c>
      <c r="D61" s="31">
        <v>53</v>
      </c>
      <c r="E61" s="31">
        <v>53</v>
      </c>
      <c r="F61" s="32"/>
      <c r="G61" s="32"/>
      <c r="H61" s="146">
        <v>6.625</v>
      </c>
      <c r="I61" s="146">
        <v>6.625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91</v>
      </c>
      <c r="D62" s="31">
        <v>89</v>
      </c>
      <c r="E62" s="31">
        <v>89</v>
      </c>
      <c r="F62" s="32"/>
      <c r="G62" s="32"/>
      <c r="H62" s="146">
        <v>2.724</v>
      </c>
      <c r="I62" s="146">
        <v>2.724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18</v>
      </c>
      <c r="D63" s="31">
        <v>18</v>
      </c>
      <c r="E63" s="31">
        <v>18</v>
      </c>
      <c r="F63" s="32"/>
      <c r="G63" s="32"/>
      <c r="H63" s="146">
        <v>1.292</v>
      </c>
      <c r="I63" s="146">
        <v>1.296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162</v>
      </c>
      <c r="D64" s="39">
        <v>160</v>
      </c>
      <c r="E64" s="39">
        <v>160</v>
      </c>
      <c r="F64" s="40">
        <v>100</v>
      </c>
      <c r="G64" s="41"/>
      <c r="H64" s="147">
        <v>10.641</v>
      </c>
      <c r="I64" s="148">
        <v>10.645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940</v>
      </c>
      <c r="D66" s="39">
        <v>1152</v>
      </c>
      <c r="E66" s="39">
        <v>1138</v>
      </c>
      <c r="F66" s="40">
        <v>98.78472222222223</v>
      </c>
      <c r="G66" s="41"/>
      <c r="H66" s="147">
        <v>94.286</v>
      </c>
      <c r="I66" s="148">
        <v>110.463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5971</v>
      </c>
      <c r="D72" s="31">
        <v>6000</v>
      </c>
      <c r="E72" s="31">
        <v>5495</v>
      </c>
      <c r="F72" s="32"/>
      <c r="G72" s="32"/>
      <c r="H72" s="146">
        <v>550.172</v>
      </c>
      <c r="I72" s="146">
        <v>484.196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334</v>
      </c>
      <c r="D73" s="31">
        <v>344</v>
      </c>
      <c r="E73" s="31">
        <v>344</v>
      </c>
      <c r="F73" s="32"/>
      <c r="G73" s="32"/>
      <c r="H73" s="146">
        <v>10.985</v>
      </c>
      <c r="I73" s="146">
        <v>10.985</v>
      </c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1287</v>
      </c>
      <c r="D75" s="31">
        <v>1327</v>
      </c>
      <c r="E75" s="31">
        <v>1327</v>
      </c>
      <c r="F75" s="32"/>
      <c r="G75" s="32"/>
      <c r="H75" s="146">
        <v>134.397</v>
      </c>
      <c r="I75" s="146">
        <v>117.064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5</v>
      </c>
      <c r="D76" s="31">
        <v>5</v>
      </c>
      <c r="E76" s="31">
        <v>5</v>
      </c>
      <c r="F76" s="32"/>
      <c r="G76" s="32"/>
      <c r="H76" s="146">
        <v>0.15</v>
      </c>
      <c r="I76" s="146">
        <v>0.15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>
        <v>345</v>
      </c>
      <c r="D78" s="31">
        <v>280</v>
      </c>
      <c r="E78" s="31">
        <v>280</v>
      </c>
      <c r="F78" s="32"/>
      <c r="G78" s="32"/>
      <c r="H78" s="146">
        <v>21</v>
      </c>
      <c r="I78" s="146">
        <v>22.4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90</v>
      </c>
      <c r="D79" s="31">
        <v>90</v>
      </c>
      <c r="E79" s="31">
        <v>90</v>
      </c>
      <c r="F79" s="32"/>
      <c r="G79" s="32"/>
      <c r="H79" s="146">
        <v>7</v>
      </c>
      <c r="I79" s="146">
        <v>3.6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8032</v>
      </c>
      <c r="D80" s="39">
        <v>8046</v>
      </c>
      <c r="E80" s="39">
        <v>7541</v>
      </c>
      <c r="F80" s="40">
        <v>93.72358936117325</v>
      </c>
      <c r="G80" s="41"/>
      <c r="H80" s="147">
        <v>723.7040000000001</v>
      </c>
      <c r="I80" s="148">
        <v>638.395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197</v>
      </c>
      <c r="D82" s="31">
        <v>196</v>
      </c>
      <c r="E82" s="31">
        <v>196</v>
      </c>
      <c r="F82" s="32"/>
      <c r="G82" s="32"/>
      <c r="H82" s="146">
        <v>22.537</v>
      </c>
      <c r="I82" s="146">
        <v>22.54</v>
      </c>
      <c r="J82" s="146"/>
      <c r="K82" s="33"/>
    </row>
    <row r="83" spans="1:11" s="34" customFormat="1" ht="11.25" customHeight="1">
      <c r="A83" s="36" t="s">
        <v>65</v>
      </c>
      <c r="B83" s="30"/>
      <c r="C83" s="31">
        <v>42</v>
      </c>
      <c r="D83" s="31">
        <v>42</v>
      </c>
      <c r="E83" s="31">
        <v>42</v>
      </c>
      <c r="F83" s="32"/>
      <c r="G83" s="32"/>
      <c r="H83" s="146">
        <v>3.09</v>
      </c>
      <c r="I83" s="146">
        <v>3.09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239</v>
      </c>
      <c r="D84" s="39">
        <v>238</v>
      </c>
      <c r="E84" s="39">
        <v>238</v>
      </c>
      <c r="F84" s="40">
        <v>100</v>
      </c>
      <c r="G84" s="41"/>
      <c r="H84" s="147">
        <v>25.627</v>
      </c>
      <c r="I84" s="148">
        <v>25.63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9681</v>
      </c>
      <c r="D87" s="54">
        <v>9781</v>
      </c>
      <c r="E87" s="54">
        <f>E13+E15+E17+E22+E24+E26+E31+E37+E39+E50+E52+E59+E64+E66+E70+E80+E84</f>
        <v>9262</v>
      </c>
      <c r="F87" s="55">
        <f>IF(D87&gt;0,100*E87/D87,0)</f>
        <v>94.69379409058378</v>
      </c>
      <c r="G87" s="41"/>
      <c r="H87" s="151">
        <v>870.627</v>
      </c>
      <c r="I87" s="152">
        <v>793.67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9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6</v>
      </c>
      <c r="D9" s="31">
        <v>9</v>
      </c>
      <c r="E9" s="31">
        <v>6</v>
      </c>
      <c r="F9" s="32"/>
      <c r="G9" s="32"/>
      <c r="H9" s="146">
        <v>0.78</v>
      </c>
      <c r="I9" s="146">
        <v>0.715</v>
      </c>
      <c r="J9" s="146">
        <v>0.819</v>
      </c>
      <c r="K9" s="33"/>
    </row>
    <row r="10" spans="1:11" s="34" customFormat="1" ht="11.25" customHeight="1">
      <c r="A10" s="36" t="s">
        <v>8</v>
      </c>
      <c r="B10" s="30"/>
      <c r="C10" s="31">
        <v>5</v>
      </c>
      <c r="D10" s="31">
        <v>1</v>
      </c>
      <c r="E10" s="31">
        <v>5</v>
      </c>
      <c r="F10" s="32"/>
      <c r="G10" s="32"/>
      <c r="H10" s="146">
        <v>0.33</v>
      </c>
      <c r="I10" s="146">
        <v>0.073</v>
      </c>
      <c r="J10" s="146">
        <v>0.346</v>
      </c>
      <c r="K10" s="33"/>
    </row>
    <row r="11" spans="1:11" s="34" customFormat="1" ht="11.25" customHeight="1">
      <c r="A11" s="29" t="s">
        <v>9</v>
      </c>
      <c r="B11" s="30"/>
      <c r="C11" s="31">
        <v>4</v>
      </c>
      <c r="D11" s="31">
        <v>2</v>
      </c>
      <c r="E11" s="31">
        <v>4</v>
      </c>
      <c r="F11" s="32"/>
      <c r="G11" s="32"/>
      <c r="H11" s="146">
        <v>0.242</v>
      </c>
      <c r="I11" s="146">
        <v>0.296</v>
      </c>
      <c r="J11" s="146">
        <v>0.254</v>
      </c>
      <c r="K11" s="33"/>
    </row>
    <row r="12" spans="1:11" s="34" customFormat="1" ht="11.25" customHeight="1">
      <c r="A12" s="36" t="s">
        <v>10</v>
      </c>
      <c r="B12" s="30"/>
      <c r="C12" s="31">
        <v>17</v>
      </c>
      <c r="D12" s="31">
        <v>3</v>
      </c>
      <c r="E12" s="31">
        <v>17</v>
      </c>
      <c r="F12" s="32"/>
      <c r="G12" s="32"/>
      <c r="H12" s="146">
        <v>1.452</v>
      </c>
      <c r="I12" s="146">
        <v>0.348</v>
      </c>
      <c r="J12" s="146">
        <v>1.525</v>
      </c>
      <c r="K12" s="33"/>
    </row>
    <row r="13" spans="1:11" s="43" customFormat="1" ht="11.25" customHeight="1">
      <c r="A13" s="37" t="s">
        <v>11</v>
      </c>
      <c r="B13" s="38"/>
      <c r="C13" s="39">
        <v>32</v>
      </c>
      <c r="D13" s="39">
        <v>15</v>
      </c>
      <c r="E13" s="39">
        <v>32</v>
      </c>
      <c r="F13" s="40">
        <v>213.33333333333334</v>
      </c>
      <c r="G13" s="41"/>
      <c r="H13" s="147">
        <v>2.8040000000000003</v>
      </c>
      <c r="I13" s="148">
        <v>1.432</v>
      </c>
      <c r="J13" s="148">
        <v>2.944</v>
      </c>
      <c r="K13" s="42">
        <v>205.58659217877096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6</v>
      </c>
      <c r="D17" s="39">
        <v>6</v>
      </c>
      <c r="E17" s="39">
        <v>7</v>
      </c>
      <c r="F17" s="40">
        <v>116.66666666666667</v>
      </c>
      <c r="G17" s="41"/>
      <c r="H17" s="147">
        <v>0.27</v>
      </c>
      <c r="I17" s="148">
        <v>0.405</v>
      </c>
      <c r="J17" s="148">
        <v>0.473</v>
      </c>
      <c r="K17" s="42">
        <v>116.79012345679011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>
        <v>4</v>
      </c>
      <c r="E20" s="31"/>
      <c r="F20" s="32"/>
      <c r="G20" s="32"/>
      <c r="H20" s="146"/>
      <c r="I20" s="146">
        <v>0.212</v>
      </c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>
        <v>5</v>
      </c>
      <c r="E21" s="31"/>
      <c r="F21" s="32"/>
      <c r="G21" s="32"/>
      <c r="H21" s="146"/>
      <c r="I21" s="146">
        <v>0.21</v>
      </c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>
        <v>9</v>
      </c>
      <c r="E22" s="39"/>
      <c r="F22" s="40"/>
      <c r="G22" s="41"/>
      <c r="H22" s="147"/>
      <c r="I22" s="148">
        <v>0.422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>
        <v>2</v>
      </c>
      <c r="D29" s="31">
        <v>2</v>
      </c>
      <c r="E29" s="31">
        <v>2</v>
      </c>
      <c r="F29" s="32"/>
      <c r="G29" s="32"/>
      <c r="H29" s="146">
        <v>0.168</v>
      </c>
      <c r="I29" s="146">
        <v>0.132</v>
      </c>
      <c r="J29" s="146">
        <v>0.2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>
        <v>2</v>
      </c>
      <c r="D31" s="39">
        <v>2</v>
      </c>
      <c r="E31" s="39">
        <v>2</v>
      </c>
      <c r="F31" s="40">
        <v>100</v>
      </c>
      <c r="G31" s="41"/>
      <c r="H31" s="147">
        <v>0.168</v>
      </c>
      <c r="I31" s="148">
        <v>0.132</v>
      </c>
      <c r="J31" s="148">
        <v>0.2</v>
      </c>
      <c r="K31" s="42">
        <v>151.5151515151515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40</v>
      </c>
      <c r="D33" s="31">
        <v>39</v>
      </c>
      <c r="E33" s="31">
        <v>31</v>
      </c>
      <c r="F33" s="32"/>
      <c r="G33" s="32"/>
      <c r="H33" s="146">
        <v>1.8</v>
      </c>
      <c r="I33" s="146">
        <v>1.7</v>
      </c>
      <c r="J33" s="146">
        <v>2.234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>
        <v>40</v>
      </c>
      <c r="D35" s="31">
        <v>37</v>
      </c>
      <c r="E35" s="31">
        <v>10</v>
      </c>
      <c r="F35" s="32"/>
      <c r="G35" s="32"/>
      <c r="H35" s="146">
        <v>1.7</v>
      </c>
      <c r="I35" s="146">
        <v>1.423</v>
      </c>
      <c r="J35" s="146">
        <v>0.42</v>
      </c>
      <c r="K35" s="33"/>
    </row>
    <row r="36" spans="1:11" s="34" customFormat="1" ht="11.25" customHeight="1">
      <c r="A36" s="36" t="s">
        <v>27</v>
      </c>
      <c r="B36" s="30"/>
      <c r="C36" s="31">
        <v>34</v>
      </c>
      <c r="D36" s="31">
        <v>33</v>
      </c>
      <c r="E36" s="31">
        <v>33</v>
      </c>
      <c r="F36" s="32"/>
      <c r="G36" s="32"/>
      <c r="H36" s="146">
        <v>1.164</v>
      </c>
      <c r="I36" s="146">
        <v>1.072</v>
      </c>
      <c r="J36" s="146">
        <v>1</v>
      </c>
      <c r="K36" s="33"/>
    </row>
    <row r="37" spans="1:11" s="43" customFormat="1" ht="11.25" customHeight="1">
      <c r="A37" s="37" t="s">
        <v>28</v>
      </c>
      <c r="B37" s="38"/>
      <c r="C37" s="39">
        <v>114</v>
      </c>
      <c r="D37" s="39">
        <v>109</v>
      </c>
      <c r="E37" s="39">
        <v>74</v>
      </c>
      <c r="F37" s="40">
        <v>67.88990825688073</v>
      </c>
      <c r="G37" s="41"/>
      <c r="H37" s="147">
        <v>4.664</v>
      </c>
      <c r="I37" s="148">
        <v>4.195</v>
      </c>
      <c r="J37" s="148">
        <v>3.654</v>
      </c>
      <c r="K37" s="42">
        <v>87.103694874851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50</v>
      </c>
      <c r="D39" s="39">
        <v>50</v>
      </c>
      <c r="E39" s="39">
        <v>50</v>
      </c>
      <c r="F39" s="40">
        <v>100</v>
      </c>
      <c r="G39" s="41"/>
      <c r="H39" s="147">
        <v>1.2</v>
      </c>
      <c r="I39" s="148">
        <v>1.153</v>
      </c>
      <c r="J39" s="148">
        <v>1.15</v>
      </c>
      <c r="K39" s="42">
        <v>99.73980919340849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5</v>
      </c>
      <c r="D52" s="39">
        <v>11</v>
      </c>
      <c r="E52" s="39">
        <v>9</v>
      </c>
      <c r="F52" s="40">
        <v>81.81818181818181</v>
      </c>
      <c r="G52" s="41"/>
      <c r="H52" s="147">
        <v>0.468</v>
      </c>
      <c r="I52" s="148">
        <v>0.474</v>
      </c>
      <c r="J52" s="148">
        <v>0.468</v>
      </c>
      <c r="K52" s="42">
        <v>98.73417721518989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>
        <v>68</v>
      </c>
      <c r="F58" s="32"/>
      <c r="G58" s="32"/>
      <c r="H58" s="146"/>
      <c r="I58" s="146"/>
      <c r="J58" s="146">
        <v>4.77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>
        <v>68</v>
      </c>
      <c r="F59" s="40"/>
      <c r="G59" s="41"/>
      <c r="H59" s="147"/>
      <c r="I59" s="148"/>
      <c r="J59" s="148">
        <v>4.77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270</v>
      </c>
      <c r="D61" s="31">
        <v>224</v>
      </c>
      <c r="E61" s="31">
        <v>225</v>
      </c>
      <c r="F61" s="32"/>
      <c r="G61" s="32"/>
      <c r="H61" s="146">
        <v>32.4</v>
      </c>
      <c r="I61" s="146">
        <v>28</v>
      </c>
      <c r="J61" s="146">
        <v>28</v>
      </c>
      <c r="K61" s="33"/>
    </row>
    <row r="62" spans="1:11" s="34" customFormat="1" ht="11.25" customHeight="1">
      <c r="A62" s="36" t="s">
        <v>48</v>
      </c>
      <c r="B62" s="30"/>
      <c r="C62" s="31">
        <v>78</v>
      </c>
      <c r="D62" s="31">
        <v>78</v>
      </c>
      <c r="E62" s="31">
        <v>76</v>
      </c>
      <c r="F62" s="32"/>
      <c r="G62" s="32"/>
      <c r="H62" s="146">
        <v>2.142</v>
      </c>
      <c r="I62" s="146">
        <v>2.233</v>
      </c>
      <c r="J62" s="146">
        <v>2.096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>
        <v>348</v>
      </c>
      <c r="D64" s="39">
        <v>302</v>
      </c>
      <c r="E64" s="39">
        <v>301</v>
      </c>
      <c r="F64" s="40">
        <v>99.66887417218543</v>
      </c>
      <c r="G64" s="41"/>
      <c r="H64" s="147">
        <v>34.542</v>
      </c>
      <c r="I64" s="148">
        <v>30.233</v>
      </c>
      <c r="J64" s="148">
        <v>30.096</v>
      </c>
      <c r="K64" s="42">
        <v>99.54685277676711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991</v>
      </c>
      <c r="D66" s="39">
        <v>1028</v>
      </c>
      <c r="E66" s="39">
        <v>805</v>
      </c>
      <c r="F66" s="40">
        <v>78.30739299610894</v>
      </c>
      <c r="G66" s="41"/>
      <c r="H66" s="147">
        <v>120.509</v>
      </c>
      <c r="I66" s="148">
        <v>90.959</v>
      </c>
      <c r="J66" s="148">
        <v>77</v>
      </c>
      <c r="K66" s="42">
        <v>84.65352521465715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>
        <v>4</v>
      </c>
      <c r="E68" s="31">
        <v>8</v>
      </c>
      <c r="F68" s="32"/>
      <c r="G68" s="32"/>
      <c r="H68" s="146"/>
      <c r="I68" s="146">
        <v>0.605</v>
      </c>
      <c r="J68" s="146">
        <v>1</v>
      </c>
      <c r="K68" s="33"/>
    </row>
    <row r="69" spans="1:11" s="34" customFormat="1" ht="11.25" customHeight="1">
      <c r="A69" s="36" t="s">
        <v>53</v>
      </c>
      <c r="B69" s="30"/>
      <c r="C69" s="31"/>
      <c r="D69" s="31">
        <v>2</v>
      </c>
      <c r="E69" s="31">
        <v>3</v>
      </c>
      <c r="F69" s="32"/>
      <c r="G69" s="32"/>
      <c r="H69" s="146"/>
      <c r="I69" s="146">
        <v>0.301</v>
      </c>
      <c r="J69" s="146">
        <v>0.45</v>
      </c>
      <c r="K69" s="33"/>
    </row>
    <row r="70" spans="1:11" s="43" customFormat="1" ht="11.25" customHeight="1">
      <c r="A70" s="37" t="s">
        <v>54</v>
      </c>
      <c r="B70" s="38"/>
      <c r="C70" s="39"/>
      <c r="D70" s="39">
        <v>6</v>
      </c>
      <c r="E70" s="39">
        <v>11</v>
      </c>
      <c r="F70" s="40">
        <v>183.33333333333334</v>
      </c>
      <c r="G70" s="41"/>
      <c r="H70" s="147"/>
      <c r="I70" s="148">
        <v>0.9059999999999999</v>
      </c>
      <c r="J70" s="148">
        <v>1.45</v>
      </c>
      <c r="K70" s="42">
        <v>160.04415011037528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1925</v>
      </c>
      <c r="D72" s="31">
        <v>1817</v>
      </c>
      <c r="E72" s="31">
        <v>1800</v>
      </c>
      <c r="F72" s="32"/>
      <c r="G72" s="32"/>
      <c r="H72" s="146">
        <v>204.329</v>
      </c>
      <c r="I72" s="146">
        <v>167.444</v>
      </c>
      <c r="J72" s="146">
        <v>181.869</v>
      </c>
      <c r="K72" s="33"/>
    </row>
    <row r="73" spans="1:11" s="34" customFormat="1" ht="11.25" customHeight="1">
      <c r="A73" s="36" t="s">
        <v>56</v>
      </c>
      <c r="B73" s="30"/>
      <c r="C73" s="31">
        <v>154</v>
      </c>
      <c r="D73" s="31">
        <v>130</v>
      </c>
      <c r="E73" s="31">
        <v>130</v>
      </c>
      <c r="F73" s="32"/>
      <c r="G73" s="32"/>
      <c r="H73" s="146">
        <v>5.25</v>
      </c>
      <c r="I73" s="146">
        <v>5.45</v>
      </c>
      <c r="J73" s="146">
        <v>5.5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266</v>
      </c>
      <c r="D75" s="31">
        <v>271</v>
      </c>
      <c r="E75" s="31">
        <v>266</v>
      </c>
      <c r="F75" s="32"/>
      <c r="G75" s="32"/>
      <c r="H75" s="146">
        <v>18.354</v>
      </c>
      <c r="I75" s="146">
        <v>23.61</v>
      </c>
      <c r="J75" s="146">
        <v>17.693</v>
      </c>
      <c r="K75" s="33"/>
    </row>
    <row r="76" spans="1:11" s="34" customFormat="1" ht="11.25" customHeight="1">
      <c r="A76" s="36" t="s">
        <v>59</v>
      </c>
      <c r="B76" s="30"/>
      <c r="C76" s="31">
        <v>15</v>
      </c>
      <c r="D76" s="31">
        <v>7</v>
      </c>
      <c r="E76" s="31">
        <v>5</v>
      </c>
      <c r="F76" s="32"/>
      <c r="G76" s="32"/>
      <c r="H76" s="146">
        <v>0.35</v>
      </c>
      <c r="I76" s="146">
        <v>0.168</v>
      </c>
      <c r="J76" s="146">
        <v>0.125</v>
      </c>
      <c r="K76" s="33"/>
    </row>
    <row r="77" spans="1:11" s="34" customFormat="1" ht="11.25" customHeight="1">
      <c r="A77" s="36" t="s">
        <v>60</v>
      </c>
      <c r="B77" s="30"/>
      <c r="C77" s="31">
        <v>15</v>
      </c>
      <c r="D77" s="31">
        <v>17</v>
      </c>
      <c r="E77" s="31">
        <v>17</v>
      </c>
      <c r="F77" s="32"/>
      <c r="G77" s="32"/>
      <c r="H77" s="146">
        <v>0.45</v>
      </c>
      <c r="I77" s="146">
        <v>0.51</v>
      </c>
      <c r="J77" s="146">
        <v>0.51</v>
      </c>
      <c r="K77" s="33"/>
    </row>
    <row r="78" spans="1:11" s="34" customFormat="1" ht="11.25" customHeight="1">
      <c r="A78" s="36" t="s">
        <v>61</v>
      </c>
      <c r="B78" s="30"/>
      <c r="C78" s="31">
        <v>180</v>
      </c>
      <c r="D78" s="31">
        <v>290</v>
      </c>
      <c r="E78" s="31">
        <v>300</v>
      </c>
      <c r="F78" s="32"/>
      <c r="G78" s="32"/>
      <c r="H78" s="146">
        <v>13.5</v>
      </c>
      <c r="I78" s="146">
        <v>12</v>
      </c>
      <c r="J78" s="146">
        <v>21</v>
      </c>
      <c r="K78" s="33"/>
    </row>
    <row r="79" spans="1:11" s="34" customFormat="1" ht="11.25" customHeight="1">
      <c r="A79" s="36" t="s">
        <v>62</v>
      </c>
      <c r="B79" s="30"/>
      <c r="C79" s="31">
        <v>30</v>
      </c>
      <c r="D79" s="31">
        <v>90</v>
      </c>
      <c r="E79" s="31">
        <v>90</v>
      </c>
      <c r="F79" s="32"/>
      <c r="G79" s="32"/>
      <c r="H79" s="146">
        <v>1.5</v>
      </c>
      <c r="I79" s="146">
        <v>7.5</v>
      </c>
      <c r="J79" s="146">
        <v>3.6</v>
      </c>
      <c r="K79" s="33"/>
    </row>
    <row r="80" spans="1:11" s="43" customFormat="1" ht="11.25" customHeight="1">
      <c r="A80" s="44" t="s">
        <v>63</v>
      </c>
      <c r="B80" s="38"/>
      <c r="C80" s="39">
        <v>2585</v>
      </c>
      <c r="D80" s="39">
        <v>2622</v>
      </c>
      <c r="E80" s="39">
        <v>2608</v>
      </c>
      <c r="F80" s="40">
        <v>99.46605644546148</v>
      </c>
      <c r="G80" s="41"/>
      <c r="H80" s="147">
        <v>243.73299999999998</v>
      </c>
      <c r="I80" s="148">
        <v>216.68199999999996</v>
      </c>
      <c r="J80" s="148">
        <v>230.297</v>
      </c>
      <c r="K80" s="42">
        <v>106.28340148235665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130</v>
      </c>
      <c r="D82" s="31">
        <v>84</v>
      </c>
      <c r="E82" s="31">
        <v>84</v>
      </c>
      <c r="F82" s="32"/>
      <c r="G82" s="32"/>
      <c r="H82" s="146">
        <v>13.705</v>
      </c>
      <c r="I82" s="146">
        <v>9.65</v>
      </c>
      <c r="J82" s="146">
        <v>9.65</v>
      </c>
      <c r="K82" s="33"/>
    </row>
    <row r="83" spans="1:11" s="34" customFormat="1" ht="11.25" customHeight="1">
      <c r="A83" s="36" t="s">
        <v>65</v>
      </c>
      <c r="B83" s="30"/>
      <c r="C83" s="31">
        <v>20</v>
      </c>
      <c r="D83" s="31">
        <v>10</v>
      </c>
      <c r="E83" s="31">
        <v>10</v>
      </c>
      <c r="F83" s="32"/>
      <c r="G83" s="32"/>
      <c r="H83" s="146">
        <v>1.3</v>
      </c>
      <c r="I83" s="146">
        <v>0.704</v>
      </c>
      <c r="J83" s="146">
        <v>0.704</v>
      </c>
      <c r="K83" s="33"/>
    </row>
    <row r="84" spans="1:11" s="43" customFormat="1" ht="11.25" customHeight="1" thickBot="1">
      <c r="A84" s="37" t="s">
        <v>66</v>
      </c>
      <c r="B84" s="38"/>
      <c r="C84" s="39">
        <v>150</v>
      </c>
      <c r="D84" s="39">
        <v>94</v>
      </c>
      <c r="E84" s="39">
        <v>94</v>
      </c>
      <c r="F84" s="40">
        <v>100</v>
      </c>
      <c r="G84" s="41"/>
      <c r="H84" s="147">
        <v>15.005</v>
      </c>
      <c r="I84" s="148">
        <v>10.354000000000001</v>
      </c>
      <c r="J84" s="148">
        <v>10.354000000000001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4283</v>
      </c>
      <c r="D87" s="54">
        <v>4254</v>
      </c>
      <c r="E87" s="54">
        <v>4061</v>
      </c>
      <c r="F87" s="55">
        <f>IF(D87&gt;0,100*E87/D87,0)</f>
        <v>95.4630935590033</v>
      </c>
      <c r="G87" s="41"/>
      <c r="H87" s="151">
        <v>423.36299999999994</v>
      </c>
      <c r="I87" s="152">
        <v>357.3469999999999</v>
      </c>
      <c r="J87" s="152">
        <v>362.856</v>
      </c>
      <c r="K87" s="55">
        <f>IF(I87&gt;0,100*J87/I87,0)</f>
        <v>101.54163879926236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SheetLayoutView="100" zoomScalePageLayoutView="0" workbookViewId="0" topLeftCell="A40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10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297</v>
      </c>
      <c r="D9" s="31">
        <v>290</v>
      </c>
      <c r="E9" s="31">
        <v>297</v>
      </c>
      <c r="F9" s="32"/>
      <c r="G9" s="32"/>
      <c r="H9" s="146">
        <v>22.726</v>
      </c>
      <c r="I9" s="146">
        <v>22.536</v>
      </c>
      <c r="J9" s="146">
        <v>23.82</v>
      </c>
      <c r="K9" s="33"/>
    </row>
    <row r="10" spans="1:11" s="34" customFormat="1" ht="11.25" customHeight="1">
      <c r="A10" s="36" t="s">
        <v>8</v>
      </c>
      <c r="B10" s="30"/>
      <c r="C10" s="31">
        <v>200</v>
      </c>
      <c r="D10" s="31">
        <v>168</v>
      </c>
      <c r="E10" s="31">
        <v>200</v>
      </c>
      <c r="F10" s="32"/>
      <c r="G10" s="32"/>
      <c r="H10" s="146">
        <v>14.645</v>
      </c>
      <c r="I10" s="146">
        <v>12.475</v>
      </c>
      <c r="J10" s="146">
        <v>15.499</v>
      </c>
      <c r="K10" s="33"/>
    </row>
    <row r="11" spans="1:11" s="34" customFormat="1" ht="11.25" customHeight="1">
      <c r="A11" s="29" t="s">
        <v>9</v>
      </c>
      <c r="B11" s="30"/>
      <c r="C11" s="31">
        <v>223</v>
      </c>
      <c r="D11" s="31">
        <v>224</v>
      </c>
      <c r="E11" s="31">
        <v>223</v>
      </c>
      <c r="F11" s="32"/>
      <c r="G11" s="32"/>
      <c r="H11" s="146">
        <v>17.192</v>
      </c>
      <c r="I11" s="146">
        <v>17.418</v>
      </c>
      <c r="J11" s="146">
        <v>17.786</v>
      </c>
      <c r="K11" s="33"/>
    </row>
    <row r="12" spans="1:11" s="34" customFormat="1" ht="11.25" customHeight="1">
      <c r="A12" s="36" t="s">
        <v>10</v>
      </c>
      <c r="B12" s="30"/>
      <c r="C12" s="31">
        <v>334</v>
      </c>
      <c r="D12" s="31">
        <v>346</v>
      </c>
      <c r="E12" s="31">
        <v>332</v>
      </c>
      <c r="F12" s="32"/>
      <c r="G12" s="32"/>
      <c r="H12" s="146">
        <v>31.131</v>
      </c>
      <c r="I12" s="146">
        <v>32.394</v>
      </c>
      <c r="J12" s="146">
        <v>32.64</v>
      </c>
      <c r="K12" s="33"/>
    </row>
    <row r="13" spans="1:11" s="43" customFormat="1" ht="11.25" customHeight="1">
      <c r="A13" s="37" t="s">
        <v>11</v>
      </c>
      <c r="B13" s="38"/>
      <c r="C13" s="39">
        <v>1054</v>
      </c>
      <c r="D13" s="39">
        <v>1028</v>
      </c>
      <c r="E13" s="39">
        <v>1052</v>
      </c>
      <c r="F13" s="40">
        <v>102.33463035019456</v>
      </c>
      <c r="G13" s="41"/>
      <c r="H13" s="147">
        <v>85.69399999999999</v>
      </c>
      <c r="I13" s="148">
        <v>84.82300000000001</v>
      </c>
      <c r="J13" s="148">
        <v>89.745</v>
      </c>
      <c r="K13" s="42">
        <v>105.8026714452448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140</v>
      </c>
      <c r="D15" s="39">
        <v>140</v>
      </c>
      <c r="E15" s="39">
        <v>140</v>
      </c>
      <c r="F15" s="40">
        <v>100</v>
      </c>
      <c r="G15" s="41"/>
      <c r="H15" s="147">
        <v>3.9</v>
      </c>
      <c r="I15" s="148">
        <v>3.945</v>
      </c>
      <c r="J15" s="148">
        <v>2.47</v>
      </c>
      <c r="K15" s="42">
        <v>62.610899873257296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15</v>
      </c>
      <c r="D17" s="39">
        <v>18</v>
      </c>
      <c r="E17" s="39">
        <v>19</v>
      </c>
      <c r="F17" s="40">
        <v>105.55555555555556</v>
      </c>
      <c r="G17" s="41"/>
      <c r="H17" s="147">
        <v>1.091</v>
      </c>
      <c r="I17" s="148">
        <v>1.301</v>
      </c>
      <c r="J17" s="148">
        <v>1.369</v>
      </c>
      <c r="K17" s="42">
        <v>105.22674865488086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55</v>
      </c>
      <c r="D19" s="31">
        <v>54</v>
      </c>
      <c r="E19" s="31">
        <v>54</v>
      </c>
      <c r="F19" s="32"/>
      <c r="G19" s="32"/>
      <c r="H19" s="146">
        <v>1.43</v>
      </c>
      <c r="I19" s="146">
        <v>1.417</v>
      </c>
      <c r="J19" s="146">
        <v>1.177</v>
      </c>
      <c r="K19" s="33"/>
    </row>
    <row r="20" spans="1:11" s="34" customFormat="1" ht="11.25" customHeight="1">
      <c r="A20" s="36" t="s">
        <v>15</v>
      </c>
      <c r="B20" s="30"/>
      <c r="C20" s="31">
        <v>75</v>
      </c>
      <c r="D20" s="31">
        <v>75</v>
      </c>
      <c r="E20" s="31">
        <v>75</v>
      </c>
      <c r="F20" s="32"/>
      <c r="G20" s="32"/>
      <c r="H20" s="146">
        <v>1.725</v>
      </c>
      <c r="I20" s="146">
        <v>1.845</v>
      </c>
      <c r="J20" s="146">
        <v>1.5</v>
      </c>
      <c r="K20" s="33"/>
    </row>
    <row r="21" spans="1:11" s="34" customFormat="1" ht="11.25" customHeight="1">
      <c r="A21" s="36" t="s">
        <v>16</v>
      </c>
      <c r="B21" s="30"/>
      <c r="C21" s="31">
        <v>153</v>
      </c>
      <c r="D21" s="31">
        <v>159</v>
      </c>
      <c r="E21" s="31">
        <v>159</v>
      </c>
      <c r="F21" s="32"/>
      <c r="G21" s="32"/>
      <c r="H21" s="146">
        <v>3.58</v>
      </c>
      <c r="I21" s="146">
        <v>3.363</v>
      </c>
      <c r="J21" s="146">
        <v>3.18</v>
      </c>
      <c r="K21" s="33"/>
    </row>
    <row r="22" spans="1:11" s="43" customFormat="1" ht="11.25" customHeight="1">
      <c r="A22" s="37" t="s">
        <v>17</v>
      </c>
      <c r="B22" s="38"/>
      <c r="C22" s="39">
        <v>283</v>
      </c>
      <c r="D22" s="39">
        <v>288</v>
      </c>
      <c r="E22" s="39">
        <v>288</v>
      </c>
      <c r="F22" s="40">
        <v>100</v>
      </c>
      <c r="G22" s="41"/>
      <c r="H22" s="147">
        <v>6.735</v>
      </c>
      <c r="I22" s="148">
        <v>6.625</v>
      </c>
      <c r="J22" s="148">
        <v>5.857</v>
      </c>
      <c r="K22" s="42">
        <v>88.40754716981132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1995</v>
      </c>
      <c r="D24" s="39">
        <v>2117</v>
      </c>
      <c r="E24" s="39">
        <v>2272</v>
      </c>
      <c r="F24" s="40">
        <v>107.32168162494095</v>
      </c>
      <c r="G24" s="41"/>
      <c r="H24" s="147">
        <v>146.745</v>
      </c>
      <c r="I24" s="148">
        <v>171.134</v>
      </c>
      <c r="J24" s="148">
        <v>184.106</v>
      </c>
      <c r="K24" s="42">
        <v>107.58002500964157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200</v>
      </c>
      <c r="D26" s="39">
        <v>177</v>
      </c>
      <c r="E26" s="39">
        <v>200</v>
      </c>
      <c r="F26" s="40">
        <v>112.99435028248588</v>
      </c>
      <c r="G26" s="41"/>
      <c r="H26" s="147">
        <v>14.5</v>
      </c>
      <c r="I26" s="148">
        <v>12.989</v>
      </c>
      <c r="J26" s="148">
        <v>9.3</v>
      </c>
      <c r="K26" s="42">
        <v>71.59904534606206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44</v>
      </c>
      <c r="D28" s="31">
        <v>39</v>
      </c>
      <c r="E28" s="31">
        <v>53</v>
      </c>
      <c r="F28" s="32"/>
      <c r="G28" s="32"/>
      <c r="H28" s="146">
        <v>4.87</v>
      </c>
      <c r="I28" s="146">
        <v>3.083</v>
      </c>
      <c r="J28" s="146">
        <v>4.3</v>
      </c>
      <c r="K28" s="33"/>
    </row>
    <row r="29" spans="1:11" s="34" customFormat="1" ht="11.25" customHeight="1">
      <c r="A29" s="36" t="s">
        <v>21</v>
      </c>
      <c r="B29" s="30"/>
      <c r="C29" s="31">
        <v>15</v>
      </c>
      <c r="D29" s="31">
        <v>7</v>
      </c>
      <c r="E29" s="31">
        <v>7</v>
      </c>
      <c r="F29" s="32"/>
      <c r="G29" s="32"/>
      <c r="H29" s="146">
        <v>0.931</v>
      </c>
      <c r="I29" s="146">
        <v>0.519</v>
      </c>
      <c r="J29" s="146">
        <v>0.7</v>
      </c>
      <c r="K29" s="33"/>
    </row>
    <row r="30" spans="1:11" s="34" customFormat="1" ht="11.25" customHeight="1">
      <c r="A30" s="36" t="s">
        <v>22</v>
      </c>
      <c r="B30" s="30"/>
      <c r="C30" s="31">
        <v>500</v>
      </c>
      <c r="D30" s="31">
        <v>448</v>
      </c>
      <c r="E30" s="31">
        <v>70</v>
      </c>
      <c r="F30" s="32"/>
      <c r="G30" s="32"/>
      <c r="H30" s="146">
        <v>41.65</v>
      </c>
      <c r="I30" s="146">
        <v>27.76</v>
      </c>
      <c r="J30" s="146">
        <v>2.95</v>
      </c>
      <c r="K30" s="33"/>
    </row>
    <row r="31" spans="1:11" s="43" customFormat="1" ht="11.25" customHeight="1">
      <c r="A31" s="44" t="s">
        <v>23</v>
      </c>
      <c r="B31" s="38"/>
      <c r="C31" s="39">
        <v>559</v>
      </c>
      <c r="D31" s="39">
        <v>494</v>
      </c>
      <c r="E31" s="39">
        <v>130</v>
      </c>
      <c r="F31" s="40">
        <v>26.31578947368421</v>
      </c>
      <c r="G31" s="41"/>
      <c r="H31" s="147">
        <v>47.451</v>
      </c>
      <c r="I31" s="148">
        <v>31.362000000000002</v>
      </c>
      <c r="J31" s="148">
        <v>7.95</v>
      </c>
      <c r="K31" s="42">
        <v>25.349148651233975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270</v>
      </c>
      <c r="D33" s="31">
        <v>328</v>
      </c>
      <c r="E33" s="31">
        <v>272</v>
      </c>
      <c r="F33" s="32"/>
      <c r="G33" s="32"/>
      <c r="H33" s="146">
        <v>14.59</v>
      </c>
      <c r="I33" s="146">
        <v>17.895</v>
      </c>
      <c r="J33" s="146">
        <v>14.299</v>
      </c>
      <c r="K33" s="33"/>
    </row>
    <row r="34" spans="1:11" s="34" customFormat="1" ht="11.25" customHeight="1">
      <c r="A34" s="36" t="s">
        <v>25</v>
      </c>
      <c r="B34" s="30"/>
      <c r="C34" s="31">
        <v>257</v>
      </c>
      <c r="D34" s="31">
        <v>186</v>
      </c>
      <c r="E34" s="31">
        <v>186</v>
      </c>
      <c r="F34" s="32"/>
      <c r="G34" s="32"/>
      <c r="H34" s="146">
        <v>10</v>
      </c>
      <c r="I34" s="146">
        <v>6.954</v>
      </c>
      <c r="J34" s="146">
        <v>6.954</v>
      </c>
      <c r="K34" s="33"/>
    </row>
    <row r="35" spans="1:11" s="34" customFormat="1" ht="11.25" customHeight="1">
      <c r="A35" s="36" t="s">
        <v>26</v>
      </c>
      <c r="B35" s="30"/>
      <c r="C35" s="31">
        <v>180</v>
      </c>
      <c r="D35" s="31">
        <v>194</v>
      </c>
      <c r="E35" s="31">
        <v>126</v>
      </c>
      <c r="F35" s="32"/>
      <c r="G35" s="32"/>
      <c r="H35" s="146">
        <v>7.6</v>
      </c>
      <c r="I35" s="146">
        <v>7.117</v>
      </c>
      <c r="J35" s="146">
        <v>5.292</v>
      </c>
      <c r="K35" s="33"/>
    </row>
    <row r="36" spans="1:11" s="34" customFormat="1" ht="11.25" customHeight="1">
      <c r="A36" s="36" t="s">
        <v>27</v>
      </c>
      <c r="B36" s="30"/>
      <c r="C36" s="31">
        <v>344</v>
      </c>
      <c r="D36" s="31">
        <v>321</v>
      </c>
      <c r="E36" s="31">
        <v>320</v>
      </c>
      <c r="F36" s="32"/>
      <c r="G36" s="32"/>
      <c r="H36" s="146">
        <v>11.629</v>
      </c>
      <c r="I36" s="146">
        <v>10.718</v>
      </c>
      <c r="J36" s="146">
        <v>10.45</v>
      </c>
      <c r="K36" s="33"/>
    </row>
    <row r="37" spans="1:11" s="43" customFormat="1" ht="11.25" customHeight="1">
      <c r="A37" s="37" t="s">
        <v>28</v>
      </c>
      <c r="B37" s="38"/>
      <c r="C37" s="39">
        <v>1051</v>
      </c>
      <c r="D37" s="39">
        <v>1029</v>
      </c>
      <c r="E37" s="39">
        <v>904</v>
      </c>
      <c r="F37" s="40">
        <v>87.85228377065111</v>
      </c>
      <c r="G37" s="41"/>
      <c r="H37" s="147">
        <v>43.818999999999996</v>
      </c>
      <c r="I37" s="148">
        <v>42.684</v>
      </c>
      <c r="J37" s="148">
        <v>36.995000000000005</v>
      </c>
      <c r="K37" s="42">
        <v>86.67182082279076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360</v>
      </c>
      <c r="D39" s="39">
        <v>359</v>
      </c>
      <c r="E39" s="39">
        <v>360</v>
      </c>
      <c r="F39" s="40">
        <v>100.27855153203343</v>
      </c>
      <c r="G39" s="41"/>
      <c r="H39" s="147">
        <v>8.63</v>
      </c>
      <c r="I39" s="148">
        <v>8.234</v>
      </c>
      <c r="J39" s="148">
        <v>8.15</v>
      </c>
      <c r="K39" s="42">
        <v>98.979839689094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11</v>
      </c>
      <c r="D41" s="31">
        <v>5</v>
      </c>
      <c r="E41" s="31">
        <v>3</v>
      </c>
      <c r="F41" s="32"/>
      <c r="G41" s="32"/>
      <c r="H41" s="146">
        <v>0.595</v>
      </c>
      <c r="I41" s="146">
        <v>0.36</v>
      </c>
      <c r="J41" s="146">
        <v>0.204</v>
      </c>
      <c r="K41" s="33"/>
    </row>
    <row r="42" spans="1:11" s="34" customFormat="1" ht="11.25" customHeight="1">
      <c r="A42" s="36" t="s">
        <v>31</v>
      </c>
      <c r="B42" s="30"/>
      <c r="C42" s="31">
        <v>2</v>
      </c>
      <c r="D42" s="31">
        <v>1</v>
      </c>
      <c r="E42" s="31">
        <v>2</v>
      </c>
      <c r="F42" s="32"/>
      <c r="G42" s="32"/>
      <c r="H42" s="146">
        <v>0.13</v>
      </c>
      <c r="I42" s="146">
        <v>0.07</v>
      </c>
      <c r="J42" s="146">
        <v>0.14</v>
      </c>
      <c r="K42" s="33"/>
    </row>
    <row r="43" spans="1:11" s="34" customFormat="1" ht="11.25" customHeight="1">
      <c r="A43" s="36" t="s">
        <v>32</v>
      </c>
      <c r="B43" s="30"/>
      <c r="C43" s="31">
        <v>9</v>
      </c>
      <c r="D43" s="31">
        <v>8</v>
      </c>
      <c r="E43" s="31">
        <v>10</v>
      </c>
      <c r="F43" s="32"/>
      <c r="G43" s="32"/>
      <c r="H43" s="146">
        <v>0.7</v>
      </c>
      <c r="I43" s="146">
        <v>0.552</v>
      </c>
      <c r="J43" s="146">
        <v>1.05</v>
      </c>
      <c r="K43" s="33"/>
    </row>
    <row r="44" spans="1:11" s="34" customFormat="1" ht="11.25" customHeight="1">
      <c r="A44" s="36" t="s">
        <v>33</v>
      </c>
      <c r="B44" s="30"/>
      <c r="C44" s="31">
        <v>4</v>
      </c>
      <c r="D44" s="31">
        <v>3</v>
      </c>
      <c r="E44" s="31">
        <v>3</v>
      </c>
      <c r="F44" s="32"/>
      <c r="G44" s="32"/>
      <c r="H44" s="146">
        <v>0.196</v>
      </c>
      <c r="I44" s="146">
        <v>0.145</v>
      </c>
      <c r="J44" s="146">
        <v>0.109</v>
      </c>
      <c r="K44" s="33"/>
    </row>
    <row r="45" spans="1:11" s="34" customFormat="1" ht="11.25" customHeight="1">
      <c r="A45" s="36" t="s">
        <v>34</v>
      </c>
      <c r="B45" s="30"/>
      <c r="C45" s="31">
        <v>15</v>
      </c>
      <c r="D45" s="31">
        <v>8</v>
      </c>
      <c r="E45" s="31">
        <v>6</v>
      </c>
      <c r="F45" s="32"/>
      <c r="G45" s="32"/>
      <c r="H45" s="146">
        <v>0.45</v>
      </c>
      <c r="I45" s="146">
        <v>0.28</v>
      </c>
      <c r="J45" s="146">
        <v>0.21</v>
      </c>
      <c r="K45" s="33"/>
    </row>
    <row r="46" spans="1:11" s="34" customFormat="1" ht="11.25" customHeight="1">
      <c r="A46" s="36" t="s">
        <v>35</v>
      </c>
      <c r="B46" s="30"/>
      <c r="C46" s="31">
        <v>12</v>
      </c>
      <c r="D46" s="31">
        <v>9</v>
      </c>
      <c r="E46" s="31">
        <v>8</v>
      </c>
      <c r="F46" s="32"/>
      <c r="G46" s="32"/>
      <c r="H46" s="146">
        <v>0.42</v>
      </c>
      <c r="I46" s="146">
        <v>0.306</v>
      </c>
      <c r="J46" s="146">
        <v>0.304</v>
      </c>
      <c r="K46" s="33"/>
    </row>
    <row r="47" spans="1:11" s="34" customFormat="1" ht="11.25" customHeight="1">
      <c r="A47" s="36" t="s">
        <v>36</v>
      </c>
      <c r="B47" s="30"/>
      <c r="C47" s="31"/>
      <c r="D47" s="31">
        <v>1</v>
      </c>
      <c r="E47" s="31"/>
      <c r="F47" s="32"/>
      <c r="G47" s="32"/>
      <c r="H47" s="146"/>
      <c r="I47" s="146">
        <v>0.045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7</v>
      </c>
      <c r="D48" s="31">
        <v>5</v>
      </c>
      <c r="E48" s="31">
        <v>9</v>
      </c>
      <c r="F48" s="32"/>
      <c r="G48" s="32"/>
      <c r="H48" s="146">
        <v>0.266</v>
      </c>
      <c r="I48" s="146">
        <v>0.19</v>
      </c>
      <c r="J48" s="146">
        <v>0.342</v>
      </c>
      <c r="K48" s="33"/>
    </row>
    <row r="49" spans="1:11" s="34" customFormat="1" ht="11.25" customHeight="1">
      <c r="A49" s="36" t="s">
        <v>38</v>
      </c>
      <c r="B49" s="30"/>
      <c r="C49" s="31">
        <v>12</v>
      </c>
      <c r="D49" s="31">
        <v>15</v>
      </c>
      <c r="E49" s="31">
        <v>18</v>
      </c>
      <c r="F49" s="32"/>
      <c r="G49" s="32"/>
      <c r="H49" s="146">
        <v>0.36</v>
      </c>
      <c r="I49" s="146">
        <v>0.375</v>
      </c>
      <c r="J49" s="146">
        <v>0.45</v>
      </c>
      <c r="K49" s="33"/>
    </row>
    <row r="50" spans="1:11" s="43" customFormat="1" ht="11.25" customHeight="1">
      <c r="A50" s="44" t="s">
        <v>39</v>
      </c>
      <c r="B50" s="38"/>
      <c r="C50" s="39">
        <v>72</v>
      </c>
      <c r="D50" s="39">
        <v>55</v>
      </c>
      <c r="E50" s="39">
        <v>59</v>
      </c>
      <c r="F50" s="40">
        <v>107.27272727272727</v>
      </c>
      <c r="G50" s="41"/>
      <c r="H50" s="147">
        <v>3.1169999999999995</v>
      </c>
      <c r="I50" s="148">
        <v>2.323</v>
      </c>
      <c r="J50" s="148">
        <v>2.809</v>
      </c>
      <c r="K50" s="42">
        <v>120.92122255703833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49</v>
      </c>
      <c r="D52" s="39">
        <v>112</v>
      </c>
      <c r="E52" s="39">
        <v>65</v>
      </c>
      <c r="F52" s="40">
        <v>58.035714285714285</v>
      </c>
      <c r="G52" s="41"/>
      <c r="H52" s="147">
        <v>4.588</v>
      </c>
      <c r="I52" s="148">
        <v>5.042</v>
      </c>
      <c r="J52" s="148">
        <v>4.959</v>
      </c>
      <c r="K52" s="42">
        <v>98.35382784609281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186</v>
      </c>
      <c r="D54" s="31">
        <v>184</v>
      </c>
      <c r="E54" s="31">
        <v>302</v>
      </c>
      <c r="F54" s="32"/>
      <c r="G54" s="32"/>
      <c r="H54" s="146">
        <v>14.308</v>
      </c>
      <c r="I54" s="146">
        <v>15.118</v>
      </c>
      <c r="J54" s="146">
        <v>25.385</v>
      </c>
      <c r="K54" s="33"/>
    </row>
    <row r="55" spans="1:11" s="34" customFormat="1" ht="11.25" customHeight="1">
      <c r="A55" s="36" t="s">
        <v>42</v>
      </c>
      <c r="B55" s="30"/>
      <c r="C55" s="31">
        <v>154</v>
      </c>
      <c r="D55" s="31">
        <v>149</v>
      </c>
      <c r="E55" s="31">
        <v>113</v>
      </c>
      <c r="F55" s="32"/>
      <c r="G55" s="32"/>
      <c r="H55" s="146">
        <v>11.69</v>
      </c>
      <c r="I55" s="146">
        <v>11.399</v>
      </c>
      <c r="J55" s="146">
        <v>8.005</v>
      </c>
      <c r="K55" s="33"/>
    </row>
    <row r="56" spans="1:11" s="34" customFormat="1" ht="11.25" customHeight="1">
      <c r="A56" s="36" t="s">
        <v>43</v>
      </c>
      <c r="B56" s="30"/>
      <c r="C56" s="31">
        <v>43</v>
      </c>
      <c r="D56" s="31">
        <v>40</v>
      </c>
      <c r="E56" s="31">
        <v>40</v>
      </c>
      <c r="F56" s="32"/>
      <c r="G56" s="32"/>
      <c r="H56" s="146">
        <v>0.71</v>
      </c>
      <c r="I56" s="146">
        <v>0.764</v>
      </c>
      <c r="J56" s="146">
        <v>0.79</v>
      </c>
      <c r="K56" s="33"/>
    </row>
    <row r="57" spans="1:11" s="34" customFormat="1" ht="11.25" customHeight="1">
      <c r="A57" s="36" t="s">
        <v>44</v>
      </c>
      <c r="B57" s="30"/>
      <c r="C57" s="31">
        <v>18</v>
      </c>
      <c r="D57" s="31">
        <v>9</v>
      </c>
      <c r="E57" s="31">
        <v>9</v>
      </c>
      <c r="F57" s="32"/>
      <c r="G57" s="32"/>
      <c r="H57" s="146">
        <v>0.31</v>
      </c>
      <c r="I57" s="146">
        <v>0.09</v>
      </c>
      <c r="J57" s="146">
        <v>0.16</v>
      </c>
      <c r="K57" s="33"/>
    </row>
    <row r="58" spans="1:11" s="34" customFormat="1" ht="11.25" customHeight="1">
      <c r="A58" s="36" t="s">
        <v>45</v>
      </c>
      <c r="B58" s="30"/>
      <c r="C58" s="31">
        <v>554</v>
      </c>
      <c r="D58" s="31">
        <v>517</v>
      </c>
      <c r="E58" s="31">
        <v>650</v>
      </c>
      <c r="F58" s="32"/>
      <c r="G58" s="32"/>
      <c r="H58" s="146">
        <v>46.91</v>
      </c>
      <c r="I58" s="146">
        <v>42.722</v>
      </c>
      <c r="J58" s="146">
        <v>51.55</v>
      </c>
      <c r="K58" s="33"/>
    </row>
    <row r="59" spans="1:11" s="43" customFormat="1" ht="11.25" customHeight="1">
      <c r="A59" s="37" t="s">
        <v>46</v>
      </c>
      <c r="B59" s="38"/>
      <c r="C59" s="39">
        <v>955</v>
      </c>
      <c r="D59" s="39">
        <v>899</v>
      </c>
      <c r="E59" s="39">
        <v>1114</v>
      </c>
      <c r="F59" s="40">
        <v>123.91546162402669</v>
      </c>
      <c r="G59" s="41"/>
      <c r="H59" s="147">
        <v>73.928</v>
      </c>
      <c r="I59" s="148">
        <v>70.093</v>
      </c>
      <c r="J59" s="148">
        <v>85.88999999999999</v>
      </c>
      <c r="K59" s="42">
        <v>122.53720057637706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570</v>
      </c>
      <c r="D61" s="31">
        <v>410</v>
      </c>
      <c r="E61" s="31">
        <v>411</v>
      </c>
      <c r="F61" s="32"/>
      <c r="G61" s="32"/>
      <c r="H61" s="146">
        <v>62.1</v>
      </c>
      <c r="I61" s="146">
        <v>43.125</v>
      </c>
      <c r="J61" s="146">
        <v>43.75</v>
      </c>
      <c r="K61" s="33"/>
    </row>
    <row r="62" spans="1:11" s="34" customFormat="1" ht="11.25" customHeight="1">
      <c r="A62" s="36" t="s">
        <v>48</v>
      </c>
      <c r="B62" s="30"/>
      <c r="C62" s="31">
        <v>510</v>
      </c>
      <c r="D62" s="31">
        <v>507</v>
      </c>
      <c r="E62" s="31">
        <v>505</v>
      </c>
      <c r="F62" s="32"/>
      <c r="G62" s="32"/>
      <c r="H62" s="146">
        <v>16.299</v>
      </c>
      <c r="I62" s="146">
        <v>16.774</v>
      </c>
      <c r="J62" s="146">
        <v>16.016</v>
      </c>
      <c r="K62" s="33"/>
    </row>
    <row r="63" spans="1:11" s="34" customFormat="1" ht="11.25" customHeight="1">
      <c r="A63" s="36" t="s">
        <v>49</v>
      </c>
      <c r="B63" s="30"/>
      <c r="C63" s="31">
        <v>174</v>
      </c>
      <c r="D63" s="31">
        <v>188</v>
      </c>
      <c r="E63" s="31">
        <v>188</v>
      </c>
      <c r="F63" s="32"/>
      <c r="G63" s="32"/>
      <c r="H63" s="146">
        <v>7.939</v>
      </c>
      <c r="I63" s="146">
        <v>8.631</v>
      </c>
      <c r="J63" s="146">
        <v>8.647</v>
      </c>
      <c r="K63" s="33"/>
    </row>
    <row r="64" spans="1:11" s="43" customFormat="1" ht="11.25" customHeight="1">
      <c r="A64" s="37" t="s">
        <v>50</v>
      </c>
      <c r="B64" s="38"/>
      <c r="C64" s="39">
        <v>1254</v>
      </c>
      <c r="D64" s="39">
        <v>1105</v>
      </c>
      <c r="E64" s="39">
        <v>1104</v>
      </c>
      <c r="F64" s="40">
        <v>99.90950226244344</v>
      </c>
      <c r="G64" s="41"/>
      <c r="H64" s="147">
        <v>86.338</v>
      </c>
      <c r="I64" s="148">
        <v>68.53</v>
      </c>
      <c r="J64" s="148">
        <v>68.413</v>
      </c>
      <c r="K64" s="42">
        <v>99.82927185174375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2415</v>
      </c>
      <c r="D66" s="39">
        <v>2470</v>
      </c>
      <c r="E66" s="39">
        <v>2359</v>
      </c>
      <c r="F66" s="40">
        <v>95.50607287449392</v>
      </c>
      <c r="G66" s="41"/>
      <c r="H66" s="147">
        <v>276.846</v>
      </c>
      <c r="I66" s="148">
        <v>217.187</v>
      </c>
      <c r="J66" s="148">
        <v>218.059</v>
      </c>
      <c r="K66" s="42">
        <v>100.4014973271881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20625</v>
      </c>
      <c r="D68" s="31">
        <v>20712</v>
      </c>
      <c r="E68" s="31">
        <v>21760</v>
      </c>
      <c r="F68" s="32"/>
      <c r="G68" s="32"/>
      <c r="H68" s="146">
        <v>1962.41</v>
      </c>
      <c r="I68" s="146">
        <v>1572.278</v>
      </c>
      <c r="J68" s="146">
        <v>1996</v>
      </c>
      <c r="K68" s="33"/>
    </row>
    <row r="69" spans="1:11" s="34" customFormat="1" ht="11.25" customHeight="1">
      <c r="A69" s="36" t="s">
        <v>53</v>
      </c>
      <c r="B69" s="30"/>
      <c r="C69" s="31">
        <v>2770</v>
      </c>
      <c r="D69" s="31">
        <v>2796</v>
      </c>
      <c r="E69" s="31">
        <v>2469</v>
      </c>
      <c r="F69" s="32"/>
      <c r="G69" s="32"/>
      <c r="H69" s="146">
        <v>261.4</v>
      </c>
      <c r="I69" s="146">
        <v>210.271</v>
      </c>
      <c r="J69" s="146">
        <v>222.1</v>
      </c>
      <c r="K69" s="33"/>
    </row>
    <row r="70" spans="1:11" s="43" customFormat="1" ht="11.25" customHeight="1">
      <c r="A70" s="37" t="s">
        <v>54</v>
      </c>
      <c r="B70" s="38"/>
      <c r="C70" s="39">
        <v>23395</v>
      </c>
      <c r="D70" s="39">
        <v>23508</v>
      </c>
      <c r="E70" s="39">
        <v>24229</v>
      </c>
      <c r="F70" s="40">
        <v>103.06704100731666</v>
      </c>
      <c r="G70" s="41"/>
      <c r="H70" s="147">
        <v>2223.81</v>
      </c>
      <c r="I70" s="148">
        <v>1782.549</v>
      </c>
      <c r="J70" s="148">
        <v>2218.1</v>
      </c>
      <c r="K70" s="42">
        <v>124.43416702710557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9555</v>
      </c>
      <c r="D72" s="31">
        <v>8653</v>
      </c>
      <c r="E72" s="31">
        <v>8700</v>
      </c>
      <c r="F72" s="32"/>
      <c r="G72" s="32"/>
      <c r="H72" s="146">
        <v>906.38</v>
      </c>
      <c r="I72" s="146">
        <v>797.351</v>
      </c>
      <c r="J72" s="146">
        <v>745.545</v>
      </c>
      <c r="K72" s="33"/>
    </row>
    <row r="73" spans="1:11" s="34" customFormat="1" ht="11.25" customHeight="1">
      <c r="A73" s="36" t="s">
        <v>56</v>
      </c>
      <c r="B73" s="30"/>
      <c r="C73" s="31">
        <v>1532</v>
      </c>
      <c r="D73" s="31">
        <v>1589</v>
      </c>
      <c r="E73" s="31">
        <v>1559</v>
      </c>
      <c r="F73" s="32"/>
      <c r="G73" s="32"/>
      <c r="H73" s="146">
        <v>49.938</v>
      </c>
      <c r="I73" s="146">
        <v>51.82</v>
      </c>
      <c r="J73" s="146">
        <v>51.87</v>
      </c>
      <c r="K73" s="33"/>
    </row>
    <row r="74" spans="1:11" s="34" customFormat="1" ht="11.25" customHeight="1">
      <c r="A74" s="36" t="s">
        <v>57</v>
      </c>
      <c r="B74" s="30"/>
      <c r="C74" s="31">
        <v>70</v>
      </c>
      <c r="D74" s="31">
        <v>83</v>
      </c>
      <c r="E74" s="31">
        <v>147</v>
      </c>
      <c r="F74" s="32"/>
      <c r="G74" s="32"/>
      <c r="H74" s="146">
        <v>6.24</v>
      </c>
      <c r="I74" s="146">
        <v>2.641</v>
      </c>
      <c r="J74" s="146">
        <v>11.12</v>
      </c>
      <c r="K74" s="33"/>
    </row>
    <row r="75" spans="1:11" s="34" customFormat="1" ht="11.25" customHeight="1">
      <c r="A75" s="36" t="s">
        <v>58</v>
      </c>
      <c r="B75" s="30"/>
      <c r="C75" s="31">
        <v>4039</v>
      </c>
      <c r="D75" s="31">
        <v>3622</v>
      </c>
      <c r="E75" s="31">
        <v>3622</v>
      </c>
      <c r="F75" s="32"/>
      <c r="G75" s="32"/>
      <c r="H75" s="146">
        <v>360.35</v>
      </c>
      <c r="I75" s="146">
        <v>353.134</v>
      </c>
      <c r="J75" s="146">
        <v>310.108</v>
      </c>
      <c r="K75" s="33"/>
    </row>
    <row r="76" spans="1:11" s="34" customFormat="1" ht="11.25" customHeight="1">
      <c r="A76" s="36" t="s">
        <v>59</v>
      </c>
      <c r="B76" s="30"/>
      <c r="C76" s="31">
        <v>170</v>
      </c>
      <c r="D76" s="31">
        <v>57</v>
      </c>
      <c r="E76" s="31">
        <v>40</v>
      </c>
      <c r="F76" s="32"/>
      <c r="G76" s="32"/>
      <c r="H76" s="146">
        <v>4.35</v>
      </c>
      <c r="I76" s="146">
        <v>1.488</v>
      </c>
      <c r="J76" s="146">
        <v>1.175</v>
      </c>
      <c r="K76" s="33"/>
    </row>
    <row r="77" spans="1:11" s="34" customFormat="1" ht="11.25" customHeight="1">
      <c r="A77" s="36" t="s">
        <v>60</v>
      </c>
      <c r="B77" s="30"/>
      <c r="C77" s="31">
        <v>150</v>
      </c>
      <c r="D77" s="31">
        <v>171</v>
      </c>
      <c r="E77" s="31">
        <v>171</v>
      </c>
      <c r="F77" s="32"/>
      <c r="G77" s="32"/>
      <c r="H77" s="146">
        <v>5.71</v>
      </c>
      <c r="I77" s="146">
        <v>5.11</v>
      </c>
      <c r="J77" s="146">
        <v>6.56</v>
      </c>
      <c r="K77" s="33"/>
    </row>
    <row r="78" spans="1:11" s="34" customFormat="1" ht="11.25" customHeight="1">
      <c r="A78" s="36" t="s">
        <v>61</v>
      </c>
      <c r="B78" s="30"/>
      <c r="C78" s="31">
        <v>860</v>
      </c>
      <c r="D78" s="31">
        <v>840</v>
      </c>
      <c r="E78" s="31">
        <v>840</v>
      </c>
      <c r="F78" s="32"/>
      <c r="G78" s="32"/>
      <c r="H78" s="146">
        <v>59.45</v>
      </c>
      <c r="I78" s="146">
        <v>48.64</v>
      </c>
      <c r="J78" s="146">
        <v>64.4</v>
      </c>
      <c r="K78" s="33"/>
    </row>
    <row r="79" spans="1:11" s="34" customFormat="1" ht="11.25" customHeight="1">
      <c r="A79" s="36" t="s">
        <v>62</v>
      </c>
      <c r="B79" s="30"/>
      <c r="C79" s="31">
        <v>6355</v>
      </c>
      <c r="D79" s="31">
        <v>5970</v>
      </c>
      <c r="E79" s="31">
        <v>6580</v>
      </c>
      <c r="F79" s="32"/>
      <c r="G79" s="32"/>
      <c r="H79" s="146">
        <v>721.77</v>
      </c>
      <c r="I79" s="146">
        <v>478.5</v>
      </c>
      <c r="J79" s="146">
        <v>550.4</v>
      </c>
      <c r="K79" s="33"/>
    </row>
    <row r="80" spans="1:11" s="43" customFormat="1" ht="11.25" customHeight="1">
      <c r="A80" s="44" t="s">
        <v>63</v>
      </c>
      <c r="B80" s="38"/>
      <c r="C80" s="39">
        <v>22731</v>
      </c>
      <c r="D80" s="39">
        <v>20985</v>
      </c>
      <c r="E80" s="39">
        <v>21659</v>
      </c>
      <c r="F80" s="40">
        <v>103.21181796521324</v>
      </c>
      <c r="G80" s="41"/>
      <c r="H80" s="147">
        <v>2114.188</v>
      </c>
      <c r="I80" s="148">
        <v>1738.684</v>
      </c>
      <c r="J80" s="148">
        <v>1741.1779999999999</v>
      </c>
      <c r="K80" s="42">
        <v>100.14344182151558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565</v>
      </c>
      <c r="D82" s="31">
        <v>473</v>
      </c>
      <c r="E82" s="31">
        <v>473</v>
      </c>
      <c r="F82" s="32"/>
      <c r="G82" s="32"/>
      <c r="H82" s="146">
        <v>53.594</v>
      </c>
      <c r="I82" s="146">
        <v>50.923</v>
      </c>
      <c r="J82" s="146">
        <v>50.923</v>
      </c>
      <c r="K82" s="33"/>
    </row>
    <row r="83" spans="1:11" s="34" customFormat="1" ht="11.25" customHeight="1">
      <c r="A83" s="36" t="s">
        <v>65</v>
      </c>
      <c r="B83" s="30"/>
      <c r="C83" s="31">
        <v>260</v>
      </c>
      <c r="D83" s="31">
        <v>211</v>
      </c>
      <c r="E83" s="31">
        <v>211</v>
      </c>
      <c r="F83" s="32"/>
      <c r="G83" s="32"/>
      <c r="H83" s="146">
        <v>18.001</v>
      </c>
      <c r="I83" s="146">
        <v>14.467</v>
      </c>
      <c r="J83" s="146">
        <v>14.467</v>
      </c>
      <c r="K83" s="33"/>
    </row>
    <row r="84" spans="1:11" s="43" customFormat="1" ht="11.25" customHeight="1" thickBot="1">
      <c r="A84" s="37" t="s">
        <v>66</v>
      </c>
      <c r="B84" s="38"/>
      <c r="C84" s="39">
        <v>825</v>
      </c>
      <c r="D84" s="39">
        <v>684</v>
      </c>
      <c r="E84" s="39">
        <v>684</v>
      </c>
      <c r="F84" s="40">
        <v>100</v>
      </c>
      <c r="G84" s="41"/>
      <c r="H84" s="147">
        <v>71.595</v>
      </c>
      <c r="I84" s="148">
        <v>65.39</v>
      </c>
      <c r="J84" s="148">
        <v>65.39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57353</v>
      </c>
      <c r="D87" s="54">
        <v>55468</v>
      </c>
      <c r="E87" s="54">
        <v>56638</v>
      </c>
      <c r="F87" s="55">
        <f>IF(D87&gt;0,100*E87/D87,0)</f>
        <v>102.10932429508907</v>
      </c>
      <c r="G87" s="41"/>
      <c r="H87" s="151">
        <v>5212.975</v>
      </c>
      <c r="I87" s="152">
        <v>4312.895</v>
      </c>
      <c r="J87" s="152">
        <v>4750.740000000001</v>
      </c>
      <c r="K87" s="55">
        <f>IF(I87&gt;0,100*J87/I87,0)</f>
        <v>110.15199767209728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L625"/>
  <sheetViews>
    <sheetView view="pageBreakPreview" zoomScaleSheetLayoutView="100" zoomScalePageLayoutView="0" workbookViewId="0" topLeftCell="A43">
      <selection activeCell="J52" sqref="J52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6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1</v>
      </c>
      <c r="D17" s="39">
        <v>1</v>
      </c>
      <c r="E17" s="39">
        <v>1</v>
      </c>
      <c r="F17" s="40">
        <v>100</v>
      </c>
      <c r="G17" s="41"/>
      <c r="H17" s="147">
        <v>0.018</v>
      </c>
      <c r="I17" s="148">
        <v>0.045</v>
      </c>
      <c r="J17" s="148">
        <v>0.045</v>
      </c>
      <c r="K17" s="42"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1937</v>
      </c>
      <c r="D24" s="39">
        <v>1995</v>
      </c>
      <c r="E24" s="39">
        <v>2191</v>
      </c>
      <c r="F24" s="40">
        <v>109.82456140350877</v>
      </c>
      <c r="G24" s="41"/>
      <c r="H24" s="147">
        <v>140.691</v>
      </c>
      <c r="I24" s="148">
        <v>164.716</v>
      </c>
      <c r="J24" s="148">
        <v>177.518</v>
      </c>
      <c r="K24" s="42">
        <v>107.77216542412394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76</v>
      </c>
      <c r="D26" s="39">
        <v>20</v>
      </c>
      <c r="E26" s="39">
        <v>20</v>
      </c>
      <c r="F26" s="40">
        <v>100</v>
      </c>
      <c r="G26" s="41"/>
      <c r="H26" s="147">
        <v>6.5</v>
      </c>
      <c r="I26" s="148">
        <v>1.65</v>
      </c>
      <c r="J26" s="148">
        <v>0.8</v>
      </c>
      <c r="K26" s="42">
        <v>48.484848484848484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12</v>
      </c>
      <c r="D28" s="31"/>
      <c r="E28" s="31">
        <v>8</v>
      </c>
      <c r="F28" s="32"/>
      <c r="G28" s="32"/>
      <c r="H28" s="146">
        <v>0.9</v>
      </c>
      <c r="I28" s="146"/>
      <c r="J28" s="146">
        <v>0.6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>
        <v>0.6</v>
      </c>
      <c r="K29" s="33"/>
    </row>
    <row r="30" spans="1:11" s="34" customFormat="1" ht="11.25" customHeight="1">
      <c r="A30" s="36" t="s">
        <v>22</v>
      </c>
      <c r="B30" s="30"/>
      <c r="C30" s="31">
        <v>445</v>
      </c>
      <c r="D30" s="31">
        <v>382</v>
      </c>
      <c r="E30" s="31">
        <v>409</v>
      </c>
      <c r="F30" s="32"/>
      <c r="G30" s="32"/>
      <c r="H30" s="146">
        <v>35.6</v>
      </c>
      <c r="I30" s="146">
        <v>20.202</v>
      </c>
      <c r="J30" s="146">
        <v>32</v>
      </c>
      <c r="K30" s="33"/>
    </row>
    <row r="31" spans="1:11" s="43" customFormat="1" ht="11.25" customHeight="1">
      <c r="A31" s="44" t="s">
        <v>23</v>
      </c>
      <c r="B31" s="38"/>
      <c r="C31" s="39">
        <v>457</v>
      </c>
      <c r="D31" s="39">
        <v>382</v>
      </c>
      <c r="E31" s="39">
        <v>417</v>
      </c>
      <c r="F31" s="40">
        <v>109.16230366492147</v>
      </c>
      <c r="G31" s="41"/>
      <c r="H31" s="147">
        <v>36.5</v>
      </c>
      <c r="I31" s="148">
        <v>20.202</v>
      </c>
      <c r="J31" s="148">
        <v>33.2</v>
      </c>
      <c r="K31" s="42">
        <v>164.34016434016434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>
        <v>60</v>
      </c>
      <c r="D35" s="31"/>
      <c r="E35" s="31"/>
      <c r="F35" s="32"/>
      <c r="G35" s="32"/>
      <c r="H35" s="146">
        <v>4</v>
      </c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>
        <v>60</v>
      </c>
      <c r="D37" s="39"/>
      <c r="E37" s="39"/>
      <c r="F37" s="40"/>
      <c r="G37" s="41"/>
      <c r="H37" s="147">
        <v>4</v>
      </c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86</v>
      </c>
      <c r="D54" s="31">
        <v>102</v>
      </c>
      <c r="E54" s="31">
        <v>95</v>
      </c>
      <c r="F54" s="32"/>
      <c r="G54" s="32"/>
      <c r="H54" s="146">
        <v>6.708</v>
      </c>
      <c r="I54" s="146">
        <v>8.2</v>
      </c>
      <c r="J54" s="146">
        <v>7.79</v>
      </c>
      <c r="K54" s="33"/>
    </row>
    <row r="55" spans="1:11" s="34" customFormat="1" ht="11.25" customHeight="1">
      <c r="A55" s="36" t="s">
        <v>42</v>
      </c>
      <c r="B55" s="30"/>
      <c r="C55" s="31">
        <v>98</v>
      </c>
      <c r="D55" s="31">
        <v>98</v>
      </c>
      <c r="E55" s="31">
        <v>49</v>
      </c>
      <c r="F55" s="32"/>
      <c r="G55" s="32"/>
      <c r="H55" s="146">
        <v>8.33</v>
      </c>
      <c r="I55" s="146">
        <v>8.33</v>
      </c>
      <c r="J55" s="146">
        <v>4.165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465</v>
      </c>
      <c r="D58" s="31">
        <v>432</v>
      </c>
      <c r="E58" s="31">
        <v>556</v>
      </c>
      <c r="F58" s="32"/>
      <c r="G58" s="32"/>
      <c r="H58" s="146">
        <v>42.18</v>
      </c>
      <c r="I58" s="146">
        <v>40.945</v>
      </c>
      <c r="J58" s="146">
        <v>47.77</v>
      </c>
      <c r="K58" s="33"/>
    </row>
    <row r="59" spans="1:11" s="43" customFormat="1" ht="11.25" customHeight="1">
      <c r="A59" s="37" t="s">
        <v>46</v>
      </c>
      <c r="B59" s="38"/>
      <c r="C59" s="39">
        <v>649</v>
      </c>
      <c r="D59" s="39">
        <v>632</v>
      </c>
      <c r="E59" s="39">
        <v>700</v>
      </c>
      <c r="F59" s="40">
        <v>110.75949367088607</v>
      </c>
      <c r="G59" s="41"/>
      <c r="H59" s="147">
        <v>57.218</v>
      </c>
      <c r="I59" s="148">
        <v>57.475</v>
      </c>
      <c r="J59" s="148">
        <v>59.725</v>
      </c>
      <c r="K59" s="42">
        <v>103.9147455415398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35</v>
      </c>
      <c r="D66" s="39">
        <v>18</v>
      </c>
      <c r="E66" s="39">
        <v>85</v>
      </c>
      <c r="F66" s="40">
        <v>472.22222222222223</v>
      </c>
      <c r="G66" s="41"/>
      <c r="H66" s="147">
        <v>1.8</v>
      </c>
      <c r="I66" s="148">
        <v>1.48</v>
      </c>
      <c r="J66" s="148">
        <v>6.97</v>
      </c>
      <c r="K66" s="42">
        <v>470.94594594594594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20500</v>
      </c>
      <c r="D68" s="31">
        <v>20700</v>
      </c>
      <c r="E68" s="31">
        <v>21730</v>
      </c>
      <c r="F68" s="32"/>
      <c r="G68" s="32"/>
      <c r="H68" s="146">
        <v>1957.7</v>
      </c>
      <c r="I68" s="146">
        <v>1535</v>
      </c>
      <c r="J68" s="146">
        <v>1980</v>
      </c>
      <c r="K68" s="33"/>
    </row>
    <row r="69" spans="1:11" s="34" customFormat="1" ht="11.25" customHeight="1">
      <c r="A69" s="36" t="s">
        <v>53</v>
      </c>
      <c r="B69" s="30"/>
      <c r="C69" s="31">
        <v>2750</v>
      </c>
      <c r="D69" s="31">
        <v>2740</v>
      </c>
      <c r="E69" s="31">
        <v>2400</v>
      </c>
      <c r="F69" s="32"/>
      <c r="G69" s="32"/>
      <c r="H69" s="146">
        <v>255</v>
      </c>
      <c r="I69" s="146">
        <v>198</v>
      </c>
      <c r="J69" s="146">
        <v>217.3</v>
      </c>
      <c r="K69" s="33"/>
    </row>
    <row r="70" spans="1:11" s="43" customFormat="1" ht="11.25" customHeight="1">
      <c r="A70" s="37" t="s">
        <v>54</v>
      </c>
      <c r="B70" s="38"/>
      <c r="C70" s="39">
        <v>23250</v>
      </c>
      <c r="D70" s="39">
        <v>23440</v>
      </c>
      <c r="E70" s="39">
        <v>24130</v>
      </c>
      <c r="F70" s="40">
        <v>102.94368600682594</v>
      </c>
      <c r="G70" s="41"/>
      <c r="H70" s="147">
        <v>2212.7</v>
      </c>
      <c r="I70" s="148">
        <v>1733</v>
      </c>
      <c r="J70" s="148">
        <v>2197.3</v>
      </c>
      <c r="K70" s="42">
        <v>126.79169070975189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>
        <v>3</v>
      </c>
      <c r="E72" s="31">
        <v>4</v>
      </c>
      <c r="F72" s="32"/>
      <c r="G72" s="32"/>
      <c r="H72" s="146"/>
      <c r="I72" s="146">
        <v>0.135</v>
      </c>
      <c r="J72" s="146">
        <v>0.18</v>
      </c>
      <c r="K72" s="33"/>
    </row>
    <row r="73" spans="1:11" s="34" customFormat="1" ht="11.25" customHeight="1">
      <c r="A73" s="36" t="s">
        <v>56</v>
      </c>
      <c r="B73" s="30"/>
      <c r="C73" s="31">
        <v>1019</v>
      </c>
      <c r="D73" s="31">
        <v>1070</v>
      </c>
      <c r="E73" s="31">
        <v>1085</v>
      </c>
      <c r="F73" s="32"/>
      <c r="G73" s="32"/>
      <c r="H73" s="146">
        <v>20.995</v>
      </c>
      <c r="I73" s="146">
        <v>22.046</v>
      </c>
      <c r="J73" s="146">
        <v>22.355</v>
      </c>
      <c r="K73" s="33"/>
    </row>
    <row r="74" spans="1:11" s="34" customFormat="1" ht="11.25" customHeight="1">
      <c r="A74" s="36" t="s">
        <v>57</v>
      </c>
      <c r="B74" s="30"/>
      <c r="C74" s="31">
        <v>70</v>
      </c>
      <c r="D74" s="31">
        <v>56</v>
      </c>
      <c r="E74" s="31">
        <v>113</v>
      </c>
      <c r="F74" s="32"/>
      <c r="G74" s="32"/>
      <c r="H74" s="146">
        <v>6.24</v>
      </c>
      <c r="I74" s="146">
        <v>3.92</v>
      </c>
      <c r="J74" s="146">
        <v>10.1</v>
      </c>
      <c r="K74" s="33"/>
    </row>
    <row r="75" spans="1:11" s="34" customFormat="1" ht="11.25" customHeight="1">
      <c r="A75" s="36" t="s">
        <v>58</v>
      </c>
      <c r="B75" s="30"/>
      <c r="C75" s="31"/>
      <c r="D75" s="31">
        <v>6</v>
      </c>
      <c r="E75" s="31">
        <v>5</v>
      </c>
      <c r="F75" s="32"/>
      <c r="G75" s="32"/>
      <c r="H75" s="146"/>
      <c r="I75" s="146">
        <v>0.52</v>
      </c>
      <c r="J75" s="146">
        <v>0.4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>
        <v>22</v>
      </c>
      <c r="D77" s="31">
        <v>22</v>
      </c>
      <c r="E77" s="31">
        <v>26</v>
      </c>
      <c r="F77" s="32"/>
      <c r="G77" s="32"/>
      <c r="H77" s="146">
        <v>1.87</v>
      </c>
      <c r="I77" s="146">
        <v>1.87</v>
      </c>
      <c r="J77" s="146">
        <v>2.21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>
        <v>6230</v>
      </c>
      <c r="D79" s="31">
        <v>5700</v>
      </c>
      <c r="E79" s="31">
        <v>6240</v>
      </c>
      <c r="F79" s="32"/>
      <c r="G79" s="32"/>
      <c r="H79" s="146">
        <v>716.45</v>
      </c>
      <c r="I79" s="146">
        <v>484.5</v>
      </c>
      <c r="J79" s="146">
        <v>530.4</v>
      </c>
      <c r="K79" s="33"/>
    </row>
    <row r="80" spans="1:11" s="43" customFormat="1" ht="11.25" customHeight="1">
      <c r="A80" s="44" t="s">
        <v>63</v>
      </c>
      <c r="B80" s="38"/>
      <c r="C80" s="39">
        <v>7341</v>
      </c>
      <c r="D80" s="39">
        <v>6857</v>
      </c>
      <c r="E80" s="39">
        <v>7473</v>
      </c>
      <c r="F80" s="40">
        <v>108.9835204900102</v>
      </c>
      <c r="G80" s="41"/>
      <c r="H80" s="147">
        <v>745.5550000000001</v>
      </c>
      <c r="I80" s="148">
        <v>512.991</v>
      </c>
      <c r="J80" s="148">
        <v>565.645</v>
      </c>
      <c r="K80" s="42">
        <v>110.26411769407261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2" s="43" customFormat="1" ht="11.25" customHeight="1">
      <c r="A87" s="52" t="s">
        <v>67</v>
      </c>
      <c r="B87" s="53"/>
      <c r="C87" s="54">
        <v>33806</v>
      </c>
      <c r="D87" s="54">
        <v>33345</v>
      </c>
      <c r="E87" s="54">
        <v>35017</v>
      </c>
      <c r="F87" s="55">
        <f>IF(D87&gt;0,100*E87/D87,0)</f>
        <v>105.01424501424502</v>
      </c>
      <c r="G87" s="41"/>
      <c r="H87" s="151">
        <v>3204.982</v>
      </c>
      <c r="I87" s="152">
        <v>2491.559</v>
      </c>
      <c r="J87" s="152">
        <v>3041.2030000000004</v>
      </c>
      <c r="K87" s="55">
        <f>IF(I87&gt;0,100*J87/I87,0)</f>
        <v>122.06024420854574</v>
      </c>
      <c r="L87" s="157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7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1</v>
      </c>
      <c r="D17" s="39">
        <v>1</v>
      </c>
      <c r="E17" s="39">
        <v>1</v>
      </c>
      <c r="F17" s="40">
        <v>100</v>
      </c>
      <c r="G17" s="41"/>
      <c r="H17" s="147">
        <v>0.021</v>
      </c>
      <c r="I17" s="148"/>
      <c r="J17" s="148">
        <v>0.014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946</v>
      </c>
      <c r="D24" s="39">
        <v>751</v>
      </c>
      <c r="E24" s="39">
        <v>756</v>
      </c>
      <c r="F24" s="40">
        <v>100.66577896138482</v>
      </c>
      <c r="G24" s="41"/>
      <c r="H24" s="147">
        <v>28.884</v>
      </c>
      <c r="I24" s="148">
        <v>18.807</v>
      </c>
      <c r="J24" s="148">
        <v>18.552</v>
      </c>
      <c r="K24" s="42">
        <v>98.64412186951668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110</v>
      </c>
      <c r="D26" s="39">
        <v>130</v>
      </c>
      <c r="E26" s="39">
        <v>140</v>
      </c>
      <c r="F26" s="40">
        <v>107.6923076923077</v>
      </c>
      <c r="G26" s="41"/>
      <c r="H26" s="147">
        <v>2.8</v>
      </c>
      <c r="I26" s="148">
        <v>3.35</v>
      </c>
      <c r="J26" s="148">
        <v>3.8</v>
      </c>
      <c r="K26" s="42">
        <v>113.43283582089552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17</v>
      </c>
      <c r="D28" s="31"/>
      <c r="E28" s="31">
        <v>2</v>
      </c>
      <c r="F28" s="32"/>
      <c r="G28" s="32"/>
      <c r="H28" s="146">
        <v>0.68</v>
      </c>
      <c r="I28" s="146"/>
      <c r="J28" s="146">
        <v>0.044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90</v>
      </c>
      <c r="D30" s="31">
        <v>82</v>
      </c>
      <c r="E30" s="31">
        <v>65</v>
      </c>
      <c r="F30" s="32"/>
      <c r="G30" s="32"/>
      <c r="H30" s="146">
        <v>1.408</v>
      </c>
      <c r="I30" s="146">
        <v>1.28</v>
      </c>
      <c r="J30" s="146">
        <v>1.75</v>
      </c>
      <c r="K30" s="33"/>
    </row>
    <row r="31" spans="1:11" s="43" customFormat="1" ht="11.25" customHeight="1">
      <c r="A31" s="44" t="s">
        <v>23</v>
      </c>
      <c r="B31" s="38"/>
      <c r="C31" s="39">
        <v>107</v>
      </c>
      <c r="D31" s="39">
        <v>82</v>
      </c>
      <c r="E31" s="39">
        <v>67</v>
      </c>
      <c r="F31" s="40">
        <v>81.70731707317073</v>
      </c>
      <c r="G31" s="41"/>
      <c r="H31" s="147">
        <v>2.088</v>
      </c>
      <c r="I31" s="148">
        <v>1.28</v>
      </c>
      <c r="J31" s="148">
        <v>1.794</v>
      </c>
      <c r="K31" s="42">
        <v>140.15625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400</v>
      </c>
      <c r="D54" s="31">
        <v>486</v>
      </c>
      <c r="E54" s="31">
        <v>480</v>
      </c>
      <c r="F54" s="32"/>
      <c r="G54" s="32"/>
      <c r="H54" s="146">
        <v>16</v>
      </c>
      <c r="I54" s="146">
        <v>19.926</v>
      </c>
      <c r="J54" s="146">
        <v>20.4</v>
      </c>
      <c r="K54" s="33"/>
    </row>
    <row r="55" spans="1:11" s="34" customFormat="1" ht="11.25" customHeight="1">
      <c r="A55" s="36" t="s">
        <v>42</v>
      </c>
      <c r="B55" s="30"/>
      <c r="C55" s="31">
        <v>280</v>
      </c>
      <c r="D55" s="31">
        <v>170</v>
      </c>
      <c r="E55" s="31">
        <v>186</v>
      </c>
      <c r="F55" s="32"/>
      <c r="G55" s="32"/>
      <c r="H55" s="146">
        <v>11.2</v>
      </c>
      <c r="I55" s="146">
        <v>6.8</v>
      </c>
      <c r="J55" s="146">
        <v>7.44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12</v>
      </c>
      <c r="D58" s="31">
        <v>32</v>
      </c>
      <c r="E58" s="31">
        <v>42</v>
      </c>
      <c r="F58" s="32"/>
      <c r="G58" s="32"/>
      <c r="H58" s="146">
        <v>0.54</v>
      </c>
      <c r="I58" s="146">
        <v>1.17</v>
      </c>
      <c r="J58" s="146">
        <v>2.46</v>
      </c>
      <c r="K58" s="33"/>
    </row>
    <row r="59" spans="1:11" s="43" customFormat="1" ht="11.25" customHeight="1">
      <c r="A59" s="37" t="s">
        <v>46</v>
      </c>
      <c r="B59" s="38"/>
      <c r="C59" s="39">
        <v>692</v>
      </c>
      <c r="D59" s="39">
        <v>688</v>
      </c>
      <c r="E59" s="39">
        <v>708</v>
      </c>
      <c r="F59" s="40">
        <v>102.90697674418605</v>
      </c>
      <c r="G59" s="41"/>
      <c r="H59" s="147">
        <v>27.74</v>
      </c>
      <c r="I59" s="148">
        <v>27.896</v>
      </c>
      <c r="J59" s="148">
        <v>30.3</v>
      </c>
      <c r="K59" s="42">
        <v>108.61772297103528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45</v>
      </c>
      <c r="D66" s="39">
        <v>50</v>
      </c>
      <c r="E66" s="39">
        <v>5</v>
      </c>
      <c r="F66" s="40">
        <v>10</v>
      </c>
      <c r="G66" s="41"/>
      <c r="H66" s="147">
        <v>4.785</v>
      </c>
      <c r="I66" s="148">
        <v>1.75</v>
      </c>
      <c r="J66" s="148">
        <v>0.16</v>
      </c>
      <c r="K66" s="42">
        <v>9.142857142857142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465</v>
      </c>
      <c r="D68" s="31">
        <v>485</v>
      </c>
      <c r="E68" s="31">
        <v>550</v>
      </c>
      <c r="F68" s="32"/>
      <c r="G68" s="32"/>
      <c r="H68" s="146">
        <v>20.6</v>
      </c>
      <c r="I68" s="146">
        <v>20.5</v>
      </c>
      <c r="J68" s="146">
        <v>20.5</v>
      </c>
      <c r="K68" s="33"/>
    </row>
    <row r="69" spans="1:11" s="34" customFormat="1" ht="11.25" customHeight="1">
      <c r="A69" s="36" t="s">
        <v>53</v>
      </c>
      <c r="B69" s="30"/>
      <c r="C69" s="31">
        <v>130</v>
      </c>
      <c r="D69" s="31">
        <v>90</v>
      </c>
      <c r="E69" s="31">
        <v>85</v>
      </c>
      <c r="F69" s="32"/>
      <c r="G69" s="32"/>
      <c r="H69" s="146">
        <v>6.15</v>
      </c>
      <c r="I69" s="146">
        <v>3.5</v>
      </c>
      <c r="J69" s="146">
        <v>4.4</v>
      </c>
      <c r="K69" s="33"/>
    </row>
    <row r="70" spans="1:11" s="43" customFormat="1" ht="11.25" customHeight="1">
      <c r="A70" s="37" t="s">
        <v>54</v>
      </c>
      <c r="B70" s="38"/>
      <c r="C70" s="39">
        <v>595</v>
      </c>
      <c r="D70" s="39">
        <v>575</v>
      </c>
      <c r="E70" s="39">
        <v>635</v>
      </c>
      <c r="F70" s="40">
        <v>110.43478260869566</v>
      </c>
      <c r="G70" s="41"/>
      <c r="H70" s="147">
        <v>26.75</v>
      </c>
      <c r="I70" s="148">
        <v>24</v>
      </c>
      <c r="J70" s="148">
        <v>24.9</v>
      </c>
      <c r="K70" s="42">
        <v>103.75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/>
      <c r="I73" s="146"/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36.3</v>
      </c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36.3</v>
      </c>
      <c r="I80" s="148"/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2496</v>
      </c>
      <c r="D87" s="54">
        <v>2277</v>
      </c>
      <c r="E87" s="54">
        <v>2312</v>
      </c>
      <c r="F87" s="55">
        <f>IF(D87&gt;0,100*E87/D87,0)</f>
        <v>101.5371102327624</v>
      </c>
      <c r="G87" s="41"/>
      <c r="H87" s="151">
        <v>129.368</v>
      </c>
      <c r="I87" s="152">
        <v>77.083</v>
      </c>
      <c r="J87" s="152">
        <v>79.52</v>
      </c>
      <c r="K87" s="55">
        <f>IF(I87&gt;0,100*J87/I87,0)</f>
        <v>103.16152718498242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8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2</v>
      </c>
      <c r="D15" s="39">
        <v>2</v>
      </c>
      <c r="E15" s="39"/>
      <c r="F15" s="40"/>
      <c r="G15" s="41"/>
      <c r="H15" s="147">
        <v>0.021</v>
      </c>
      <c r="I15" s="148">
        <v>0.02</v>
      </c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1381</v>
      </c>
      <c r="D24" s="39">
        <v>1066</v>
      </c>
      <c r="E24" s="39">
        <v>1066</v>
      </c>
      <c r="F24" s="40">
        <v>100</v>
      </c>
      <c r="G24" s="41"/>
      <c r="H24" s="147">
        <v>16.428</v>
      </c>
      <c r="I24" s="148">
        <v>12.686</v>
      </c>
      <c r="J24" s="148">
        <v>12.686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140</v>
      </c>
      <c r="D26" s="39">
        <v>135</v>
      </c>
      <c r="E26" s="39">
        <v>130</v>
      </c>
      <c r="F26" s="40">
        <v>96.29629629629629</v>
      </c>
      <c r="G26" s="41"/>
      <c r="H26" s="147">
        <v>1.75</v>
      </c>
      <c r="I26" s="148">
        <v>1.86</v>
      </c>
      <c r="J26" s="148">
        <v>1.75</v>
      </c>
      <c r="K26" s="42">
        <v>94.08602150537634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</v>
      </c>
      <c r="D28" s="31">
        <v>1</v>
      </c>
      <c r="E28" s="31">
        <v>1</v>
      </c>
      <c r="F28" s="32"/>
      <c r="G28" s="32"/>
      <c r="H28" s="146">
        <v>0.015</v>
      </c>
      <c r="I28" s="146">
        <v>0.012</v>
      </c>
      <c r="J28" s="146">
        <v>0.012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15</v>
      </c>
      <c r="D30" s="31">
        <v>21</v>
      </c>
      <c r="E30" s="31">
        <v>21</v>
      </c>
      <c r="F30" s="32"/>
      <c r="G30" s="32"/>
      <c r="H30" s="146">
        <v>0.12</v>
      </c>
      <c r="I30" s="146">
        <v>0.16</v>
      </c>
      <c r="J30" s="146">
        <v>0.16</v>
      </c>
      <c r="K30" s="33"/>
    </row>
    <row r="31" spans="1:11" s="43" customFormat="1" ht="11.25" customHeight="1">
      <c r="A31" s="44" t="s">
        <v>23</v>
      </c>
      <c r="B31" s="38"/>
      <c r="C31" s="39">
        <v>16</v>
      </c>
      <c r="D31" s="39">
        <v>22</v>
      </c>
      <c r="E31" s="39">
        <v>22</v>
      </c>
      <c r="F31" s="40">
        <v>100</v>
      </c>
      <c r="G31" s="41"/>
      <c r="H31" s="147">
        <v>0.135</v>
      </c>
      <c r="I31" s="148">
        <v>0.17200000000000001</v>
      </c>
      <c r="J31" s="148">
        <v>0.17200000000000001</v>
      </c>
      <c r="K31" s="42">
        <v>100.00000000000001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325</v>
      </c>
      <c r="D33" s="31">
        <v>400</v>
      </c>
      <c r="E33" s="31">
        <v>356</v>
      </c>
      <c r="F33" s="32"/>
      <c r="G33" s="32"/>
      <c r="H33" s="146">
        <v>3.575</v>
      </c>
      <c r="I33" s="146">
        <v>4.4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15</v>
      </c>
      <c r="D34" s="31">
        <v>22</v>
      </c>
      <c r="E34" s="31">
        <v>22</v>
      </c>
      <c r="F34" s="32"/>
      <c r="G34" s="32"/>
      <c r="H34" s="146">
        <v>0.163</v>
      </c>
      <c r="I34" s="146">
        <v>0.284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7</v>
      </c>
      <c r="D35" s="31">
        <v>7</v>
      </c>
      <c r="E35" s="31">
        <v>5</v>
      </c>
      <c r="F35" s="32"/>
      <c r="G35" s="32"/>
      <c r="H35" s="146">
        <v>0.09</v>
      </c>
      <c r="I35" s="146">
        <v>0.09</v>
      </c>
      <c r="J35" s="146">
        <v>0.055</v>
      </c>
      <c r="K35" s="33"/>
    </row>
    <row r="36" spans="1:11" s="34" customFormat="1" ht="11.25" customHeight="1">
      <c r="A36" s="36" t="s">
        <v>27</v>
      </c>
      <c r="B36" s="30"/>
      <c r="C36" s="31">
        <v>470</v>
      </c>
      <c r="D36" s="31">
        <v>475</v>
      </c>
      <c r="E36" s="31">
        <v>475</v>
      </c>
      <c r="F36" s="32"/>
      <c r="G36" s="32"/>
      <c r="H36" s="146">
        <v>7</v>
      </c>
      <c r="I36" s="146">
        <v>6.6</v>
      </c>
      <c r="J36" s="146">
        <v>5</v>
      </c>
      <c r="K36" s="33"/>
    </row>
    <row r="37" spans="1:11" s="43" customFormat="1" ht="11.25" customHeight="1">
      <c r="A37" s="37" t="s">
        <v>28</v>
      </c>
      <c r="B37" s="38"/>
      <c r="C37" s="39">
        <v>817</v>
      </c>
      <c r="D37" s="39">
        <v>904</v>
      </c>
      <c r="E37" s="39">
        <v>858</v>
      </c>
      <c r="F37" s="40">
        <v>94.91150442477876</v>
      </c>
      <c r="G37" s="41"/>
      <c r="H37" s="147">
        <v>10.828</v>
      </c>
      <c r="I37" s="148">
        <v>11.373999999999999</v>
      </c>
      <c r="J37" s="148">
        <v>5.055</v>
      </c>
      <c r="K37" s="42">
        <v>44.44346755758748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60</v>
      </c>
      <c r="D39" s="39">
        <v>60</v>
      </c>
      <c r="E39" s="39">
        <v>60</v>
      </c>
      <c r="F39" s="40">
        <v>100</v>
      </c>
      <c r="G39" s="41"/>
      <c r="H39" s="147">
        <v>0.91</v>
      </c>
      <c r="I39" s="148">
        <v>0.84</v>
      </c>
      <c r="J39" s="148">
        <v>0.84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>
        <v>2</v>
      </c>
      <c r="D43" s="31">
        <v>2</v>
      </c>
      <c r="E43" s="31"/>
      <c r="F43" s="32"/>
      <c r="G43" s="32"/>
      <c r="H43" s="146">
        <v>0.03</v>
      </c>
      <c r="I43" s="146">
        <v>0.03</v>
      </c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>
        <v>1</v>
      </c>
      <c r="D46" s="31"/>
      <c r="E46" s="31"/>
      <c r="F46" s="32"/>
      <c r="G46" s="32"/>
      <c r="H46" s="146">
        <v>0.01</v>
      </c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>
        <v>8</v>
      </c>
      <c r="D47" s="31"/>
      <c r="E47" s="31">
        <v>13</v>
      </c>
      <c r="F47" s="32"/>
      <c r="G47" s="32"/>
      <c r="H47" s="146">
        <v>0.036</v>
      </c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>
        <v>1</v>
      </c>
      <c r="D48" s="31"/>
      <c r="E48" s="31">
        <v>1</v>
      </c>
      <c r="F48" s="32"/>
      <c r="G48" s="32"/>
      <c r="H48" s="146">
        <v>0.001</v>
      </c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12</v>
      </c>
      <c r="D50" s="39">
        <v>2</v>
      </c>
      <c r="E50" s="39">
        <v>14</v>
      </c>
      <c r="F50" s="40">
        <v>700</v>
      </c>
      <c r="G50" s="41"/>
      <c r="H50" s="147">
        <v>0.077</v>
      </c>
      <c r="I50" s="148">
        <v>0.03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29</v>
      </c>
      <c r="D52" s="39">
        <v>29</v>
      </c>
      <c r="E52" s="39">
        <v>29</v>
      </c>
      <c r="F52" s="40">
        <v>100</v>
      </c>
      <c r="G52" s="41"/>
      <c r="H52" s="147">
        <v>0.383</v>
      </c>
      <c r="I52" s="148">
        <v>0.377</v>
      </c>
      <c r="J52" s="148">
        <v>0.377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175</v>
      </c>
      <c r="D54" s="31">
        <v>170</v>
      </c>
      <c r="E54" s="31">
        <v>150</v>
      </c>
      <c r="F54" s="32"/>
      <c r="G54" s="32"/>
      <c r="H54" s="146">
        <v>2.45</v>
      </c>
      <c r="I54" s="146">
        <v>2.295</v>
      </c>
      <c r="J54" s="146">
        <v>2.175</v>
      </c>
      <c r="K54" s="33"/>
    </row>
    <row r="55" spans="1:11" s="34" customFormat="1" ht="11.25" customHeight="1">
      <c r="A55" s="36" t="s">
        <v>42</v>
      </c>
      <c r="B55" s="30"/>
      <c r="C55" s="31">
        <v>1</v>
      </c>
      <c r="D55" s="31">
        <v>1</v>
      </c>
      <c r="E55" s="31"/>
      <c r="F55" s="32"/>
      <c r="G55" s="32"/>
      <c r="H55" s="146">
        <v>0.01</v>
      </c>
      <c r="I55" s="146">
        <v>0.01</v>
      </c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4</v>
      </c>
      <c r="D58" s="31">
        <v>3</v>
      </c>
      <c r="E58" s="31">
        <v>3</v>
      </c>
      <c r="F58" s="32"/>
      <c r="G58" s="32"/>
      <c r="H58" s="146">
        <v>0.044</v>
      </c>
      <c r="I58" s="146">
        <v>0.014</v>
      </c>
      <c r="J58" s="146">
        <v>0.027</v>
      </c>
      <c r="K58" s="33"/>
    </row>
    <row r="59" spans="1:11" s="43" customFormat="1" ht="11.25" customHeight="1">
      <c r="A59" s="37" t="s">
        <v>46</v>
      </c>
      <c r="B59" s="38"/>
      <c r="C59" s="39">
        <v>180</v>
      </c>
      <c r="D59" s="39">
        <v>174</v>
      </c>
      <c r="E59" s="39">
        <v>153</v>
      </c>
      <c r="F59" s="40">
        <v>87.93103448275862</v>
      </c>
      <c r="G59" s="41"/>
      <c r="H59" s="147">
        <v>2.504</v>
      </c>
      <c r="I59" s="148">
        <v>2.3189999999999995</v>
      </c>
      <c r="J59" s="148">
        <v>2.202</v>
      </c>
      <c r="K59" s="42">
        <v>94.95472186287195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1850</v>
      </c>
      <c r="D61" s="31">
        <v>2350</v>
      </c>
      <c r="E61" s="31">
        <v>2500</v>
      </c>
      <c r="F61" s="32"/>
      <c r="G61" s="32"/>
      <c r="H61" s="146">
        <v>27.75</v>
      </c>
      <c r="I61" s="146">
        <v>33.488</v>
      </c>
      <c r="J61" s="146">
        <v>37.5</v>
      </c>
      <c r="K61" s="33"/>
    </row>
    <row r="62" spans="1:11" s="34" customFormat="1" ht="11.25" customHeight="1">
      <c r="A62" s="36" t="s">
        <v>48</v>
      </c>
      <c r="B62" s="30"/>
      <c r="C62" s="31">
        <v>1045</v>
      </c>
      <c r="D62" s="31">
        <v>1055</v>
      </c>
      <c r="E62" s="31">
        <v>1055</v>
      </c>
      <c r="F62" s="32"/>
      <c r="G62" s="32"/>
      <c r="H62" s="146">
        <v>14.991</v>
      </c>
      <c r="I62" s="146">
        <v>12.744</v>
      </c>
      <c r="J62" s="146">
        <v>13.771</v>
      </c>
      <c r="K62" s="33"/>
    </row>
    <row r="63" spans="1:11" s="34" customFormat="1" ht="11.25" customHeight="1">
      <c r="A63" s="36" t="s">
        <v>49</v>
      </c>
      <c r="B63" s="30"/>
      <c r="C63" s="31">
        <v>1022</v>
      </c>
      <c r="D63" s="31">
        <v>1022</v>
      </c>
      <c r="E63" s="31">
        <v>1022</v>
      </c>
      <c r="F63" s="32"/>
      <c r="G63" s="32"/>
      <c r="H63" s="146">
        <v>17.321</v>
      </c>
      <c r="I63" s="146">
        <v>14.616</v>
      </c>
      <c r="J63" s="146">
        <v>14.616</v>
      </c>
      <c r="K63" s="33"/>
    </row>
    <row r="64" spans="1:11" s="43" customFormat="1" ht="11.25" customHeight="1">
      <c r="A64" s="37" t="s">
        <v>50</v>
      </c>
      <c r="B64" s="38"/>
      <c r="C64" s="39">
        <v>3917</v>
      </c>
      <c r="D64" s="39">
        <v>4427</v>
      </c>
      <c r="E64" s="39">
        <v>4577</v>
      </c>
      <c r="F64" s="40">
        <v>103.38829907386491</v>
      </c>
      <c r="G64" s="41"/>
      <c r="H64" s="147">
        <v>60.062</v>
      </c>
      <c r="I64" s="148">
        <v>60.848</v>
      </c>
      <c r="J64" s="148">
        <v>65.887</v>
      </c>
      <c r="K64" s="42">
        <v>108.28129108598475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6518</v>
      </c>
      <c r="D66" s="39">
        <v>6950</v>
      </c>
      <c r="E66" s="39">
        <v>6950</v>
      </c>
      <c r="F66" s="40">
        <v>100</v>
      </c>
      <c r="G66" s="41"/>
      <c r="H66" s="147">
        <v>88.5</v>
      </c>
      <c r="I66" s="148">
        <v>89.821</v>
      </c>
      <c r="J66" s="148">
        <v>99.6</v>
      </c>
      <c r="K66" s="42">
        <v>110.88720900457577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>
        <v>1</v>
      </c>
      <c r="E68" s="31">
        <v>1</v>
      </c>
      <c r="F68" s="32"/>
      <c r="G68" s="32"/>
      <c r="H68" s="146"/>
      <c r="I68" s="146">
        <v>0.015</v>
      </c>
      <c r="J68" s="146">
        <v>0.015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>
        <v>1</v>
      </c>
      <c r="E70" s="39">
        <v>1</v>
      </c>
      <c r="F70" s="40">
        <v>100</v>
      </c>
      <c r="G70" s="41"/>
      <c r="H70" s="147"/>
      <c r="I70" s="148">
        <v>0.015</v>
      </c>
      <c r="J70" s="148">
        <v>0.015</v>
      </c>
      <c r="K70" s="42"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310</v>
      </c>
      <c r="D72" s="31">
        <v>312</v>
      </c>
      <c r="E72" s="31">
        <v>312</v>
      </c>
      <c r="F72" s="32"/>
      <c r="G72" s="32"/>
      <c r="H72" s="146">
        <v>3.615</v>
      </c>
      <c r="I72" s="146">
        <v>3.804</v>
      </c>
      <c r="J72" s="146">
        <v>3.804</v>
      </c>
      <c r="K72" s="33"/>
    </row>
    <row r="73" spans="1:11" s="34" customFormat="1" ht="11.25" customHeight="1">
      <c r="A73" s="36" t="s">
        <v>56</v>
      </c>
      <c r="B73" s="30"/>
      <c r="C73" s="31">
        <v>190</v>
      </c>
      <c r="D73" s="31">
        <v>197</v>
      </c>
      <c r="E73" s="31">
        <v>197</v>
      </c>
      <c r="F73" s="32"/>
      <c r="G73" s="32"/>
      <c r="H73" s="146">
        <v>3.158</v>
      </c>
      <c r="I73" s="146">
        <v>3.158</v>
      </c>
      <c r="J73" s="146">
        <v>3.158</v>
      </c>
      <c r="K73" s="33"/>
    </row>
    <row r="74" spans="1:11" s="34" customFormat="1" ht="11.25" customHeight="1">
      <c r="A74" s="36" t="s">
        <v>57</v>
      </c>
      <c r="B74" s="30"/>
      <c r="C74" s="31">
        <v>21</v>
      </c>
      <c r="D74" s="31">
        <v>20</v>
      </c>
      <c r="E74" s="31">
        <v>21</v>
      </c>
      <c r="F74" s="32"/>
      <c r="G74" s="32"/>
      <c r="H74" s="146">
        <v>0.279</v>
      </c>
      <c r="I74" s="146">
        <v>0.265</v>
      </c>
      <c r="J74" s="146">
        <v>0.279</v>
      </c>
      <c r="K74" s="33"/>
    </row>
    <row r="75" spans="1:11" s="34" customFormat="1" ht="11.25" customHeight="1">
      <c r="A75" s="36" t="s">
        <v>58</v>
      </c>
      <c r="B75" s="30"/>
      <c r="C75" s="31">
        <v>727</v>
      </c>
      <c r="D75" s="31">
        <v>403</v>
      </c>
      <c r="E75" s="31">
        <v>403</v>
      </c>
      <c r="F75" s="32"/>
      <c r="G75" s="32"/>
      <c r="H75" s="146">
        <v>9.385</v>
      </c>
      <c r="I75" s="146">
        <v>4.884</v>
      </c>
      <c r="J75" s="146">
        <v>4.884</v>
      </c>
      <c r="K75" s="33"/>
    </row>
    <row r="76" spans="1:11" s="34" customFormat="1" ht="11.25" customHeight="1">
      <c r="A76" s="36" t="s">
        <v>59</v>
      </c>
      <c r="B76" s="30"/>
      <c r="C76" s="31">
        <v>8</v>
      </c>
      <c r="D76" s="31">
        <v>5</v>
      </c>
      <c r="E76" s="31">
        <v>5</v>
      </c>
      <c r="F76" s="32"/>
      <c r="G76" s="32"/>
      <c r="H76" s="146">
        <v>0.22</v>
      </c>
      <c r="I76" s="146">
        <v>0.135</v>
      </c>
      <c r="J76" s="146">
        <v>0.135</v>
      </c>
      <c r="K76" s="33"/>
    </row>
    <row r="77" spans="1:11" s="34" customFormat="1" ht="11.25" customHeight="1">
      <c r="A77" s="36" t="s">
        <v>60</v>
      </c>
      <c r="B77" s="30"/>
      <c r="C77" s="31">
        <v>30</v>
      </c>
      <c r="D77" s="31">
        <v>25</v>
      </c>
      <c r="E77" s="31">
        <v>25</v>
      </c>
      <c r="F77" s="32"/>
      <c r="G77" s="32"/>
      <c r="H77" s="146">
        <v>0.4</v>
      </c>
      <c r="I77" s="146">
        <v>0.335</v>
      </c>
      <c r="J77" s="146">
        <v>0.335</v>
      </c>
      <c r="K77" s="33"/>
    </row>
    <row r="78" spans="1:11" s="34" customFormat="1" ht="11.25" customHeight="1">
      <c r="A78" s="36" t="s">
        <v>61</v>
      </c>
      <c r="B78" s="30"/>
      <c r="C78" s="31">
        <v>360</v>
      </c>
      <c r="D78" s="31">
        <v>340</v>
      </c>
      <c r="E78" s="31">
        <v>330</v>
      </c>
      <c r="F78" s="32"/>
      <c r="G78" s="32"/>
      <c r="H78" s="146">
        <v>6.336</v>
      </c>
      <c r="I78" s="146">
        <v>5.984</v>
      </c>
      <c r="J78" s="146">
        <v>6</v>
      </c>
      <c r="K78" s="33"/>
    </row>
    <row r="79" spans="1:11" s="34" customFormat="1" ht="11.25" customHeight="1">
      <c r="A79" s="36" t="s">
        <v>62</v>
      </c>
      <c r="B79" s="30"/>
      <c r="C79" s="31">
        <v>180</v>
      </c>
      <c r="D79" s="31">
        <v>330</v>
      </c>
      <c r="E79" s="31">
        <v>330</v>
      </c>
      <c r="F79" s="32"/>
      <c r="G79" s="32"/>
      <c r="H79" s="146">
        <v>1.44</v>
      </c>
      <c r="I79" s="146">
        <v>6.105</v>
      </c>
      <c r="J79" s="146">
        <v>6.105</v>
      </c>
      <c r="K79" s="33"/>
    </row>
    <row r="80" spans="1:11" s="43" customFormat="1" ht="11.25" customHeight="1">
      <c r="A80" s="44" t="s">
        <v>63</v>
      </c>
      <c r="B80" s="38"/>
      <c r="C80" s="39">
        <v>1826</v>
      </c>
      <c r="D80" s="39">
        <v>1632</v>
      </c>
      <c r="E80" s="39">
        <v>1623</v>
      </c>
      <c r="F80" s="40">
        <v>99.44852941176471</v>
      </c>
      <c r="G80" s="41"/>
      <c r="H80" s="147">
        <v>24.832999999999995</v>
      </c>
      <c r="I80" s="148">
        <v>24.67</v>
      </c>
      <c r="J80" s="148">
        <v>24.7</v>
      </c>
      <c r="K80" s="42">
        <v>100.12160518848803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2</v>
      </c>
      <c r="D82" s="31">
        <v>2</v>
      </c>
      <c r="E82" s="31">
        <v>2</v>
      </c>
      <c r="F82" s="32"/>
      <c r="G82" s="32"/>
      <c r="H82" s="146">
        <v>0.028</v>
      </c>
      <c r="I82" s="146">
        <v>0.018</v>
      </c>
      <c r="J82" s="146">
        <v>0.018</v>
      </c>
      <c r="K82" s="33"/>
    </row>
    <row r="83" spans="1:11" s="34" customFormat="1" ht="11.25" customHeight="1">
      <c r="A83" s="36" t="s">
        <v>65</v>
      </c>
      <c r="B83" s="30"/>
      <c r="C83" s="31">
        <v>9</v>
      </c>
      <c r="D83" s="31">
        <v>9</v>
      </c>
      <c r="E83" s="31">
        <v>9</v>
      </c>
      <c r="F83" s="32"/>
      <c r="G83" s="32"/>
      <c r="H83" s="146">
        <v>0.022</v>
      </c>
      <c r="I83" s="146">
        <v>0.022</v>
      </c>
      <c r="J83" s="146">
        <v>0.022</v>
      </c>
      <c r="K83" s="33"/>
    </row>
    <row r="84" spans="1:11" s="43" customFormat="1" ht="11.25" customHeight="1" thickBot="1">
      <c r="A84" s="37" t="s">
        <v>66</v>
      </c>
      <c r="B84" s="38"/>
      <c r="C84" s="39">
        <v>11</v>
      </c>
      <c r="D84" s="39">
        <v>11</v>
      </c>
      <c r="E84" s="39">
        <v>11</v>
      </c>
      <c r="F84" s="40">
        <v>100</v>
      </c>
      <c r="G84" s="41"/>
      <c r="H84" s="147">
        <v>0.05</v>
      </c>
      <c r="I84" s="148">
        <v>0.039999999999999994</v>
      </c>
      <c r="J84" s="148">
        <v>0.039999999999999994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14909</v>
      </c>
      <c r="D87" s="54">
        <v>15415</v>
      </c>
      <c r="E87" s="54">
        <v>15494</v>
      </c>
      <c r="F87" s="55">
        <f>IF(D87&gt;0,100*E87/D87,0)</f>
        <v>100.51248783652287</v>
      </c>
      <c r="G87" s="41"/>
      <c r="H87" s="151">
        <v>206.48100000000002</v>
      </c>
      <c r="I87" s="152">
        <v>205.07199999999997</v>
      </c>
      <c r="J87" s="152">
        <v>213.32399999999996</v>
      </c>
      <c r="K87" s="55">
        <f>IF(I87&gt;0,100*J87/I87,0)</f>
        <v>104.02395256300225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SheetLayoutView="100" zoomScalePageLayoutView="0" workbookViewId="0" topLeftCell="A52">
      <selection activeCell="I87" sqref="I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33</v>
      </c>
      <c r="D26" s="39">
        <v>33</v>
      </c>
      <c r="E26" s="39">
        <v>33</v>
      </c>
      <c r="F26" s="40">
        <v>100</v>
      </c>
      <c r="G26" s="41"/>
      <c r="H26" s="147">
        <v>1.222</v>
      </c>
      <c r="I26" s="148">
        <v>1.2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12</v>
      </c>
      <c r="D30" s="31">
        <v>12</v>
      </c>
      <c r="E30" s="31">
        <v>12</v>
      </c>
      <c r="F30" s="32"/>
      <c r="G30" s="32"/>
      <c r="H30" s="146">
        <v>0.648</v>
      </c>
      <c r="I30" s="146">
        <v>0.52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12</v>
      </c>
      <c r="D31" s="39">
        <v>12</v>
      </c>
      <c r="E31" s="39">
        <v>12</v>
      </c>
      <c r="F31" s="40">
        <v>100</v>
      </c>
      <c r="G31" s="41"/>
      <c r="H31" s="147">
        <v>0.648</v>
      </c>
      <c r="I31" s="148">
        <v>0.52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119</v>
      </c>
      <c r="D33" s="31">
        <v>110</v>
      </c>
      <c r="E33" s="31">
        <v>110</v>
      </c>
      <c r="F33" s="32"/>
      <c r="G33" s="32"/>
      <c r="H33" s="146">
        <v>2.84</v>
      </c>
      <c r="I33" s="146">
        <v>3.264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14</v>
      </c>
      <c r="D34" s="31">
        <v>14</v>
      </c>
      <c r="E34" s="31"/>
      <c r="F34" s="32"/>
      <c r="G34" s="32"/>
      <c r="H34" s="146">
        <v>0.411</v>
      </c>
      <c r="I34" s="146">
        <v>0.411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17</v>
      </c>
      <c r="D35" s="31">
        <v>20</v>
      </c>
      <c r="E35" s="31"/>
      <c r="F35" s="32"/>
      <c r="G35" s="32"/>
      <c r="H35" s="146">
        <v>0.675</v>
      </c>
      <c r="I35" s="146">
        <v>0.78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216</v>
      </c>
      <c r="D36" s="31">
        <v>200</v>
      </c>
      <c r="E36" s="31">
        <v>200</v>
      </c>
      <c r="F36" s="32"/>
      <c r="G36" s="32"/>
      <c r="H36" s="146">
        <v>6.608</v>
      </c>
      <c r="I36" s="146">
        <v>6.3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366</v>
      </c>
      <c r="D37" s="39">
        <v>344</v>
      </c>
      <c r="E37" s="39">
        <v>310</v>
      </c>
      <c r="F37" s="40">
        <v>90.11627906976744</v>
      </c>
      <c r="G37" s="41"/>
      <c r="H37" s="147">
        <v>10.533999999999999</v>
      </c>
      <c r="I37" s="148">
        <v>10.754999999999999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11</v>
      </c>
      <c r="D39" s="39">
        <v>10</v>
      </c>
      <c r="E39" s="39">
        <v>10</v>
      </c>
      <c r="F39" s="40">
        <v>100</v>
      </c>
      <c r="G39" s="41"/>
      <c r="H39" s="147">
        <v>0.4</v>
      </c>
      <c r="I39" s="148">
        <v>0.37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>
        <v>33</v>
      </c>
      <c r="F42" s="32"/>
      <c r="G42" s="32"/>
      <c r="H42" s="146"/>
      <c r="I42" s="146">
        <v>1.073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3</v>
      </c>
      <c r="D43" s="31">
        <v>6</v>
      </c>
      <c r="E43" s="31">
        <v>6</v>
      </c>
      <c r="F43" s="32"/>
      <c r="G43" s="32"/>
      <c r="H43" s="146">
        <v>0.051</v>
      </c>
      <c r="I43" s="146">
        <v>0.09</v>
      </c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>
        <v>1</v>
      </c>
      <c r="D45" s="31">
        <v>1</v>
      </c>
      <c r="E45" s="31">
        <v>1</v>
      </c>
      <c r="F45" s="32"/>
      <c r="G45" s="32"/>
      <c r="H45" s="146">
        <v>0.026</v>
      </c>
      <c r="I45" s="146">
        <v>0.025</v>
      </c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>
        <v>59</v>
      </c>
      <c r="E47" s="31">
        <v>59</v>
      </c>
      <c r="F47" s="32"/>
      <c r="G47" s="32"/>
      <c r="H47" s="146"/>
      <c r="I47" s="146">
        <v>2.36</v>
      </c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4</v>
      </c>
      <c r="D50" s="39">
        <v>66</v>
      </c>
      <c r="E50" s="39">
        <v>99</v>
      </c>
      <c r="F50" s="40">
        <v>100</v>
      </c>
      <c r="G50" s="41"/>
      <c r="H50" s="147">
        <v>0.077</v>
      </c>
      <c r="I50" s="148">
        <f>SUM(I42:I49)</f>
        <v>3.548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120</v>
      </c>
      <c r="D54" s="31">
        <v>200</v>
      </c>
      <c r="E54" s="31">
        <v>150</v>
      </c>
      <c r="F54" s="32"/>
      <c r="G54" s="32"/>
      <c r="H54" s="146">
        <v>6</v>
      </c>
      <c r="I54" s="146">
        <v>10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170</v>
      </c>
      <c r="D55" s="31">
        <v>178</v>
      </c>
      <c r="E55" s="31">
        <v>178</v>
      </c>
      <c r="F55" s="32"/>
      <c r="G55" s="32"/>
      <c r="H55" s="146">
        <v>8.5</v>
      </c>
      <c r="I55" s="146">
        <v>8.75</v>
      </c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21</v>
      </c>
      <c r="D58" s="31">
        <v>27</v>
      </c>
      <c r="E58" s="31">
        <v>27</v>
      </c>
      <c r="F58" s="32"/>
      <c r="G58" s="32"/>
      <c r="H58" s="146">
        <v>0.945</v>
      </c>
      <c r="I58" s="146">
        <v>1.12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311</v>
      </c>
      <c r="D59" s="39">
        <v>405</v>
      </c>
      <c r="E59" s="39">
        <v>355</v>
      </c>
      <c r="F59" s="40">
        <v>87.65432098765432</v>
      </c>
      <c r="G59" s="41"/>
      <c r="H59" s="147">
        <v>15.445</v>
      </c>
      <c r="I59" s="148">
        <v>19.87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135</v>
      </c>
      <c r="D61" s="31">
        <v>135</v>
      </c>
      <c r="E61" s="31">
        <v>135</v>
      </c>
      <c r="F61" s="32"/>
      <c r="G61" s="32"/>
      <c r="H61" s="146">
        <v>4.86</v>
      </c>
      <c r="I61" s="146">
        <v>4.86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150</v>
      </c>
      <c r="D62" s="31">
        <v>150</v>
      </c>
      <c r="E62" s="31">
        <v>148</v>
      </c>
      <c r="F62" s="32"/>
      <c r="G62" s="32"/>
      <c r="H62" s="146">
        <v>3.17</v>
      </c>
      <c r="I62" s="146">
        <v>3.17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1120</v>
      </c>
      <c r="D63" s="31">
        <v>1128</v>
      </c>
      <c r="E63" s="31">
        <v>1128</v>
      </c>
      <c r="F63" s="32"/>
      <c r="G63" s="32"/>
      <c r="H63" s="146">
        <v>42.153</v>
      </c>
      <c r="I63" s="146">
        <v>70.792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1405</v>
      </c>
      <c r="D64" s="39">
        <v>1413</v>
      </c>
      <c r="E64" s="39">
        <v>1411</v>
      </c>
      <c r="F64" s="40">
        <v>99.85845718329794</v>
      </c>
      <c r="G64" s="41"/>
      <c r="H64" s="147">
        <v>50.183</v>
      </c>
      <c r="I64" s="148">
        <v>78.822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559</v>
      </c>
      <c r="D66" s="39">
        <v>600</v>
      </c>
      <c r="E66" s="39">
        <v>600</v>
      </c>
      <c r="F66" s="40">
        <v>100</v>
      </c>
      <c r="G66" s="41"/>
      <c r="H66" s="147">
        <v>22.304</v>
      </c>
      <c r="I66" s="148">
        <v>30.65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13</v>
      </c>
      <c r="D72" s="31">
        <v>13</v>
      </c>
      <c r="E72" s="31">
        <v>13</v>
      </c>
      <c r="F72" s="32"/>
      <c r="G72" s="32"/>
      <c r="H72" s="146">
        <v>0.23</v>
      </c>
      <c r="I72" s="146">
        <v>0.24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78</v>
      </c>
      <c r="D73" s="31">
        <v>80</v>
      </c>
      <c r="E73" s="31">
        <v>80</v>
      </c>
      <c r="F73" s="32"/>
      <c r="G73" s="32"/>
      <c r="H73" s="146">
        <v>2.905</v>
      </c>
      <c r="I73" s="146">
        <v>2.98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274</v>
      </c>
      <c r="D74" s="31">
        <v>519</v>
      </c>
      <c r="E74" s="31">
        <v>450</v>
      </c>
      <c r="F74" s="32"/>
      <c r="G74" s="32"/>
      <c r="H74" s="146">
        <v>17.417</v>
      </c>
      <c r="I74" s="146">
        <v>20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37</v>
      </c>
      <c r="D75" s="31">
        <v>20</v>
      </c>
      <c r="E75" s="31">
        <v>20</v>
      </c>
      <c r="F75" s="32"/>
      <c r="G75" s="32"/>
      <c r="H75" s="146">
        <v>1.498</v>
      </c>
      <c r="I75" s="146">
        <v>1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45</v>
      </c>
      <c r="D76" s="31">
        <v>20</v>
      </c>
      <c r="E76" s="31"/>
      <c r="F76" s="32"/>
      <c r="G76" s="32"/>
      <c r="H76" s="146">
        <v>1.575</v>
      </c>
      <c r="I76" s="146">
        <v>0.6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171</v>
      </c>
      <c r="D77" s="31">
        <v>181</v>
      </c>
      <c r="E77" s="31">
        <v>181</v>
      </c>
      <c r="F77" s="32"/>
      <c r="G77" s="32"/>
      <c r="H77" s="146">
        <v>6.674</v>
      </c>
      <c r="I77" s="146">
        <v>7.059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190</v>
      </c>
      <c r="D78" s="31">
        <v>200</v>
      </c>
      <c r="E78" s="31">
        <v>200</v>
      </c>
      <c r="F78" s="32"/>
      <c r="G78" s="32"/>
      <c r="H78" s="146">
        <v>9.31</v>
      </c>
      <c r="I78" s="146">
        <v>12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1200</v>
      </c>
      <c r="D79" s="31">
        <v>1300</v>
      </c>
      <c r="E79" s="31">
        <v>50</v>
      </c>
      <c r="F79" s="32"/>
      <c r="G79" s="32"/>
      <c r="H79" s="146">
        <v>60</v>
      </c>
      <c r="I79" s="146">
        <v>78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2008</v>
      </c>
      <c r="D80" s="39">
        <v>2333</v>
      </c>
      <c r="E80" s="39">
        <v>994</v>
      </c>
      <c r="F80" s="40">
        <v>42.60608658379768</v>
      </c>
      <c r="G80" s="41"/>
      <c r="H80" s="147">
        <v>99.60900000000001</v>
      </c>
      <c r="I80" s="148">
        <v>121.879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4709</v>
      </c>
      <c r="D87" s="54">
        <v>5216</v>
      </c>
      <c r="E87" s="54">
        <f>E13+E15+E17+E22+E24+E26+E31+E37+E39+E50+E52+E59+E64+E66+E70+E80+E84</f>
        <v>3824</v>
      </c>
      <c r="F87" s="55">
        <f>IF(D87&gt;0,100*E87/D87,0)</f>
        <v>73.31288343558282</v>
      </c>
      <c r="G87" s="41"/>
      <c r="H87" s="151">
        <v>200.42200000000003</v>
      </c>
      <c r="I87" s="152">
        <f>I13+I15+I17+I22+I24+I26+I31+I37+I39+I50+I52+I59+I64+I66+I70+I80+I84</f>
        <v>267.61400000000003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10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>
        <v>18</v>
      </c>
      <c r="F19" s="32"/>
      <c r="G19" s="32"/>
      <c r="H19" s="146"/>
      <c r="I19" s="146"/>
      <c r="J19" s="146">
        <v>0.47</v>
      </c>
      <c r="K19" s="33"/>
    </row>
    <row r="20" spans="1:11" s="34" customFormat="1" ht="11.25" customHeight="1">
      <c r="A20" s="36" t="s">
        <v>15</v>
      </c>
      <c r="B20" s="30"/>
      <c r="C20" s="31">
        <v>20</v>
      </c>
      <c r="D20" s="31">
        <v>20</v>
      </c>
      <c r="E20" s="31">
        <v>20</v>
      </c>
      <c r="F20" s="32"/>
      <c r="G20" s="32"/>
      <c r="H20" s="146">
        <v>0.38</v>
      </c>
      <c r="I20" s="146">
        <v>0.36</v>
      </c>
      <c r="J20" s="146">
        <v>0.32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20</v>
      </c>
      <c r="D22" s="39">
        <v>20</v>
      </c>
      <c r="E22" s="39">
        <v>38</v>
      </c>
      <c r="F22" s="40">
        <v>190</v>
      </c>
      <c r="G22" s="41"/>
      <c r="H22" s="147">
        <v>0.38</v>
      </c>
      <c r="I22" s="148">
        <v>0.36</v>
      </c>
      <c r="J22" s="148">
        <v>0.79</v>
      </c>
      <c r="K22" s="42">
        <v>219.44444444444446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329</v>
      </c>
      <c r="D24" s="39">
        <v>364</v>
      </c>
      <c r="E24" s="39">
        <v>381</v>
      </c>
      <c r="F24" s="40">
        <v>104.67032967032966</v>
      </c>
      <c r="G24" s="41"/>
      <c r="H24" s="147">
        <v>23.81</v>
      </c>
      <c r="I24" s="148">
        <v>25.062</v>
      </c>
      <c r="J24" s="148">
        <v>29.21</v>
      </c>
      <c r="K24" s="42">
        <v>116.55095363498523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20</v>
      </c>
      <c r="D26" s="39">
        <v>18</v>
      </c>
      <c r="E26" s="39">
        <v>18</v>
      </c>
      <c r="F26" s="40">
        <v>100</v>
      </c>
      <c r="G26" s="41"/>
      <c r="H26" s="147">
        <v>1.35</v>
      </c>
      <c r="I26" s="148">
        <v>1.13</v>
      </c>
      <c r="J26" s="148">
        <v>1.1</v>
      </c>
      <c r="K26" s="42">
        <v>97.34513274336285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870</v>
      </c>
      <c r="D30" s="31">
        <v>880</v>
      </c>
      <c r="E30" s="31">
        <v>950</v>
      </c>
      <c r="F30" s="32"/>
      <c r="G30" s="32"/>
      <c r="H30" s="146">
        <v>40.906</v>
      </c>
      <c r="I30" s="146">
        <v>47.52</v>
      </c>
      <c r="J30" s="146">
        <v>40</v>
      </c>
      <c r="K30" s="33"/>
    </row>
    <row r="31" spans="1:11" s="43" customFormat="1" ht="11.25" customHeight="1">
      <c r="A31" s="44" t="s">
        <v>23</v>
      </c>
      <c r="B31" s="38"/>
      <c r="C31" s="39">
        <v>870</v>
      </c>
      <c r="D31" s="39">
        <v>880</v>
      </c>
      <c r="E31" s="39">
        <v>950</v>
      </c>
      <c r="F31" s="40">
        <v>107.95454545454545</v>
      </c>
      <c r="G31" s="41"/>
      <c r="H31" s="147">
        <v>40.906</v>
      </c>
      <c r="I31" s="148">
        <v>47.52</v>
      </c>
      <c r="J31" s="148">
        <v>40</v>
      </c>
      <c r="K31" s="42">
        <v>84.17508417508417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30</v>
      </c>
      <c r="D33" s="31">
        <v>30</v>
      </c>
      <c r="E33" s="31">
        <v>25</v>
      </c>
      <c r="F33" s="32"/>
      <c r="G33" s="32"/>
      <c r="H33" s="146">
        <v>0.9</v>
      </c>
      <c r="I33" s="146">
        <v>0.703</v>
      </c>
      <c r="J33" s="146">
        <v>0.675</v>
      </c>
      <c r="K33" s="33"/>
    </row>
    <row r="34" spans="1:11" s="34" customFormat="1" ht="11.25" customHeight="1">
      <c r="A34" s="36" t="s">
        <v>25</v>
      </c>
      <c r="B34" s="30"/>
      <c r="C34" s="31">
        <v>110</v>
      </c>
      <c r="D34" s="31">
        <v>111</v>
      </c>
      <c r="E34" s="31">
        <v>111</v>
      </c>
      <c r="F34" s="32"/>
      <c r="G34" s="32"/>
      <c r="H34" s="146">
        <v>2.5</v>
      </c>
      <c r="I34" s="146">
        <v>3.167</v>
      </c>
      <c r="J34" s="146">
        <v>3.167</v>
      </c>
      <c r="K34" s="33"/>
    </row>
    <row r="35" spans="1:11" s="34" customFormat="1" ht="11.25" customHeight="1">
      <c r="A35" s="36" t="s">
        <v>26</v>
      </c>
      <c r="B35" s="30"/>
      <c r="C35" s="31">
        <v>60</v>
      </c>
      <c r="D35" s="31">
        <v>51</v>
      </c>
      <c r="E35" s="31">
        <v>60</v>
      </c>
      <c r="F35" s="32"/>
      <c r="G35" s="32"/>
      <c r="H35" s="146">
        <v>2.5</v>
      </c>
      <c r="I35" s="146">
        <v>2.026</v>
      </c>
      <c r="J35" s="146">
        <v>2.46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>
        <v>200</v>
      </c>
      <c r="D37" s="39">
        <v>192</v>
      </c>
      <c r="E37" s="39">
        <v>196</v>
      </c>
      <c r="F37" s="40">
        <v>102.08333333333333</v>
      </c>
      <c r="G37" s="41"/>
      <c r="H37" s="147">
        <v>5.9</v>
      </c>
      <c r="I37" s="148">
        <v>5.896</v>
      </c>
      <c r="J37" s="148">
        <v>6.302</v>
      </c>
      <c r="K37" s="42">
        <v>106.88602442333784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70</v>
      </c>
      <c r="D39" s="39">
        <v>59</v>
      </c>
      <c r="E39" s="39">
        <v>60</v>
      </c>
      <c r="F39" s="40">
        <v>101.69491525423729</v>
      </c>
      <c r="G39" s="41"/>
      <c r="H39" s="147">
        <v>2.3</v>
      </c>
      <c r="I39" s="148">
        <v>2.034</v>
      </c>
      <c r="J39" s="148">
        <v>2.1</v>
      </c>
      <c r="K39" s="42">
        <v>103.2448377581121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145</v>
      </c>
      <c r="D41" s="31">
        <v>130</v>
      </c>
      <c r="E41" s="31">
        <v>103</v>
      </c>
      <c r="F41" s="32"/>
      <c r="G41" s="32"/>
      <c r="H41" s="146">
        <v>8.001</v>
      </c>
      <c r="I41" s="146">
        <v>9.75</v>
      </c>
      <c r="J41" s="146">
        <v>6.695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>
        <v>45</v>
      </c>
      <c r="D43" s="31">
        <v>24</v>
      </c>
      <c r="E43" s="31">
        <v>17</v>
      </c>
      <c r="F43" s="32"/>
      <c r="G43" s="32"/>
      <c r="H43" s="146">
        <v>2.07</v>
      </c>
      <c r="I43" s="146">
        <v>1.008</v>
      </c>
      <c r="J43" s="146">
        <v>0.621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>
        <v>30</v>
      </c>
      <c r="D45" s="31">
        <v>25</v>
      </c>
      <c r="E45" s="31">
        <v>28</v>
      </c>
      <c r="F45" s="32"/>
      <c r="G45" s="32"/>
      <c r="H45" s="146">
        <v>0.81</v>
      </c>
      <c r="I45" s="146">
        <v>0.675</v>
      </c>
      <c r="J45" s="146">
        <v>0.728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>
        <v>517</v>
      </c>
      <c r="D48" s="31">
        <v>459</v>
      </c>
      <c r="E48" s="31">
        <v>653</v>
      </c>
      <c r="F48" s="32"/>
      <c r="G48" s="32"/>
      <c r="H48" s="146">
        <v>25.85</v>
      </c>
      <c r="I48" s="146">
        <v>22.95</v>
      </c>
      <c r="J48" s="146">
        <v>32.65</v>
      </c>
      <c r="K48" s="33"/>
    </row>
    <row r="49" spans="1:11" s="34" customFormat="1" ht="11.25" customHeight="1">
      <c r="A49" s="36" t="s">
        <v>38</v>
      </c>
      <c r="B49" s="30"/>
      <c r="C49" s="31">
        <v>131</v>
      </c>
      <c r="D49" s="31">
        <v>124</v>
      </c>
      <c r="E49" s="31">
        <v>119</v>
      </c>
      <c r="F49" s="32"/>
      <c r="G49" s="32"/>
      <c r="H49" s="146">
        <v>8.515</v>
      </c>
      <c r="I49" s="146">
        <v>6.82</v>
      </c>
      <c r="J49" s="146">
        <v>4.165</v>
      </c>
      <c r="K49" s="33"/>
    </row>
    <row r="50" spans="1:11" s="43" customFormat="1" ht="11.25" customHeight="1">
      <c r="A50" s="44" t="s">
        <v>39</v>
      </c>
      <c r="B50" s="38"/>
      <c r="C50" s="39">
        <v>868</v>
      </c>
      <c r="D50" s="39">
        <v>762</v>
      </c>
      <c r="E50" s="39">
        <v>920</v>
      </c>
      <c r="F50" s="40">
        <v>120.73490813648294</v>
      </c>
      <c r="G50" s="41"/>
      <c r="H50" s="147">
        <v>45.246</v>
      </c>
      <c r="I50" s="148">
        <v>41.203</v>
      </c>
      <c r="J50" s="148">
        <v>44.859</v>
      </c>
      <c r="K50" s="42">
        <v>108.87314030531758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397</v>
      </c>
      <c r="D52" s="39">
        <v>1219</v>
      </c>
      <c r="E52" s="39">
        <v>1281</v>
      </c>
      <c r="F52" s="40">
        <v>105.08613617719442</v>
      </c>
      <c r="G52" s="41"/>
      <c r="H52" s="147">
        <v>16.142</v>
      </c>
      <c r="I52" s="148">
        <v>49.535</v>
      </c>
      <c r="J52" s="148">
        <v>44.835</v>
      </c>
      <c r="K52" s="42">
        <v>90.51175936206724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4600</v>
      </c>
      <c r="D54" s="31">
        <v>4000</v>
      </c>
      <c r="E54" s="31">
        <v>4300</v>
      </c>
      <c r="F54" s="32"/>
      <c r="G54" s="32"/>
      <c r="H54" s="146">
        <v>349.6</v>
      </c>
      <c r="I54" s="146">
        <v>294</v>
      </c>
      <c r="J54" s="146">
        <v>322.5</v>
      </c>
      <c r="K54" s="33"/>
    </row>
    <row r="55" spans="1:11" s="34" customFormat="1" ht="11.25" customHeight="1">
      <c r="A55" s="36" t="s">
        <v>42</v>
      </c>
      <c r="B55" s="30"/>
      <c r="C55" s="31">
        <v>1898</v>
      </c>
      <c r="D55" s="31">
        <v>1780</v>
      </c>
      <c r="E55" s="31">
        <v>1820</v>
      </c>
      <c r="F55" s="32"/>
      <c r="G55" s="32"/>
      <c r="H55" s="146">
        <v>138.36</v>
      </c>
      <c r="I55" s="146">
        <v>106.8</v>
      </c>
      <c r="J55" s="146">
        <v>109.2</v>
      </c>
      <c r="K55" s="33"/>
    </row>
    <row r="56" spans="1:11" s="34" customFormat="1" ht="11.25" customHeight="1">
      <c r="A56" s="36" t="s">
        <v>43</v>
      </c>
      <c r="B56" s="30"/>
      <c r="C56" s="31">
        <v>1069</v>
      </c>
      <c r="D56" s="31">
        <v>1058</v>
      </c>
      <c r="E56" s="31">
        <v>944</v>
      </c>
      <c r="F56" s="32"/>
      <c r="G56" s="32"/>
      <c r="H56" s="146">
        <v>66.38</v>
      </c>
      <c r="I56" s="146">
        <v>68.063</v>
      </c>
      <c r="J56" s="146">
        <v>62.1</v>
      </c>
      <c r="K56" s="33"/>
    </row>
    <row r="57" spans="1:11" s="34" customFormat="1" ht="11.25" customHeight="1">
      <c r="A57" s="36" t="s">
        <v>44</v>
      </c>
      <c r="B57" s="30"/>
      <c r="C57" s="31">
        <v>73</v>
      </c>
      <c r="D57" s="31"/>
      <c r="E57" s="31">
        <v>33</v>
      </c>
      <c r="F57" s="32"/>
      <c r="G57" s="32"/>
      <c r="H57" s="146">
        <v>0.5</v>
      </c>
      <c r="I57" s="146"/>
      <c r="J57" s="146">
        <v>1.56</v>
      </c>
      <c r="K57" s="33"/>
    </row>
    <row r="58" spans="1:11" s="34" customFormat="1" ht="11.25" customHeight="1">
      <c r="A58" s="36" t="s">
        <v>45</v>
      </c>
      <c r="B58" s="30"/>
      <c r="C58" s="31">
        <v>704</v>
      </c>
      <c r="D58" s="31">
        <v>528</v>
      </c>
      <c r="E58" s="31">
        <v>623</v>
      </c>
      <c r="F58" s="32"/>
      <c r="G58" s="32"/>
      <c r="H58" s="146">
        <v>50.026</v>
      </c>
      <c r="I58" s="146">
        <v>43.296</v>
      </c>
      <c r="J58" s="146">
        <v>49.217</v>
      </c>
      <c r="K58" s="33"/>
    </row>
    <row r="59" spans="1:11" s="43" customFormat="1" ht="11.25" customHeight="1">
      <c r="A59" s="37" t="s">
        <v>46</v>
      </c>
      <c r="B59" s="38"/>
      <c r="C59" s="39">
        <v>8344</v>
      </c>
      <c r="D59" s="39">
        <v>7366</v>
      </c>
      <c r="E59" s="39">
        <v>7720</v>
      </c>
      <c r="F59" s="40">
        <v>104.80586478414337</v>
      </c>
      <c r="G59" s="41"/>
      <c r="H59" s="147">
        <v>604.866</v>
      </c>
      <c r="I59" s="148">
        <v>512.159</v>
      </c>
      <c r="J59" s="148">
        <v>544.577</v>
      </c>
      <c r="K59" s="42">
        <v>106.32967496422009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60</v>
      </c>
      <c r="D61" s="31">
        <v>85</v>
      </c>
      <c r="E61" s="31">
        <v>85</v>
      </c>
      <c r="F61" s="32"/>
      <c r="G61" s="32"/>
      <c r="H61" s="146">
        <v>2.1</v>
      </c>
      <c r="I61" s="146">
        <v>3.825</v>
      </c>
      <c r="J61" s="146">
        <v>3.825</v>
      </c>
      <c r="K61" s="33"/>
    </row>
    <row r="62" spans="1:11" s="34" customFormat="1" ht="11.25" customHeight="1">
      <c r="A62" s="36" t="s">
        <v>48</v>
      </c>
      <c r="B62" s="30"/>
      <c r="C62" s="31">
        <v>88</v>
      </c>
      <c r="D62" s="31">
        <v>79</v>
      </c>
      <c r="E62" s="31">
        <v>70</v>
      </c>
      <c r="F62" s="32"/>
      <c r="G62" s="32"/>
      <c r="H62" s="146">
        <v>2.061</v>
      </c>
      <c r="I62" s="146">
        <v>1.759</v>
      </c>
      <c r="J62" s="146">
        <v>1.56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>
        <v>148</v>
      </c>
      <c r="D64" s="39">
        <v>164</v>
      </c>
      <c r="E64" s="39">
        <v>155</v>
      </c>
      <c r="F64" s="40">
        <v>94.51219512195122</v>
      </c>
      <c r="G64" s="41"/>
      <c r="H64" s="147">
        <v>4.161</v>
      </c>
      <c r="I64" s="148">
        <v>5.584</v>
      </c>
      <c r="J64" s="148">
        <v>5.385</v>
      </c>
      <c r="K64" s="42">
        <v>96.43624641833811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175</v>
      </c>
      <c r="D66" s="39">
        <v>225</v>
      </c>
      <c r="E66" s="39">
        <v>129</v>
      </c>
      <c r="F66" s="40">
        <v>57.333333333333336</v>
      </c>
      <c r="G66" s="41"/>
      <c r="H66" s="147">
        <v>9.1</v>
      </c>
      <c r="I66" s="148">
        <v>9.45</v>
      </c>
      <c r="J66" s="148">
        <v>7.35</v>
      </c>
      <c r="K66" s="42">
        <v>77.77777777777779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19</v>
      </c>
      <c r="D72" s="31">
        <v>18</v>
      </c>
      <c r="E72" s="31">
        <v>18</v>
      </c>
      <c r="F72" s="32"/>
      <c r="G72" s="32"/>
      <c r="H72" s="146">
        <v>0.34</v>
      </c>
      <c r="I72" s="146">
        <v>0.325</v>
      </c>
      <c r="J72" s="146">
        <v>0.315</v>
      </c>
      <c r="K72" s="33"/>
    </row>
    <row r="73" spans="1:11" s="34" customFormat="1" ht="11.25" customHeight="1">
      <c r="A73" s="36" t="s">
        <v>56</v>
      </c>
      <c r="B73" s="30"/>
      <c r="C73" s="31">
        <v>86</v>
      </c>
      <c r="D73" s="31">
        <v>90</v>
      </c>
      <c r="E73" s="31">
        <v>84</v>
      </c>
      <c r="F73" s="32"/>
      <c r="G73" s="32"/>
      <c r="H73" s="146">
        <v>2.43</v>
      </c>
      <c r="I73" s="146">
        <v>3.352</v>
      </c>
      <c r="J73" s="146">
        <v>3.128</v>
      </c>
      <c r="K73" s="33"/>
    </row>
    <row r="74" spans="1:11" s="34" customFormat="1" ht="11.25" customHeight="1">
      <c r="A74" s="36" t="s">
        <v>57</v>
      </c>
      <c r="B74" s="30"/>
      <c r="C74" s="31">
        <v>273</v>
      </c>
      <c r="D74" s="31">
        <v>416</v>
      </c>
      <c r="E74" s="31">
        <v>363</v>
      </c>
      <c r="F74" s="32"/>
      <c r="G74" s="32"/>
      <c r="H74" s="146">
        <v>11.382</v>
      </c>
      <c r="I74" s="146">
        <v>11.495</v>
      </c>
      <c r="J74" s="146">
        <v>15.3</v>
      </c>
      <c r="K74" s="33"/>
    </row>
    <row r="75" spans="1:11" s="34" customFormat="1" ht="11.25" customHeight="1">
      <c r="A75" s="36" t="s">
        <v>58</v>
      </c>
      <c r="B75" s="30"/>
      <c r="C75" s="31">
        <v>109</v>
      </c>
      <c r="D75" s="31">
        <v>132</v>
      </c>
      <c r="E75" s="31">
        <v>95</v>
      </c>
      <c r="F75" s="32"/>
      <c r="G75" s="32"/>
      <c r="H75" s="146">
        <v>5.007</v>
      </c>
      <c r="I75" s="146">
        <v>5.531</v>
      </c>
      <c r="J75" s="146">
        <v>4.94</v>
      </c>
      <c r="K75" s="33"/>
    </row>
    <row r="76" spans="1:11" s="34" customFormat="1" ht="11.25" customHeight="1">
      <c r="A76" s="36" t="s">
        <v>59</v>
      </c>
      <c r="B76" s="30"/>
      <c r="C76" s="31">
        <v>52</v>
      </c>
      <c r="D76" s="31">
        <v>21</v>
      </c>
      <c r="E76" s="31">
        <v>5</v>
      </c>
      <c r="F76" s="32"/>
      <c r="G76" s="32"/>
      <c r="H76" s="146">
        <v>1.46</v>
      </c>
      <c r="I76" s="146">
        <v>0.588</v>
      </c>
      <c r="J76" s="146">
        <v>0.145</v>
      </c>
      <c r="K76" s="33"/>
    </row>
    <row r="77" spans="1:11" s="34" customFormat="1" ht="11.25" customHeight="1">
      <c r="A77" s="36" t="s">
        <v>60</v>
      </c>
      <c r="B77" s="30"/>
      <c r="C77" s="31">
        <v>5</v>
      </c>
      <c r="D77" s="31">
        <v>9</v>
      </c>
      <c r="E77" s="31">
        <v>9</v>
      </c>
      <c r="F77" s="32"/>
      <c r="G77" s="32"/>
      <c r="H77" s="146">
        <v>0.195</v>
      </c>
      <c r="I77" s="146">
        <v>0.349</v>
      </c>
      <c r="J77" s="146">
        <v>0.351</v>
      </c>
      <c r="K77" s="33"/>
    </row>
    <row r="78" spans="1:11" s="34" customFormat="1" ht="11.25" customHeight="1">
      <c r="A78" s="36" t="s">
        <v>61</v>
      </c>
      <c r="B78" s="30"/>
      <c r="C78" s="31">
        <v>445</v>
      </c>
      <c r="D78" s="31">
        <v>445</v>
      </c>
      <c r="E78" s="31">
        <v>450</v>
      </c>
      <c r="F78" s="32"/>
      <c r="G78" s="32"/>
      <c r="H78" s="146">
        <v>20.025</v>
      </c>
      <c r="I78" s="146">
        <v>21.805</v>
      </c>
      <c r="J78" s="146">
        <v>29.25</v>
      </c>
      <c r="K78" s="33"/>
    </row>
    <row r="79" spans="1:11" s="34" customFormat="1" ht="11.25" customHeight="1">
      <c r="A79" s="36" t="s">
        <v>62</v>
      </c>
      <c r="B79" s="30"/>
      <c r="C79" s="31">
        <v>874</v>
      </c>
      <c r="D79" s="31">
        <v>240</v>
      </c>
      <c r="E79" s="31">
        <v>300</v>
      </c>
      <c r="F79" s="32"/>
      <c r="G79" s="32"/>
      <c r="H79" s="146">
        <v>52.44</v>
      </c>
      <c r="I79" s="146">
        <v>12</v>
      </c>
      <c r="J79" s="146">
        <v>12</v>
      </c>
      <c r="K79" s="33"/>
    </row>
    <row r="80" spans="1:11" s="43" customFormat="1" ht="11.25" customHeight="1">
      <c r="A80" s="44" t="s">
        <v>63</v>
      </c>
      <c r="B80" s="38"/>
      <c r="C80" s="39">
        <v>1863</v>
      </c>
      <c r="D80" s="39">
        <v>1371</v>
      </c>
      <c r="E80" s="39">
        <v>1324</v>
      </c>
      <c r="F80" s="40">
        <v>96.57184536834427</v>
      </c>
      <c r="G80" s="41"/>
      <c r="H80" s="147">
        <v>93.279</v>
      </c>
      <c r="I80" s="148">
        <v>55.445</v>
      </c>
      <c r="J80" s="148">
        <v>65.429</v>
      </c>
      <c r="K80" s="42">
        <v>118.00703399765534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13304</v>
      </c>
      <c r="D87" s="54">
        <v>12640</v>
      </c>
      <c r="E87" s="54">
        <v>13172</v>
      </c>
      <c r="F87" s="55">
        <f>IF(D87&gt;0,100*E87/D87,0)</f>
        <v>104.20886075949367</v>
      </c>
      <c r="G87" s="41"/>
      <c r="H87" s="151">
        <v>847.4399999999999</v>
      </c>
      <c r="I87" s="152">
        <v>755.378</v>
      </c>
      <c r="J87" s="152">
        <v>791.937</v>
      </c>
      <c r="K87" s="55">
        <f>IF(I87&gt;0,100*J87/I87,0)</f>
        <v>104.83982853617658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4</v>
      </c>
      <c r="D19" s="31"/>
      <c r="E19" s="31"/>
      <c r="F19" s="32"/>
      <c r="G19" s="32"/>
      <c r="H19" s="146">
        <v>0.08</v>
      </c>
      <c r="I19" s="146">
        <v>0.08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11</v>
      </c>
      <c r="D20" s="31">
        <v>11</v>
      </c>
      <c r="E20" s="31"/>
      <c r="F20" s="32"/>
      <c r="G20" s="32"/>
      <c r="H20" s="146">
        <v>0.264</v>
      </c>
      <c r="I20" s="146">
        <v>0.264</v>
      </c>
      <c r="J20" s="146"/>
      <c r="K20" s="33"/>
    </row>
    <row r="21" spans="1:11" s="34" customFormat="1" ht="11.25" customHeight="1">
      <c r="A21" s="36" t="s">
        <v>16</v>
      </c>
      <c r="B21" s="30"/>
      <c r="C21" s="31">
        <v>11</v>
      </c>
      <c r="D21" s="31">
        <v>11</v>
      </c>
      <c r="E21" s="31"/>
      <c r="F21" s="32"/>
      <c r="G21" s="32"/>
      <c r="H21" s="146">
        <v>0.257</v>
      </c>
      <c r="I21" s="146">
        <v>0.257</v>
      </c>
      <c r="J21" s="146"/>
      <c r="K21" s="33"/>
    </row>
    <row r="22" spans="1:11" s="43" customFormat="1" ht="11.25" customHeight="1">
      <c r="A22" s="37" t="s">
        <v>17</v>
      </c>
      <c r="B22" s="38"/>
      <c r="C22" s="39">
        <v>26</v>
      </c>
      <c r="D22" s="39">
        <v>22</v>
      </c>
      <c r="E22" s="39"/>
      <c r="F22" s="40"/>
      <c r="G22" s="41"/>
      <c r="H22" s="147">
        <v>0.601</v>
      </c>
      <c r="I22" s="148">
        <v>0.601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127</v>
      </c>
      <c r="D24" s="39">
        <v>124</v>
      </c>
      <c r="E24" s="39">
        <v>127</v>
      </c>
      <c r="F24" s="40">
        <v>102.41935483870968</v>
      </c>
      <c r="G24" s="41"/>
      <c r="H24" s="147">
        <v>3.857</v>
      </c>
      <c r="I24" s="148">
        <v>3.857</v>
      </c>
      <c r="J24" s="148">
        <v>3.857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9</v>
      </c>
      <c r="D26" s="39">
        <v>10</v>
      </c>
      <c r="E26" s="39">
        <v>10</v>
      </c>
      <c r="F26" s="40">
        <v>100</v>
      </c>
      <c r="G26" s="41"/>
      <c r="H26" s="147">
        <v>0.244</v>
      </c>
      <c r="I26" s="148">
        <v>0.24</v>
      </c>
      <c r="J26" s="148">
        <v>0.24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</v>
      </c>
      <c r="D28" s="31">
        <v>1</v>
      </c>
      <c r="E28" s="31">
        <v>1</v>
      </c>
      <c r="F28" s="32"/>
      <c r="G28" s="32"/>
      <c r="H28" s="146">
        <v>0.023</v>
      </c>
      <c r="I28" s="146">
        <v>0.023</v>
      </c>
      <c r="J28" s="146">
        <v>0.023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7</v>
      </c>
      <c r="D30" s="31">
        <v>7</v>
      </c>
      <c r="E30" s="31">
        <v>2</v>
      </c>
      <c r="F30" s="32"/>
      <c r="G30" s="32"/>
      <c r="H30" s="146">
        <v>0.125</v>
      </c>
      <c r="I30" s="146">
        <v>0.12</v>
      </c>
      <c r="J30" s="146">
        <v>0.05</v>
      </c>
      <c r="K30" s="33"/>
    </row>
    <row r="31" spans="1:11" s="43" customFormat="1" ht="11.25" customHeight="1">
      <c r="A31" s="44" t="s">
        <v>23</v>
      </c>
      <c r="B31" s="38"/>
      <c r="C31" s="39">
        <v>8</v>
      </c>
      <c r="D31" s="39">
        <v>8</v>
      </c>
      <c r="E31" s="39">
        <v>3</v>
      </c>
      <c r="F31" s="40">
        <v>37.5</v>
      </c>
      <c r="G31" s="41"/>
      <c r="H31" s="147">
        <v>0.148</v>
      </c>
      <c r="I31" s="148">
        <v>0.143</v>
      </c>
      <c r="J31" s="148">
        <v>0.07300000000000001</v>
      </c>
      <c r="K31" s="42">
        <v>51.04895104895106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112</v>
      </c>
      <c r="D33" s="31">
        <v>90</v>
      </c>
      <c r="E33" s="31">
        <v>75</v>
      </c>
      <c r="F33" s="32"/>
      <c r="G33" s="32"/>
      <c r="H33" s="146">
        <v>1.255</v>
      </c>
      <c r="I33" s="146">
        <v>1.15</v>
      </c>
      <c r="J33" s="146">
        <v>1.325</v>
      </c>
      <c r="K33" s="33"/>
    </row>
    <row r="34" spans="1:11" s="34" customFormat="1" ht="11.25" customHeight="1">
      <c r="A34" s="36" t="s">
        <v>25</v>
      </c>
      <c r="B34" s="30"/>
      <c r="C34" s="31">
        <v>50</v>
      </c>
      <c r="D34" s="31">
        <v>33</v>
      </c>
      <c r="E34" s="31">
        <v>50</v>
      </c>
      <c r="F34" s="32"/>
      <c r="G34" s="32"/>
      <c r="H34" s="146">
        <v>1.246</v>
      </c>
      <c r="I34" s="146">
        <v>1.24</v>
      </c>
      <c r="J34" s="146">
        <v>1.246</v>
      </c>
      <c r="K34" s="33"/>
    </row>
    <row r="35" spans="1:11" s="34" customFormat="1" ht="11.25" customHeight="1">
      <c r="A35" s="36" t="s">
        <v>26</v>
      </c>
      <c r="B35" s="30"/>
      <c r="C35" s="31">
        <v>18</v>
      </c>
      <c r="D35" s="31">
        <v>98</v>
      </c>
      <c r="E35" s="31">
        <v>20</v>
      </c>
      <c r="F35" s="32"/>
      <c r="G35" s="32"/>
      <c r="H35" s="146">
        <v>0.327</v>
      </c>
      <c r="I35" s="146">
        <v>0.48</v>
      </c>
      <c r="J35" s="146">
        <v>0.38</v>
      </c>
      <c r="K35" s="33"/>
    </row>
    <row r="36" spans="1:11" s="34" customFormat="1" ht="11.25" customHeight="1">
      <c r="A36" s="36" t="s">
        <v>27</v>
      </c>
      <c r="B36" s="30"/>
      <c r="C36" s="31">
        <v>98</v>
      </c>
      <c r="D36" s="31">
        <v>120</v>
      </c>
      <c r="E36" s="31">
        <v>100</v>
      </c>
      <c r="F36" s="32"/>
      <c r="G36" s="32"/>
      <c r="H36" s="146">
        <v>2.45</v>
      </c>
      <c r="I36" s="146">
        <v>2.5</v>
      </c>
      <c r="J36" s="146">
        <v>2</v>
      </c>
      <c r="K36" s="33"/>
    </row>
    <row r="37" spans="1:11" s="43" customFormat="1" ht="11.25" customHeight="1">
      <c r="A37" s="37" t="s">
        <v>28</v>
      </c>
      <c r="B37" s="38"/>
      <c r="C37" s="39">
        <v>278</v>
      </c>
      <c r="D37" s="39">
        <v>341</v>
      </c>
      <c r="E37" s="39">
        <v>245</v>
      </c>
      <c r="F37" s="40">
        <v>71.8475073313783</v>
      </c>
      <c r="G37" s="41"/>
      <c r="H37" s="147">
        <v>5.2780000000000005</v>
      </c>
      <c r="I37" s="148">
        <v>5.369999999999999</v>
      </c>
      <c r="J37" s="148">
        <v>4.951</v>
      </c>
      <c r="K37" s="42">
        <v>92.19739292364991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5</v>
      </c>
      <c r="D39" s="39">
        <v>12</v>
      </c>
      <c r="E39" s="39">
        <v>5</v>
      </c>
      <c r="F39" s="40">
        <v>41.666666666666664</v>
      </c>
      <c r="G39" s="41"/>
      <c r="H39" s="147">
        <v>0.1</v>
      </c>
      <c r="I39" s="148">
        <v>0.1</v>
      </c>
      <c r="J39" s="148">
        <v>0.1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>
        <v>1</v>
      </c>
      <c r="F42" s="32"/>
      <c r="G42" s="32"/>
      <c r="H42" s="146"/>
      <c r="I42" s="146"/>
      <c r="J42" s="146">
        <v>0.02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>
        <v>3</v>
      </c>
      <c r="D46" s="31">
        <v>3</v>
      </c>
      <c r="E46" s="31">
        <v>4</v>
      </c>
      <c r="F46" s="32"/>
      <c r="G46" s="32"/>
      <c r="H46" s="146">
        <v>0.042</v>
      </c>
      <c r="I46" s="146">
        <v>0.042</v>
      </c>
      <c r="J46" s="146">
        <v>0.056</v>
      </c>
      <c r="K46" s="33"/>
    </row>
    <row r="47" spans="1:11" s="34" customFormat="1" ht="11.25" customHeight="1">
      <c r="A47" s="36" t="s">
        <v>36</v>
      </c>
      <c r="B47" s="30"/>
      <c r="C47" s="31">
        <v>100</v>
      </c>
      <c r="D47" s="31">
        <v>100</v>
      </c>
      <c r="E47" s="31">
        <v>86</v>
      </c>
      <c r="F47" s="32"/>
      <c r="G47" s="32"/>
      <c r="H47" s="146">
        <v>3</v>
      </c>
      <c r="I47" s="146">
        <v>3</v>
      </c>
      <c r="J47" s="146">
        <v>2.58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103</v>
      </c>
      <c r="D50" s="39">
        <v>103</v>
      </c>
      <c r="E50" s="39">
        <v>91</v>
      </c>
      <c r="F50" s="40">
        <v>88.3495145631068</v>
      </c>
      <c r="G50" s="41"/>
      <c r="H50" s="147">
        <v>3.042</v>
      </c>
      <c r="I50" s="148">
        <v>3.042</v>
      </c>
      <c r="J50" s="148">
        <v>2.656</v>
      </c>
      <c r="K50" s="42">
        <v>87.31097961867194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47">
        <v>0.024</v>
      </c>
      <c r="I52" s="148">
        <v>0.024</v>
      </c>
      <c r="J52" s="148">
        <v>0.024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64</v>
      </c>
      <c r="D54" s="31"/>
      <c r="E54" s="31"/>
      <c r="F54" s="32"/>
      <c r="G54" s="32"/>
      <c r="H54" s="146">
        <v>1.376</v>
      </c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3</v>
      </c>
      <c r="D58" s="31"/>
      <c r="E58" s="31">
        <v>2</v>
      </c>
      <c r="F58" s="32"/>
      <c r="G58" s="32"/>
      <c r="H58" s="146">
        <v>0.066</v>
      </c>
      <c r="I58" s="146">
        <v>0.066</v>
      </c>
      <c r="J58" s="146">
        <v>0.044</v>
      </c>
      <c r="K58" s="33"/>
    </row>
    <row r="59" spans="1:11" s="43" customFormat="1" ht="11.25" customHeight="1">
      <c r="A59" s="37" t="s">
        <v>46</v>
      </c>
      <c r="B59" s="38"/>
      <c r="C59" s="39">
        <v>67</v>
      </c>
      <c r="D59" s="39"/>
      <c r="E59" s="39">
        <v>2</v>
      </c>
      <c r="F59" s="40"/>
      <c r="G59" s="41"/>
      <c r="H59" s="147">
        <v>1.442</v>
      </c>
      <c r="I59" s="148">
        <v>0.066</v>
      </c>
      <c r="J59" s="148">
        <v>0.044</v>
      </c>
      <c r="K59" s="42">
        <v>66.66666666666666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215</v>
      </c>
      <c r="D61" s="31">
        <v>220</v>
      </c>
      <c r="E61" s="31">
        <v>193</v>
      </c>
      <c r="F61" s="32"/>
      <c r="G61" s="32"/>
      <c r="H61" s="146">
        <v>7.095</v>
      </c>
      <c r="I61" s="146">
        <v>7.095</v>
      </c>
      <c r="J61" s="146">
        <v>6.369</v>
      </c>
      <c r="K61" s="33"/>
    </row>
    <row r="62" spans="1:11" s="34" customFormat="1" ht="11.25" customHeight="1">
      <c r="A62" s="36" t="s">
        <v>48</v>
      </c>
      <c r="B62" s="30"/>
      <c r="C62" s="31">
        <v>270</v>
      </c>
      <c r="D62" s="31">
        <v>270</v>
      </c>
      <c r="E62" s="31">
        <v>229</v>
      </c>
      <c r="F62" s="32"/>
      <c r="G62" s="32"/>
      <c r="H62" s="146">
        <v>6.413</v>
      </c>
      <c r="I62" s="146">
        <v>5.4</v>
      </c>
      <c r="J62" s="146">
        <v>4.58</v>
      </c>
      <c r="K62" s="33"/>
    </row>
    <row r="63" spans="1:11" s="34" customFormat="1" ht="11.25" customHeight="1">
      <c r="A63" s="36" t="s">
        <v>49</v>
      </c>
      <c r="B63" s="30"/>
      <c r="C63" s="31">
        <v>119</v>
      </c>
      <c r="D63" s="31">
        <v>119</v>
      </c>
      <c r="E63" s="31">
        <v>118</v>
      </c>
      <c r="F63" s="32"/>
      <c r="G63" s="32"/>
      <c r="H63" s="146">
        <v>2.608</v>
      </c>
      <c r="I63" s="146">
        <v>3.928</v>
      </c>
      <c r="J63" s="146">
        <v>3.895</v>
      </c>
      <c r="K63" s="33"/>
    </row>
    <row r="64" spans="1:11" s="43" customFormat="1" ht="11.25" customHeight="1">
      <c r="A64" s="37" t="s">
        <v>50</v>
      </c>
      <c r="B64" s="38"/>
      <c r="C64" s="39">
        <v>604</v>
      </c>
      <c r="D64" s="39">
        <v>609</v>
      </c>
      <c r="E64" s="39">
        <v>540</v>
      </c>
      <c r="F64" s="40">
        <v>88.66995073891626</v>
      </c>
      <c r="G64" s="41"/>
      <c r="H64" s="147">
        <v>16.116</v>
      </c>
      <c r="I64" s="148">
        <v>16.423000000000002</v>
      </c>
      <c r="J64" s="148">
        <v>14.844</v>
      </c>
      <c r="K64" s="42">
        <v>90.38543506058575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505</v>
      </c>
      <c r="D66" s="39">
        <v>601</v>
      </c>
      <c r="E66" s="39">
        <v>818</v>
      </c>
      <c r="F66" s="40">
        <v>136.10648918469218</v>
      </c>
      <c r="G66" s="41"/>
      <c r="H66" s="147">
        <v>14.948</v>
      </c>
      <c r="I66" s="148">
        <v>26.022</v>
      </c>
      <c r="J66" s="148">
        <v>26.6</v>
      </c>
      <c r="K66" s="42">
        <v>102.22119744831298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526</v>
      </c>
      <c r="D72" s="31">
        <v>560</v>
      </c>
      <c r="E72" s="31">
        <v>568</v>
      </c>
      <c r="F72" s="32"/>
      <c r="G72" s="32"/>
      <c r="H72" s="146">
        <v>19.901</v>
      </c>
      <c r="I72" s="146">
        <v>19.835</v>
      </c>
      <c r="J72" s="146">
        <v>19.881</v>
      </c>
      <c r="K72" s="33"/>
    </row>
    <row r="73" spans="1:11" s="34" customFormat="1" ht="11.25" customHeight="1">
      <c r="A73" s="36" t="s">
        <v>56</v>
      </c>
      <c r="B73" s="30"/>
      <c r="C73" s="31">
        <v>6</v>
      </c>
      <c r="D73" s="31">
        <v>6</v>
      </c>
      <c r="E73" s="31">
        <v>6</v>
      </c>
      <c r="F73" s="32"/>
      <c r="G73" s="32"/>
      <c r="H73" s="146">
        <v>0.108</v>
      </c>
      <c r="I73" s="146">
        <v>0.108</v>
      </c>
      <c r="J73" s="146">
        <v>0.108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481</v>
      </c>
      <c r="D75" s="31">
        <v>481</v>
      </c>
      <c r="E75" s="31">
        <v>481</v>
      </c>
      <c r="F75" s="32"/>
      <c r="G75" s="32"/>
      <c r="H75" s="146">
        <v>18.27</v>
      </c>
      <c r="I75" s="146">
        <v>18.227</v>
      </c>
      <c r="J75" s="146">
        <v>18.227</v>
      </c>
      <c r="K75" s="33"/>
    </row>
    <row r="76" spans="1:11" s="34" customFormat="1" ht="11.25" customHeight="1">
      <c r="A76" s="36" t="s">
        <v>59</v>
      </c>
      <c r="B76" s="30"/>
      <c r="C76" s="31">
        <v>10</v>
      </c>
      <c r="D76" s="31">
        <v>10</v>
      </c>
      <c r="E76" s="31"/>
      <c r="F76" s="32"/>
      <c r="G76" s="32"/>
      <c r="H76" s="146">
        <v>0.21</v>
      </c>
      <c r="I76" s="146">
        <v>0.21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4</v>
      </c>
      <c r="D77" s="31">
        <v>4</v>
      </c>
      <c r="E77" s="31">
        <v>4</v>
      </c>
      <c r="F77" s="32"/>
      <c r="G77" s="32"/>
      <c r="H77" s="146">
        <v>0.08</v>
      </c>
      <c r="I77" s="146">
        <v>0.08</v>
      </c>
      <c r="J77" s="146">
        <v>0.08</v>
      </c>
      <c r="K77" s="33"/>
    </row>
    <row r="78" spans="1:11" s="34" customFormat="1" ht="11.25" customHeight="1">
      <c r="A78" s="36" t="s">
        <v>61</v>
      </c>
      <c r="B78" s="30"/>
      <c r="C78" s="31">
        <v>10</v>
      </c>
      <c r="D78" s="31"/>
      <c r="E78" s="31"/>
      <c r="F78" s="32"/>
      <c r="G78" s="32"/>
      <c r="H78" s="146">
        <v>0.25</v>
      </c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>
        <v>2</v>
      </c>
      <c r="D79" s="31"/>
      <c r="E79" s="31"/>
      <c r="F79" s="32"/>
      <c r="G79" s="32"/>
      <c r="H79" s="146">
        <v>0.036</v>
      </c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>
        <v>1039</v>
      </c>
      <c r="D80" s="39">
        <v>1061</v>
      </c>
      <c r="E80" s="39">
        <v>1059</v>
      </c>
      <c r="F80" s="40">
        <v>99.8114985862394</v>
      </c>
      <c r="G80" s="41"/>
      <c r="H80" s="147">
        <v>38.855</v>
      </c>
      <c r="I80" s="148">
        <v>38.46</v>
      </c>
      <c r="J80" s="148">
        <v>38.296</v>
      </c>
      <c r="K80" s="42">
        <v>99.57358294331773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58</v>
      </c>
      <c r="D82" s="31">
        <v>57</v>
      </c>
      <c r="E82" s="31">
        <v>58</v>
      </c>
      <c r="F82" s="32"/>
      <c r="G82" s="32"/>
      <c r="H82" s="146">
        <v>1.032</v>
      </c>
      <c r="I82" s="146">
        <v>1.03</v>
      </c>
      <c r="J82" s="146">
        <v>1.03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58</v>
      </c>
      <c r="D84" s="39">
        <v>57</v>
      </c>
      <c r="E84" s="39">
        <v>58</v>
      </c>
      <c r="F84" s="40">
        <v>101.75438596491227</v>
      </c>
      <c r="G84" s="41"/>
      <c r="H84" s="147">
        <v>1.032</v>
      </c>
      <c r="I84" s="148">
        <v>1.03</v>
      </c>
      <c r="J84" s="148">
        <v>1.03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2831</v>
      </c>
      <c r="D87" s="54">
        <v>2950</v>
      </c>
      <c r="E87" s="54">
        <v>2960</v>
      </c>
      <c r="F87" s="55">
        <f>IF(D87&gt;0,100*E87/D87,0)</f>
        <v>100.33898305084746</v>
      </c>
      <c r="G87" s="41"/>
      <c r="H87" s="151">
        <v>85.687</v>
      </c>
      <c r="I87" s="152">
        <v>95.378</v>
      </c>
      <c r="J87" s="152">
        <v>92.715</v>
      </c>
      <c r="K87" s="55">
        <f>IF(I87&gt;0,100*J87/I87,0)</f>
        <v>97.20795151921827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15"/>
  <sheetViews>
    <sheetView showZeros="0" tabSelected="1" view="pageBreakPreview" zoomScaleSheetLayoutView="100" zoomScalePageLayoutView="0" workbookViewId="0" topLeftCell="A1">
      <selection activeCell="T78" sqref="T78"/>
    </sheetView>
  </sheetViews>
  <sheetFormatPr defaultColWidth="8.7109375" defaultRowHeight="15"/>
  <cols>
    <col min="1" max="1" width="22.00390625" style="66" customWidth="1"/>
    <col min="2" max="2" width="0.9921875" style="66" customWidth="1"/>
    <col min="3" max="3" width="1.1484375" style="66" customWidth="1"/>
    <col min="4" max="4" width="6.421875" style="66" customWidth="1"/>
    <col min="5" max="6" width="9.421875" style="66" customWidth="1"/>
    <col min="7" max="7" width="12.28125" style="66" customWidth="1"/>
    <col min="8" max="8" width="10.421875" style="66" customWidth="1"/>
    <col min="9" max="9" width="0.9921875" style="66" customWidth="1"/>
    <col min="10" max="10" width="10.00390625" style="66" customWidth="1"/>
    <col min="11" max="11" width="7.8515625" style="66" bestFit="1" customWidth="1"/>
    <col min="12" max="12" width="12.140625" style="66" customWidth="1"/>
    <col min="13" max="13" width="9.421875" style="66" customWidth="1"/>
    <col min="14" max="14" width="13.421875" style="66" customWidth="1"/>
    <col min="15" max="15" width="23.421875" style="66" customWidth="1"/>
    <col min="16" max="16" width="0.9921875" style="66" customWidth="1"/>
    <col min="17" max="17" width="1.1484375" style="66" customWidth="1"/>
    <col min="18" max="18" width="6.421875" style="66" customWidth="1"/>
    <col min="19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6" width="9.421875" style="66" customWidth="1"/>
    <col min="27" max="27" width="12.00390625" style="66" bestFit="1" customWidth="1"/>
    <col min="28" max="28" width="10.421875" style="66" customWidth="1"/>
    <col min="29" max="16384" width="8.7109375" style="66" customWidth="1"/>
  </cols>
  <sheetData>
    <row r="1" spans="1:22" ht="12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11.25">
      <c r="A2" s="67" t="s">
        <v>117</v>
      </c>
      <c r="B2" s="68"/>
      <c r="C2" s="68"/>
      <c r="D2" s="68"/>
      <c r="E2" s="68"/>
      <c r="F2" s="68"/>
      <c r="G2" s="68"/>
      <c r="H2" s="68"/>
      <c r="J2" s="69" t="s">
        <v>118</v>
      </c>
      <c r="M2" s="69" t="s">
        <v>124</v>
      </c>
      <c r="O2" s="67" t="s">
        <v>117</v>
      </c>
      <c r="P2" s="68"/>
      <c r="Q2" s="68"/>
      <c r="R2" s="68"/>
      <c r="S2" s="68"/>
      <c r="T2" s="68"/>
      <c r="U2" s="68"/>
      <c r="V2" s="68"/>
      <c r="X2" s="69" t="s">
        <v>118</v>
      </c>
      <c r="AA2" s="69" t="s">
        <v>124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2" thickBot="1">
      <c r="A4" s="70"/>
      <c r="B4" s="71"/>
      <c r="C4" s="72"/>
      <c r="D4" s="179" t="s">
        <v>119</v>
      </c>
      <c r="E4" s="180"/>
      <c r="F4" s="180"/>
      <c r="G4" s="180"/>
      <c r="H4" s="181"/>
      <c r="J4" s="179" t="s">
        <v>120</v>
      </c>
      <c r="K4" s="180"/>
      <c r="L4" s="180"/>
      <c r="M4" s="180"/>
      <c r="N4" s="181"/>
      <c r="O4" s="70"/>
      <c r="P4" s="71"/>
      <c r="Q4" s="72"/>
      <c r="R4" s="179" t="s">
        <v>119</v>
      </c>
      <c r="S4" s="180"/>
      <c r="T4" s="180"/>
      <c r="U4" s="180"/>
      <c r="V4" s="181"/>
      <c r="X4" s="179" t="s">
        <v>120</v>
      </c>
      <c r="Y4" s="180"/>
      <c r="Z4" s="180"/>
      <c r="AA4" s="180"/>
      <c r="AB4" s="181"/>
    </row>
    <row r="5" spans="1:28" s="69" customFormat="1" ht="11.25">
      <c r="A5" s="73" t="s">
        <v>121</v>
      </c>
      <c r="B5" s="74"/>
      <c r="C5" s="72"/>
      <c r="D5" s="70"/>
      <c r="E5" s="75" t="s">
        <v>325</v>
      </c>
      <c r="F5" s="75" t="s">
        <v>122</v>
      </c>
      <c r="G5" s="75" t="s">
        <v>123</v>
      </c>
      <c r="H5" s="76">
        <f>G6</f>
        <v>2021</v>
      </c>
      <c r="J5" s="70"/>
      <c r="K5" s="75" t="s">
        <v>325</v>
      </c>
      <c r="L5" s="75" t="s">
        <v>122</v>
      </c>
      <c r="M5" s="75" t="s">
        <v>123</v>
      </c>
      <c r="N5" s="76">
        <f>M6</f>
        <v>2021</v>
      </c>
      <c r="O5" s="73" t="s">
        <v>121</v>
      </c>
      <c r="P5" s="74"/>
      <c r="Q5" s="72"/>
      <c r="R5" s="70"/>
      <c r="S5" s="75" t="s">
        <v>325</v>
      </c>
      <c r="T5" s="75" t="s">
        <v>122</v>
      </c>
      <c r="U5" s="75" t="s">
        <v>123</v>
      </c>
      <c r="V5" s="76">
        <f>U6</f>
        <v>2021</v>
      </c>
      <c r="X5" s="70"/>
      <c r="Y5" s="75" t="s">
        <v>325</v>
      </c>
      <c r="Z5" s="75" t="s">
        <v>122</v>
      </c>
      <c r="AA5" s="75" t="s">
        <v>123</v>
      </c>
      <c r="AB5" s="76">
        <f>AA6</f>
        <v>2021</v>
      </c>
    </row>
    <row r="6" spans="1:28" s="69" customFormat="1" ht="23.25" customHeight="1" thickBot="1">
      <c r="A6" s="77"/>
      <c r="B6" s="78"/>
      <c r="C6" s="79"/>
      <c r="D6" s="80" t="s">
        <v>322</v>
      </c>
      <c r="E6" s="81">
        <f>G6-2</f>
        <v>2019</v>
      </c>
      <c r="F6" s="81">
        <f>G6-1</f>
        <v>2020</v>
      </c>
      <c r="G6" s="81">
        <v>2021</v>
      </c>
      <c r="H6" s="82" t="str">
        <f>CONCATENATE(F6,"=100")</f>
        <v>2020=100</v>
      </c>
      <c r="I6" s="83"/>
      <c r="J6" s="80" t="s">
        <v>322</v>
      </c>
      <c r="K6" s="81">
        <f>M6-2</f>
        <v>2019</v>
      </c>
      <c r="L6" s="81">
        <f>M6-1</f>
        <v>2020</v>
      </c>
      <c r="M6" s="81">
        <v>2021</v>
      </c>
      <c r="N6" s="82" t="str">
        <f>CONCATENATE(L6,"=100")</f>
        <v>2020=100</v>
      </c>
      <c r="O6" s="77"/>
      <c r="P6" s="78"/>
      <c r="Q6" s="79"/>
      <c r="R6" s="80" t="s">
        <v>322</v>
      </c>
      <c r="S6" s="81">
        <f>U6-2</f>
        <v>2019</v>
      </c>
      <c r="T6" s="81">
        <f>U6-1</f>
        <v>2020</v>
      </c>
      <c r="U6" s="81">
        <v>2021</v>
      </c>
      <c r="V6" s="82" t="str">
        <f>CONCATENATE(T6,"=100")</f>
        <v>2020=100</v>
      </c>
      <c r="W6" s="83"/>
      <c r="X6" s="80" t="s">
        <v>322</v>
      </c>
      <c r="Y6" s="81">
        <f>AA6-2</f>
        <v>2019</v>
      </c>
      <c r="Z6" s="81">
        <f>AA6-1</f>
        <v>2020</v>
      </c>
      <c r="AA6" s="81">
        <v>2021</v>
      </c>
      <c r="AB6" s="82" t="str">
        <f>CONCATENATE(Z6,"=100")</f>
        <v>2020=100</v>
      </c>
    </row>
    <row r="7" spans="1:28" s="90" customFormat="1" ht="11.2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11.25" customHeight="1">
      <c r="A8" s="84"/>
      <c r="B8" s="84"/>
      <c r="C8" s="84"/>
      <c r="D8" s="85"/>
      <c r="E8" s="86"/>
      <c r="F8" s="86"/>
      <c r="G8" s="86"/>
      <c r="H8" s="86"/>
      <c r="I8" s="87"/>
      <c r="J8" s="87"/>
      <c r="K8" s="88"/>
      <c r="L8" s="88"/>
      <c r="M8" s="88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125</v>
      </c>
      <c r="B9" s="84"/>
      <c r="C9" s="84"/>
      <c r="D9" s="103"/>
      <c r="E9" s="86"/>
      <c r="F9" s="86"/>
      <c r="G9" s="86"/>
      <c r="H9" s="86">
        <f aca="true" t="shared" si="0" ref="H9:H22">IF(AND(F9&gt;0,G9&gt;0),G9*100/F9,"")</f>
      </c>
      <c r="I9" s="87"/>
      <c r="J9" s="104"/>
      <c r="K9" s="88"/>
      <c r="L9" s="88"/>
      <c r="M9" s="88"/>
      <c r="N9" s="88">
        <f aca="true" t="shared" si="1" ref="N9:N22">IF(AND(L9&gt;0,M9&gt;0),M9*100/L9,"")</f>
      </c>
      <c r="O9" s="84" t="s">
        <v>135</v>
      </c>
      <c r="P9" s="84"/>
      <c r="Q9" s="84"/>
      <c r="R9" s="103"/>
      <c r="S9" s="86"/>
      <c r="T9" s="86"/>
      <c r="U9" s="86"/>
      <c r="V9" s="86">
        <f aca="true" t="shared" si="2" ref="V9:V18">IF(AND(T9&gt;0,U9&gt;0),U9*100/T9,"")</f>
      </c>
      <c r="W9" s="87"/>
      <c r="X9" s="104"/>
      <c r="Y9" s="88"/>
      <c r="Z9" s="88"/>
      <c r="AA9" s="88"/>
      <c r="AB9" s="89">
        <f aca="true" t="shared" si="3" ref="AB9:AB18">IF(AND(Z9&gt;0,AA9&gt;0),AA9*100/Z9,"")</f>
      </c>
    </row>
    <row r="10" spans="1:28" s="90" customFormat="1" ht="11.25" customHeight="1">
      <c r="A10" s="84" t="s">
        <v>126</v>
      </c>
      <c r="B10" s="86"/>
      <c r="C10" s="86"/>
      <c r="D10" s="103">
        <v>9</v>
      </c>
      <c r="E10" s="93">
        <v>1652.924</v>
      </c>
      <c r="F10" s="93">
        <v>1661.696</v>
      </c>
      <c r="G10" s="93">
        <v>1854.149</v>
      </c>
      <c r="H10" s="93">
        <f>IF(F10&gt;0,100*G10/F10,0)</f>
        <v>111.58172132568171</v>
      </c>
      <c r="I10" s="88"/>
      <c r="J10" s="104">
        <v>9</v>
      </c>
      <c r="K10" s="89">
        <v>5107.658</v>
      </c>
      <c r="L10" s="89">
        <v>7029.6050000000005</v>
      </c>
      <c r="M10" s="89">
        <v>7559.754</v>
      </c>
      <c r="N10" s="88">
        <f t="shared" si="1"/>
        <v>107.54166130244872</v>
      </c>
      <c r="O10" s="84" t="s">
        <v>279</v>
      </c>
      <c r="P10" s="86"/>
      <c r="Q10" s="86"/>
      <c r="R10" s="103">
        <v>6</v>
      </c>
      <c r="S10" s="93">
        <v>6.497</v>
      </c>
      <c r="T10" s="93">
        <v>6.172</v>
      </c>
      <c r="U10" s="93">
        <v>6.061</v>
      </c>
      <c r="V10" s="93">
        <f t="shared" si="2"/>
        <v>98.20155541153598</v>
      </c>
      <c r="W10" s="88"/>
      <c r="X10" s="104">
        <v>6</v>
      </c>
      <c r="Y10" s="89">
        <v>57.04899999999999</v>
      </c>
      <c r="Z10" s="89">
        <v>54.06699999999999</v>
      </c>
      <c r="AA10" s="89">
        <v>54.471999999999994</v>
      </c>
      <c r="AB10" s="89">
        <f t="shared" si="3"/>
        <v>100.74907059759188</v>
      </c>
    </row>
    <row r="11" spans="1:28" s="90" customFormat="1" ht="11.25" customHeight="1">
      <c r="A11" s="84" t="s">
        <v>127</v>
      </c>
      <c r="B11" s="86"/>
      <c r="C11" s="86"/>
      <c r="D11" s="103">
        <v>9</v>
      </c>
      <c r="E11" s="93">
        <v>265.569</v>
      </c>
      <c r="F11" s="93">
        <v>250.903</v>
      </c>
      <c r="G11" s="93">
        <v>258.226</v>
      </c>
      <c r="H11" s="93">
        <v>99.63916332958115</v>
      </c>
      <c r="I11" s="88"/>
      <c r="J11" s="104">
        <v>9</v>
      </c>
      <c r="K11" s="89">
        <v>733.662</v>
      </c>
      <c r="L11" s="89">
        <v>787.455</v>
      </c>
      <c r="M11" s="89">
        <v>742.831</v>
      </c>
      <c r="N11" s="88">
        <f t="shared" si="1"/>
        <v>94.3331364966887</v>
      </c>
      <c r="O11" s="84" t="s">
        <v>313</v>
      </c>
      <c r="P11" s="86"/>
      <c r="Q11" s="86"/>
      <c r="R11" s="103">
        <v>8</v>
      </c>
      <c r="S11" s="93">
        <v>28.799999999999997</v>
      </c>
      <c r="T11" s="93">
        <v>35.3</v>
      </c>
      <c r="U11" s="93">
        <v>35</v>
      </c>
      <c r="V11" s="93">
        <f t="shared" si="2"/>
        <v>99.1501416430595</v>
      </c>
      <c r="W11" s="88"/>
      <c r="X11" s="104">
        <v>9</v>
      </c>
      <c r="Y11" s="89">
        <v>6.987</v>
      </c>
      <c r="Z11" s="89">
        <v>6.0920000000000005</v>
      </c>
      <c r="AA11" s="89">
        <v>5.616</v>
      </c>
      <c r="AB11" s="89">
        <f t="shared" si="3"/>
        <v>92.18647406434665</v>
      </c>
    </row>
    <row r="12" spans="1:28" ht="12">
      <c r="A12" s="84" t="s">
        <v>128</v>
      </c>
      <c r="B12" s="86"/>
      <c r="C12" s="86"/>
      <c r="D12" s="103">
        <v>9</v>
      </c>
      <c r="E12" s="93">
        <v>1918.493</v>
      </c>
      <c r="F12" s="93">
        <v>1912.599</v>
      </c>
      <c r="G12" s="93">
        <v>2112.975</v>
      </c>
      <c r="H12" s="93">
        <f t="shared" si="0"/>
        <v>110.4766341507028</v>
      </c>
      <c r="I12" s="88"/>
      <c r="J12" s="104">
        <v>9</v>
      </c>
      <c r="K12" s="89">
        <v>5841.319999999999</v>
      </c>
      <c r="L12" s="89">
        <v>7817.060000000001</v>
      </c>
      <c r="M12" s="89">
        <v>8302.524</v>
      </c>
      <c r="N12" s="88">
        <f t="shared" si="1"/>
        <v>106.21031436371216</v>
      </c>
      <c r="O12" s="84" t="s">
        <v>138</v>
      </c>
      <c r="P12" s="86"/>
      <c r="Q12" s="86"/>
      <c r="R12" s="103">
        <v>10</v>
      </c>
      <c r="S12" s="93">
        <v>2.339</v>
      </c>
      <c r="T12" s="93">
        <v>2.831</v>
      </c>
      <c r="U12" s="93">
        <v>2.95</v>
      </c>
      <c r="V12" s="93">
        <f t="shared" si="2"/>
        <v>104.20346167432002</v>
      </c>
      <c r="W12" s="88"/>
      <c r="X12" s="104">
        <v>3</v>
      </c>
      <c r="Y12" s="89">
        <v>64.693</v>
      </c>
      <c r="Z12" s="89">
        <v>85.687</v>
      </c>
      <c r="AA12" s="89">
        <v>95.378</v>
      </c>
      <c r="AB12" s="89">
        <f t="shared" si="3"/>
        <v>111.30976694247668</v>
      </c>
    </row>
    <row r="13" spans="1:28" s="69" customFormat="1" ht="12">
      <c r="A13" s="84" t="s">
        <v>129</v>
      </c>
      <c r="B13" s="86"/>
      <c r="C13" s="86"/>
      <c r="D13" s="103">
        <v>9</v>
      </c>
      <c r="E13" s="93">
        <v>267.91554</v>
      </c>
      <c r="F13" s="93">
        <v>308.422</v>
      </c>
      <c r="G13" s="93">
        <v>264.51101</v>
      </c>
      <c r="H13" s="93">
        <f t="shared" si="0"/>
        <v>85.76269202586066</v>
      </c>
      <c r="I13" s="88"/>
      <c r="J13" s="104">
        <v>9</v>
      </c>
      <c r="K13" s="89">
        <v>619.494</v>
      </c>
      <c r="L13" s="89">
        <v>1074.1619999999998</v>
      </c>
      <c r="M13" s="89">
        <v>788.9760000000001</v>
      </c>
      <c r="N13" s="88">
        <f t="shared" si="1"/>
        <v>73.45037340736316</v>
      </c>
      <c r="O13" s="84" t="s">
        <v>181</v>
      </c>
      <c r="P13" s="86"/>
      <c r="Q13" s="86"/>
      <c r="R13" s="103">
        <v>9</v>
      </c>
      <c r="S13" s="93">
        <v>5.328</v>
      </c>
      <c r="T13" s="93">
        <v>4.864</v>
      </c>
      <c r="U13" s="93">
        <v>4.75948</v>
      </c>
      <c r="V13" s="93">
        <f t="shared" si="2"/>
        <v>97.85115131578947</v>
      </c>
      <c r="W13" s="88"/>
      <c r="X13" s="104">
        <v>10</v>
      </c>
      <c r="Y13" s="89">
        <v>77.184</v>
      </c>
      <c r="Z13" s="89">
        <v>82.88</v>
      </c>
      <c r="AA13" s="89">
        <v>85.04200000000002</v>
      </c>
      <c r="AB13" s="89">
        <f t="shared" si="3"/>
        <v>102.60859073359075</v>
      </c>
    </row>
    <row r="14" spans="1:28" s="69" customFormat="1" ht="12" customHeight="1">
      <c r="A14" s="84" t="s">
        <v>140</v>
      </c>
      <c r="B14" s="86"/>
      <c r="C14" s="86"/>
      <c r="D14" s="103">
        <v>9</v>
      </c>
      <c r="E14" s="93">
        <v>2416.3754599999997</v>
      </c>
      <c r="F14" s="93">
        <v>2440.617</v>
      </c>
      <c r="G14" s="93">
        <v>2263.0492400000003</v>
      </c>
      <c r="H14" s="93">
        <f t="shared" si="0"/>
        <v>92.7244725411648</v>
      </c>
      <c r="I14" s="88"/>
      <c r="J14" s="104">
        <v>9</v>
      </c>
      <c r="K14" s="89">
        <v>6777.411</v>
      </c>
      <c r="L14" s="89">
        <v>9881.618</v>
      </c>
      <c r="M14" s="89">
        <v>8178.982</v>
      </c>
      <c r="N14" s="88">
        <f t="shared" si="1"/>
        <v>82.76966383440444</v>
      </c>
      <c r="O14" s="84" t="s">
        <v>280</v>
      </c>
      <c r="P14" s="86"/>
      <c r="Q14" s="86"/>
      <c r="R14" s="103">
        <v>5</v>
      </c>
      <c r="S14" s="93">
        <v>45.565</v>
      </c>
      <c r="T14" s="93">
        <v>44.992000000000004</v>
      </c>
      <c r="U14" s="93">
        <v>43.1</v>
      </c>
      <c r="V14" s="93">
        <f t="shared" si="2"/>
        <v>95.79480796586058</v>
      </c>
      <c r="W14" s="88"/>
      <c r="X14" s="104">
        <v>6</v>
      </c>
      <c r="Y14" s="89">
        <v>149.8</v>
      </c>
      <c r="Z14" s="89">
        <v>148.49499999999998</v>
      </c>
      <c r="AA14" s="89">
        <v>148.81</v>
      </c>
      <c r="AB14" s="89">
        <f t="shared" si="3"/>
        <v>100.21212835449006</v>
      </c>
    </row>
    <row r="15" spans="1:28" s="69" customFormat="1" ht="12">
      <c r="A15" s="84" t="s">
        <v>141</v>
      </c>
      <c r="B15" s="86"/>
      <c r="C15" s="86"/>
      <c r="D15" s="103">
        <v>9</v>
      </c>
      <c r="E15" s="93">
        <v>2684.291</v>
      </c>
      <c r="F15" s="93">
        <v>2749.039</v>
      </c>
      <c r="G15" s="93">
        <v>2537.64978</v>
      </c>
      <c r="H15" s="93">
        <f t="shared" si="0"/>
        <v>92.31043211827843</v>
      </c>
      <c r="I15" s="88"/>
      <c r="J15" s="104">
        <v>9</v>
      </c>
      <c r="K15" s="89">
        <v>7396.905000000001</v>
      </c>
      <c r="L15" s="89">
        <v>10955.779999999997</v>
      </c>
      <c r="M15" s="89">
        <v>8967.954999999996</v>
      </c>
      <c r="N15" s="88">
        <f t="shared" si="1"/>
        <v>81.85592445266333</v>
      </c>
      <c r="O15" s="84" t="s">
        <v>281</v>
      </c>
      <c r="P15" s="86"/>
      <c r="Q15" s="86"/>
      <c r="R15" s="103">
        <v>5</v>
      </c>
      <c r="S15" s="93">
        <v>9.426</v>
      </c>
      <c r="T15" s="93">
        <v>10.2</v>
      </c>
      <c r="U15" s="93">
        <v>9.9</v>
      </c>
      <c r="V15" s="93">
        <v>98.87878787878788</v>
      </c>
      <c r="W15" s="88"/>
      <c r="X15" s="104">
        <v>6</v>
      </c>
      <c r="Y15" s="89">
        <v>16.45</v>
      </c>
      <c r="Z15" s="89">
        <v>17.515</v>
      </c>
      <c r="AA15" s="89">
        <v>16.959000000000003</v>
      </c>
      <c r="AB15" s="89">
        <f t="shared" si="3"/>
        <v>96.82557807593493</v>
      </c>
    </row>
    <row r="16" spans="1:28" s="69" customFormat="1" ht="12">
      <c r="A16" s="84" t="s">
        <v>130</v>
      </c>
      <c r="B16" s="86"/>
      <c r="C16" s="86"/>
      <c r="D16" s="103">
        <v>9</v>
      </c>
      <c r="E16" s="93">
        <v>463.245</v>
      </c>
      <c r="F16" s="93">
        <v>506.168</v>
      </c>
      <c r="G16" s="93">
        <v>506.95635999999996</v>
      </c>
      <c r="H16" s="93">
        <f t="shared" si="0"/>
        <v>100.15575065985996</v>
      </c>
      <c r="I16" s="88"/>
      <c r="J16" s="104">
        <v>9</v>
      </c>
      <c r="K16" s="89">
        <v>811.15</v>
      </c>
      <c r="L16" s="89">
        <v>1323.8149999999998</v>
      </c>
      <c r="M16" s="89">
        <v>1198.447</v>
      </c>
      <c r="N16" s="88">
        <f t="shared" si="1"/>
        <v>90.52979457099369</v>
      </c>
      <c r="O16" s="84" t="s">
        <v>182</v>
      </c>
      <c r="P16" s="86"/>
      <c r="Q16" s="86"/>
      <c r="R16" s="103">
        <v>10</v>
      </c>
      <c r="S16" s="93">
        <v>31.333</v>
      </c>
      <c r="T16" s="93">
        <v>31.967</v>
      </c>
      <c r="U16" s="93">
        <v>34.858</v>
      </c>
      <c r="V16" s="93">
        <f t="shared" si="2"/>
        <v>109.04370131698313</v>
      </c>
      <c r="W16" s="88"/>
      <c r="X16" s="104">
        <v>5</v>
      </c>
      <c r="Y16" s="89">
        <v>531.889</v>
      </c>
      <c r="Z16" s="89">
        <v>590.895</v>
      </c>
      <c r="AA16" s="89">
        <v>0</v>
      </c>
      <c r="AB16" s="89">
        <f t="shared" si="3"/>
      </c>
    </row>
    <row r="17" spans="1:28" s="69" customFormat="1" ht="12" customHeight="1">
      <c r="A17" s="84" t="s">
        <v>131</v>
      </c>
      <c r="B17" s="86"/>
      <c r="C17" s="86"/>
      <c r="D17" s="103">
        <v>9</v>
      </c>
      <c r="E17" s="93">
        <v>135.926</v>
      </c>
      <c r="F17" s="93">
        <v>137.59</v>
      </c>
      <c r="G17" s="93">
        <v>117.76561</v>
      </c>
      <c r="H17" s="93">
        <f t="shared" si="0"/>
        <v>85.59169271022603</v>
      </c>
      <c r="I17" s="88"/>
      <c r="J17" s="104">
        <v>9</v>
      </c>
      <c r="K17" s="89">
        <v>246.74800000000005</v>
      </c>
      <c r="L17" s="89">
        <v>391.68000000000006</v>
      </c>
      <c r="M17" s="89">
        <v>301.49</v>
      </c>
      <c r="N17" s="88">
        <f t="shared" si="1"/>
        <v>76.9735498366013</v>
      </c>
      <c r="O17" s="84" t="s">
        <v>183</v>
      </c>
      <c r="P17" s="86"/>
      <c r="Q17" s="86"/>
      <c r="R17" s="103">
        <v>5</v>
      </c>
      <c r="S17" s="93">
        <v>2.001</v>
      </c>
      <c r="T17" s="93">
        <v>2.029</v>
      </c>
      <c r="U17" s="93">
        <v>1.91004</v>
      </c>
      <c r="V17" s="93">
        <f t="shared" si="2"/>
        <v>94.13701330704781</v>
      </c>
      <c r="W17" s="88"/>
      <c r="X17" s="104">
        <v>5</v>
      </c>
      <c r="Y17" s="89">
        <v>114.9</v>
      </c>
      <c r="Z17" s="89">
        <v>100.978</v>
      </c>
      <c r="AA17" s="89">
        <v>111.082</v>
      </c>
      <c r="AB17" s="89">
        <f t="shared" si="3"/>
        <v>110.00613995127651</v>
      </c>
    </row>
    <row r="18" spans="1:28" s="90" customFormat="1" ht="11.25" customHeight="1">
      <c r="A18" s="84" t="s">
        <v>132</v>
      </c>
      <c r="B18" s="86"/>
      <c r="C18" s="86"/>
      <c r="D18" s="103">
        <v>9</v>
      </c>
      <c r="E18" s="93">
        <v>246.085</v>
      </c>
      <c r="F18" s="93">
        <v>257.107</v>
      </c>
      <c r="G18" s="93">
        <v>266.87606</v>
      </c>
      <c r="H18" s="93">
        <f t="shared" si="0"/>
        <v>103.7996087232164</v>
      </c>
      <c r="I18" s="88"/>
      <c r="J18" s="104">
        <v>9</v>
      </c>
      <c r="K18" s="89">
        <v>571.7660000000001</v>
      </c>
      <c r="L18" s="89">
        <v>756.194</v>
      </c>
      <c r="M18" s="89">
        <v>783.6589999999999</v>
      </c>
      <c r="N18" s="88">
        <f t="shared" si="1"/>
        <v>103.63200448562141</v>
      </c>
      <c r="O18" s="84" t="s">
        <v>184</v>
      </c>
      <c r="P18" s="86"/>
      <c r="Q18" s="86"/>
      <c r="R18" s="103">
        <v>3</v>
      </c>
      <c r="S18" s="93">
        <v>7.422</v>
      </c>
      <c r="T18" s="93">
        <v>7.728</v>
      </c>
      <c r="U18" s="93">
        <v>7.92</v>
      </c>
      <c r="V18" s="93">
        <f t="shared" si="2"/>
        <v>102.48447204968944</v>
      </c>
      <c r="W18" s="88"/>
      <c r="X18" s="104">
        <v>6</v>
      </c>
      <c r="Y18" s="89">
        <v>739.165</v>
      </c>
      <c r="Z18" s="89">
        <v>794.8670000000001</v>
      </c>
      <c r="AA18" s="89">
        <v>753.178</v>
      </c>
      <c r="AB18" s="89">
        <f t="shared" si="3"/>
        <v>94.75522320086253</v>
      </c>
    </row>
    <row r="19" spans="1:28" s="90" customFormat="1" ht="11.25" customHeight="1">
      <c r="A19" s="84" t="s">
        <v>277</v>
      </c>
      <c r="B19" s="86"/>
      <c r="C19" s="86"/>
      <c r="D19" s="103"/>
      <c r="E19" s="93">
        <f>E12+E15+E16+E17+E18</f>
        <v>5448.04</v>
      </c>
      <c r="F19" s="93">
        <f>F12+F15+F16+F17+F18</f>
        <v>5562.503</v>
      </c>
      <c r="G19" s="93">
        <f aca="true" t="shared" si="4" ref="G19:M19">G12+G15+G16+G17+G18</f>
        <v>5542.22281</v>
      </c>
      <c r="H19" s="93">
        <f t="shared" si="0"/>
        <v>99.63541251123821</v>
      </c>
      <c r="I19" s="88">
        <f t="shared" si="4"/>
        <v>0</v>
      </c>
      <c r="J19" s="104"/>
      <c r="K19" s="89">
        <f>K12+K15+K16+K17+K18</f>
        <v>14867.888999999997</v>
      </c>
      <c r="L19" s="89">
        <f t="shared" si="4"/>
        <v>21244.528999999995</v>
      </c>
      <c r="M19" s="89">
        <f t="shared" si="4"/>
        <v>19554.074999999997</v>
      </c>
      <c r="N19" s="88">
        <f t="shared" si="1"/>
        <v>92.04287372057061</v>
      </c>
      <c r="O19" s="84" t="s">
        <v>282</v>
      </c>
      <c r="P19" s="86"/>
      <c r="Q19" s="86"/>
      <c r="R19" s="103">
        <v>6</v>
      </c>
      <c r="S19" s="93">
        <v>0.3</v>
      </c>
      <c r="T19" s="93">
        <v>0.1</v>
      </c>
      <c r="U19" s="93">
        <v>0.3</v>
      </c>
      <c r="V19" s="93">
        <f aca="true" t="shared" si="5" ref="V19:V26">IF(AND(T19&gt;0,U19&gt;0),U19*100/T19,"")</f>
        <v>300</v>
      </c>
      <c r="W19" s="88"/>
      <c r="X19" s="104">
        <v>9</v>
      </c>
      <c r="Y19" s="89">
        <v>0.041</v>
      </c>
      <c r="Z19" s="89">
        <v>0.01</v>
      </c>
      <c r="AA19" s="89">
        <v>0.032</v>
      </c>
      <c r="AB19" s="89">
        <f aca="true" t="shared" si="6" ref="AB19:AB26">IF(AND(Z19&gt;0,AA19&gt;0),AA19*100/Z19,"")</f>
        <v>320</v>
      </c>
    </row>
    <row r="20" spans="1:28" s="90" customFormat="1" ht="11.25" customHeight="1">
      <c r="A20" s="84" t="s">
        <v>142</v>
      </c>
      <c r="B20" s="86"/>
      <c r="C20" s="86"/>
      <c r="D20" s="103">
        <v>7</v>
      </c>
      <c r="E20" s="93">
        <v>357.629</v>
      </c>
      <c r="F20" s="93">
        <v>343.778</v>
      </c>
      <c r="G20" s="93">
        <v>347.29290000000003</v>
      </c>
      <c r="H20" s="93">
        <f t="shared" si="0"/>
        <v>101.02243308181443</v>
      </c>
      <c r="I20" s="88"/>
      <c r="J20" s="104">
        <v>10</v>
      </c>
      <c r="K20" s="89">
        <v>4185.411</v>
      </c>
      <c r="L20" s="89">
        <v>4214.102000000001</v>
      </c>
      <c r="M20" s="89">
        <v>4274.751000000001</v>
      </c>
      <c r="N20" s="88">
        <f t="shared" si="1"/>
        <v>101.43919155255378</v>
      </c>
      <c r="O20" s="84" t="s">
        <v>185</v>
      </c>
      <c r="P20" s="86"/>
      <c r="Q20" s="86"/>
      <c r="R20" s="103">
        <v>4</v>
      </c>
      <c r="S20" s="93">
        <v>3.473</v>
      </c>
      <c r="T20" s="93">
        <v>3.701</v>
      </c>
      <c r="U20" s="93">
        <v>3.598</v>
      </c>
      <c r="V20" s="93">
        <f t="shared" si="5"/>
        <v>97.21696838692246</v>
      </c>
      <c r="W20" s="88"/>
      <c r="X20" s="104">
        <v>8</v>
      </c>
      <c r="Y20" s="89">
        <v>231.21400000000003</v>
      </c>
      <c r="Z20" s="89">
        <v>282.2</v>
      </c>
      <c r="AA20" s="89">
        <v>266.684</v>
      </c>
      <c r="AB20" s="89">
        <f t="shared" si="6"/>
        <v>94.50177179305459</v>
      </c>
    </row>
    <row r="21" spans="1:28" s="90" customFormat="1" ht="11.25" customHeight="1">
      <c r="A21" s="84" t="s">
        <v>143</v>
      </c>
      <c r="B21" s="86"/>
      <c r="C21" s="86"/>
      <c r="D21" s="103">
        <v>6</v>
      </c>
      <c r="E21" s="93">
        <v>6.724</v>
      </c>
      <c r="F21" s="93">
        <v>5.248</v>
      </c>
      <c r="G21" s="93">
        <v>4.236</v>
      </c>
      <c r="H21" s="93">
        <f t="shared" si="0"/>
        <v>80.71646341463413</v>
      </c>
      <c r="I21" s="88"/>
      <c r="J21" s="104">
        <v>10</v>
      </c>
      <c r="K21" s="89">
        <v>28.096000000000004</v>
      </c>
      <c r="L21" s="89">
        <v>21.073</v>
      </c>
      <c r="M21" s="89">
        <v>14.748</v>
      </c>
      <c r="N21" s="88">
        <f t="shared" si="1"/>
        <v>69.98528923266738</v>
      </c>
      <c r="O21" s="84" t="s">
        <v>186</v>
      </c>
      <c r="P21" s="86"/>
      <c r="Q21" s="86"/>
      <c r="R21" s="103">
        <v>5</v>
      </c>
      <c r="S21" s="93">
        <v>4.096</v>
      </c>
      <c r="T21" s="93">
        <v>4.455</v>
      </c>
      <c r="U21" s="93">
        <v>4.687</v>
      </c>
      <c r="V21" s="93">
        <f t="shared" si="5"/>
        <v>105.20763187429856</v>
      </c>
      <c r="W21" s="88"/>
      <c r="X21" s="104">
        <v>9</v>
      </c>
      <c r="Y21" s="89">
        <v>131.509</v>
      </c>
      <c r="Z21" s="89">
        <v>143.853</v>
      </c>
      <c r="AA21" s="89">
        <v>141.665</v>
      </c>
      <c r="AB21" s="93">
        <f t="shared" si="6"/>
        <v>98.47900287098635</v>
      </c>
    </row>
    <row r="22" spans="1:28" s="90" customFormat="1" ht="11.25" customHeight="1">
      <c r="A22" s="84" t="s">
        <v>304</v>
      </c>
      <c r="B22" s="86"/>
      <c r="C22" s="86"/>
      <c r="D22" s="103">
        <v>9</v>
      </c>
      <c r="E22" s="93">
        <v>103.888</v>
      </c>
      <c r="F22" s="93">
        <v>102.064</v>
      </c>
      <c r="G22" s="93">
        <v>86.17372</v>
      </c>
      <c r="H22" s="93">
        <f t="shared" si="0"/>
        <v>84.43106286251763</v>
      </c>
      <c r="I22" s="88"/>
      <c r="J22" s="104">
        <v>10</v>
      </c>
      <c r="K22" s="89">
        <v>800.905</v>
      </c>
      <c r="L22" s="89">
        <v>747.828</v>
      </c>
      <c r="M22" s="89">
        <v>627.0550000000001</v>
      </c>
      <c r="N22" s="88">
        <f t="shared" si="1"/>
        <v>83.85016340655874</v>
      </c>
      <c r="O22" s="84" t="s">
        <v>139</v>
      </c>
      <c r="P22" s="86"/>
      <c r="Q22" s="86"/>
      <c r="R22" s="103">
        <v>5</v>
      </c>
      <c r="S22" s="93">
        <v>10.851</v>
      </c>
      <c r="T22" s="93">
        <v>11.092</v>
      </c>
      <c r="U22" s="93">
        <v>11.281</v>
      </c>
      <c r="V22" s="93">
        <f t="shared" si="5"/>
        <v>101.70393076090878</v>
      </c>
      <c r="W22" s="88"/>
      <c r="X22" s="104">
        <v>10</v>
      </c>
      <c r="Y22" s="89">
        <v>601.9639999999999</v>
      </c>
      <c r="Z22" s="89">
        <v>631.244</v>
      </c>
      <c r="AA22" s="89">
        <v>665.2089999999998</v>
      </c>
      <c r="AB22" s="89">
        <f t="shared" si="6"/>
        <v>105.38064520217218</v>
      </c>
    </row>
    <row r="23" spans="1:28" s="90" customFormat="1" ht="11.25" customHeight="1">
      <c r="A23" s="84"/>
      <c r="B23" s="86"/>
      <c r="C23" s="86"/>
      <c r="D23" s="103"/>
      <c r="E23" s="93"/>
      <c r="F23" s="93"/>
      <c r="G23" s="93"/>
      <c r="H23" s="93"/>
      <c r="I23" s="88"/>
      <c r="J23" s="104"/>
      <c r="K23" s="89"/>
      <c r="L23" s="89"/>
      <c r="M23" s="89"/>
      <c r="N23" s="88"/>
      <c r="O23" s="84" t="s">
        <v>187</v>
      </c>
      <c r="P23" s="86"/>
      <c r="Q23" s="86"/>
      <c r="R23" s="103">
        <v>5</v>
      </c>
      <c r="S23" s="93">
        <v>6.668</v>
      </c>
      <c r="T23" s="93">
        <v>6.888</v>
      </c>
      <c r="U23" s="93">
        <v>7.17979</v>
      </c>
      <c r="V23" s="93">
        <f t="shared" si="5"/>
        <v>104.23620789779325</v>
      </c>
      <c r="W23" s="88"/>
      <c r="X23" s="104">
        <v>9</v>
      </c>
      <c r="Y23" s="89">
        <v>386.245</v>
      </c>
      <c r="Z23" s="89">
        <v>392.774</v>
      </c>
      <c r="AA23" s="89">
        <v>416.966</v>
      </c>
      <c r="AB23" s="89">
        <f t="shared" si="6"/>
        <v>106.1592671612683</v>
      </c>
    </row>
    <row r="24" spans="1:28" s="90" customFormat="1" ht="11.25" customHeight="1">
      <c r="A24" s="84" t="s">
        <v>144</v>
      </c>
      <c r="B24" s="86"/>
      <c r="C24" s="86"/>
      <c r="D24" s="103"/>
      <c r="E24" s="93"/>
      <c r="F24" s="93"/>
      <c r="G24" s="93"/>
      <c r="H24" s="93"/>
      <c r="I24" s="88"/>
      <c r="J24" s="104"/>
      <c r="K24" s="89"/>
      <c r="L24" s="89"/>
      <c r="M24" s="89"/>
      <c r="N24" s="88"/>
      <c r="O24" s="84" t="s">
        <v>283</v>
      </c>
      <c r="P24" s="86"/>
      <c r="Q24" s="86"/>
      <c r="R24" s="103">
        <v>3</v>
      </c>
      <c r="S24" s="93">
        <v>5.898</v>
      </c>
      <c r="T24" s="93">
        <v>5.816</v>
      </c>
      <c r="U24" s="93">
        <v>4.758</v>
      </c>
      <c r="V24" s="93">
        <f t="shared" si="5"/>
        <v>81.80880330123797</v>
      </c>
      <c r="W24" s="88"/>
      <c r="X24" s="104">
        <v>5</v>
      </c>
      <c r="Y24" s="89">
        <v>61.38400000000001</v>
      </c>
      <c r="Z24" s="89">
        <v>69.514</v>
      </c>
      <c r="AA24" s="89">
        <v>22.08000000000001</v>
      </c>
      <c r="AB24" s="89">
        <f t="shared" si="6"/>
        <v>31.763385792789958</v>
      </c>
    </row>
    <row r="25" spans="1:28" s="90" customFormat="1" ht="11.25" customHeight="1">
      <c r="A25" s="84" t="s">
        <v>145</v>
      </c>
      <c r="B25" s="86"/>
      <c r="C25" s="86"/>
      <c r="D25" s="103">
        <v>8</v>
      </c>
      <c r="E25" s="93">
        <v>9.346</v>
      </c>
      <c r="F25" s="93">
        <v>9.133</v>
      </c>
      <c r="G25" s="93">
        <v>9.394200000000001</v>
      </c>
      <c r="H25" s="93">
        <f aca="true" t="shared" si="7" ref="H25:H32">IF(AND(F25&gt;0,G25&gt;0),G25*100/F25,"")</f>
        <v>102.8599583926421</v>
      </c>
      <c r="I25" s="88"/>
      <c r="J25" s="104">
        <v>8</v>
      </c>
      <c r="K25" s="89">
        <v>15.146</v>
      </c>
      <c r="L25" s="89">
        <v>17.671000000000003</v>
      </c>
      <c r="M25" s="89">
        <v>18.166999999999998</v>
      </c>
      <c r="N25" s="88">
        <f aca="true" t="shared" si="8" ref="N25:N32">IF(AND(L25&gt;0,M25&gt;0),M25*100/L25,"")</f>
        <v>102.80685869503704</v>
      </c>
      <c r="O25" s="84" t="s">
        <v>284</v>
      </c>
      <c r="P25" s="86"/>
      <c r="Q25" s="86"/>
      <c r="R25" s="103">
        <v>3</v>
      </c>
      <c r="S25" s="93">
        <v>21.2</v>
      </c>
      <c r="T25" s="93">
        <v>26</v>
      </c>
      <c r="U25" s="93">
        <v>30.9</v>
      </c>
      <c r="V25" s="93">
        <f t="shared" si="5"/>
        <v>118.84615384615384</v>
      </c>
      <c r="W25" s="88"/>
      <c r="X25" s="104">
        <v>6</v>
      </c>
      <c r="Y25" s="89">
        <v>3.947000000000001</v>
      </c>
      <c r="Z25" s="89">
        <v>4.263000000000001</v>
      </c>
      <c r="AA25" s="89">
        <v>3.376</v>
      </c>
      <c r="AB25" s="89">
        <f t="shared" si="6"/>
        <v>79.19305653295798</v>
      </c>
    </row>
    <row r="26" spans="1:28" s="90" customFormat="1" ht="11.25" customHeight="1">
      <c r="A26" s="84" t="s">
        <v>146</v>
      </c>
      <c r="B26" s="86"/>
      <c r="C26" s="86"/>
      <c r="D26" s="103">
        <v>8</v>
      </c>
      <c r="E26" s="93">
        <v>22.43642</v>
      </c>
      <c r="F26" s="93">
        <v>21.146</v>
      </c>
      <c r="G26" s="93">
        <v>21.92796</v>
      </c>
      <c r="H26" s="93">
        <f t="shared" si="7"/>
        <v>103.69790977016929</v>
      </c>
      <c r="I26" s="88"/>
      <c r="J26" s="104">
        <v>8</v>
      </c>
      <c r="K26" s="89">
        <v>30.369</v>
      </c>
      <c r="L26" s="89">
        <v>29.066</v>
      </c>
      <c r="M26" s="89">
        <v>28.556</v>
      </c>
      <c r="N26" s="88">
        <f t="shared" si="8"/>
        <v>98.245372600289</v>
      </c>
      <c r="O26" s="84" t="s">
        <v>188</v>
      </c>
      <c r="P26" s="86"/>
      <c r="Q26" s="86"/>
      <c r="R26" s="103">
        <v>11</v>
      </c>
      <c r="S26" s="93">
        <v>2.857</v>
      </c>
      <c r="T26" s="93">
        <v>2.893</v>
      </c>
      <c r="U26" s="93">
        <v>2.7011999999999996</v>
      </c>
      <c r="V26" s="93">
        <f t="shared" si="5"/>
        <v>93.37020394054613</v>
      </c>
      <c r="W26" s="88"/>
      <c r="X26" s="104">
        <v>3</v>
      </c>
      <c r="Y26" s="89">
        <v>80.279</v>
      </c>
      <c r="Z26" s="89">
        <v>81.15700000000001</v>
      </c>
      <c r="AA26" s="89">
        <v>77.606</v>
      </c>
      <c r="AB26" s="89">
        <f t="shared" si="6"/>
        <v>95.62453023152653</v>
      </c>
    </row>
    <row r="27" spans="1:14" s="90" customFormat="1" ht="11.25" customHeight="1">
      <c r="A27" s="84" t="s">
        <v>147</v>
      </c>
      <c r="B27" s="86"/>
      <c r="C27" s="86"/>
      <c r="D27" s="103">
        <v>8</v>
      </c>
      <c r="E27" s="93">
        <v>50.17</v>
      </c>
      <c r="F27" s="93">
        <v>36.667</v>
      </c>
      <c r="G27" s="93">
        <v>35.43047</v>
      </c>
      <c r="H27" s="93">
        <f t="shared" si="7"/>
        <v>96.62767611203535</v>
      </c>
      <c r="I27" s="88"/>
      <c r="J27" s="104">
        <v>8</v>
      </c>
      <c r="K27" s="89">
        <v>35.731</v>
      </c>
      <c r="L27" s="89">
        <v>42.82300000000001</v>
      </c>
      <c r="M27" s="89">
        <v>31.705000000000002</v>
      </c>
      <c r="N27" s="88">
        <f t="shared" si="8"/>
        <v>74.03731639539498</v>
      </c>
    </row>
    <row r="28" spans="1:28" s="90" customFormat="1" ht="11.25" customHeight="1">
      <c r="A28" s="84" t="s">
        <v>148</v>
      </c>
      <c r="B28" s="86"/>
      <c r="C28" s="86"/>
      <c r="D28" s="103">
        <v>8</v>
      </c>
      <c r="E28" s="93">
        <v>51.66268</v>
      </c>
      <c r="F28" s="93">
        <v>38.413</v>
      </c>
      <c r="G28" s="93">
        <v>41.25901</v>
      </c>
      <c r="H28" s="93">
        <f t="shared" si="7"/>
        <v>107.4089761278734</v>
      </c>
      <c r="I28" s="88"/>
      <c r="J28" s="104">
        <v>8</v>
      </c>
      <c r="K28" s="89">
        <v>48.068</v>
      </c>
      <c r="L28" s="89">
        <v>46.454</v>
      </c>
      <c r="M28" s="89">
        <v>38.425000000000004</v>
      </c>
      <c r="N28" s="88">
        <f t="shared" si="8"/>
        <v>82.71623541568003</v>
      </c>
      <c r="O28" s="84" t="s">
        <v>189</v>
      </c>
      <c r="P28" s="86"/>
      <c r="Q28" s="86"/>
      <c r="R28" s="103"/>
      <c r="S28" s="93"/>
      <c r="T28" s="93"/>
      <c r="U28" s="93"/>
      <c r="V28" s="93"/>
      <c r="W28" s="88"/>
      <c r="X28" s="104"/>
      <c r="Y28" s="89"/>
      <c r="Z28" s="89"/>
      <c r="AA28" s="89"/>
      <c r="AB28" s="89"/>
    </row>
    <row r="29" spans="1:28" s="90" customFormat="1" ht="12" customHeight="1">
      <c r="A29" s="84" t="s">
        <v>149</v>
      </c>
      <c r="B29" s="86"/>
      <c r="C29" s="86"/>
      <c r="D29" s="103">
        <v>8</v>
      </c>
      <c r="E29" s="93">
        <v>145.05</v>
      </c>
      <c r="F29" s="93">
        <v>116.993</v>
      </c>
      <c r="G29" s="93">
        <v>118.62</v>
      </c>
      <c r="H29" s="93">
        <f t="shared" si="7"/>
        <v>101.39068149376459</v>
      </c>
      <c r="I29" s="88"/>
      <c r="J29" s="104">
        <v>8</v>
      </c>
      <c r="K29" s="89">
        <v>177.299</v>
      </c>
      <c r="L29" s="89">
        <v>222.459</v>
      </c>
      <c r="M29" s="89">
        <v>175.662</v>
      </c>
      <c r="N29" s="88">
        <f t="shared" si="8"/>
        <v>78.9637641093415</v>
      </c>
      <c r="O29" s="84" t="s">
        <v>190</v>
      </c>
      <c r="P29" s="86"/>
      <c r="Q29" s="86"/>
      <c r="R29" s="103">
        <v>0</v>
      </c>
      <c r="S29" s="93">
        <v>0</v>
      </c>
      <c r="T29" s="93">
        <v>0</v>
      </c>
      <c r="U29" s="93">
        <v>0</v>
      </c>
      <c r="V29" s="93">
        <f aca="true" t="shared" si="9" ref="V29:V34">IF(AND(T29&gt;0,U29&gt;0),U29*100/T29,"")</f>
      </c>
      <c r="W29" s="88"/>
      <c r="X29" s="104">
        <v>8</v>
      </c>
      <c r="Y29" s="89">
        <v>3342.54</v>
      </c>
      <c r="Z29" s="89">
        <v>3493.145</v>
      </c>
      <c r="AA29" s="89">
        <v>3503.425</v>
      </c>
      <c r="AB29" s="89">
        <f aca="true" t="shared" si="10" ref="AB29:AB34">IF(AND(Z29&gt;0,AA29&gt;0),AA29*100/Z29,"")</f>
        <v>100.29429067502208</v>
      </c>
    </row>
    <row r="30" spans="1:28" s="90" customFormat="1" ht="11.25" customHeight="1">
      <c r="A30" s="84" t="s">
        <v>150</v>
      </c>
      <c r="B30" s="86"/>
      <c r="C30" s="86"/>
      <c r="D30" s="103">
        <v>8</v>
      </c>
      <c r="E30" s="93">
        <v>81.052</v>
      </c>
      <c r="F30" s="93">
        <v>82.58</v>
      </c>
      <c r="G30" s="93">
        <v>79.777</v>
      </c>
      <c r="H30" s="93">
        <f t="shared" si="7"/>
        <v>96.60571566965366</v>
      </c>
      <c r="I30" s="88"/>
      <c r="J30" s="104">
        <v>8</v>
      </c>
      <c r="K30" s="89">
        <v>65.338</v>
      </c>
      <c r="L30" s="89">
        <v>112.40300000000002</v>
      </c>
      <c r="M30" s="89">
        <v>84.094</v>
      </c>
      <c r="N30" s="88">
        <f t="shared" si="8"/>
        <v>74.8147291442399</v>
      </c>
      <c r="O30" s="84" t="s">
        <v>191</v>
      </c>
      <c r="P30" s="86"/>
      <c r="Q30" s="86"/>
      <c r="R30" s="103">
        <v>0</v>
      </c>
      <c r="S30" s="93">
        <v>0</v>
      </c>
      <c r="T30" s="93">
        <v>0</v>
      </c>
      <c r="U30" s="93">
        <v>0</v>
      </c>
      <c r="V30" s="93">
        <f t="shared" si="9"/>
      </c>
      <c r="W30" s="88"/>
      <c r="X30" s="104">
        <v>8</v>
      </c>
      <c r="Y30" s="89">
        <v>931.052</v>
      </c>
      <c r="Z30" s="89">
        <v>1073.311</v>
      </c>
      <c r="AA30" s="89">
        <v>1020.0319999999999</v>
      </c>
      <c r="AB30" s="89">
        <f t="shared" si="10"/>
        <v>95.03601472452999</v>
      </c>
    </row>
    <row r="31" spans="1:28" s="90" customFormat="1" ht="11.25" customHeight="1">
      <c r="A31" s="84" t="s">
        <v>151</v>
      </c>
      <c r="B31" s="86"/>
      <c r="C31" s="86"/>
      <c r="D31" s="103">
        <v>8</v>
      </c>
      <c r="E31" s="93">
        <v>2.222</v>
      </c>
      <c r="F31" s="93">
        <v>2.386</v>
      </c>
      <c r="G31" s="93">
        <v>2.038</v>
      </c>
      <c r="H31" s="93">
        <f t="shared" si="7"/>
        <v>85.41492036881809</v>
      </c>
      <c r="I31" s="88"/>
      <c r="J31" s="104">
        <v>8</v>
      </c>
      <c r="K31" s="89">
        <v>1.578</v>
      </c>
      <c r="L31" s="89">
        <v>2.3830000000000005</v>
      </c>
      <c r="M31" s="89">
        <v>1.7249999999999999</v>
      </c>
      <c r="N31" s="88">
        <f t="shared" si="8"/>
        <v>72.38774653797732</v>
      </c>
      <c r="O31" s="84" t="s">
        <v>192</v>
      </c>
      <c r="P31" s="86"/>
      <c r="Q31" s="86"/>
      <c r="R31" s="103">
        <v>0</v>
      </c>
      <c r="S31" s="93">
        <v>0</v>
      </c>
      <c r="T31" s="93">
        <v>0</v>
      </c>
      <c r="U31" s="93">
        <v>0</v>
      </c>
      <c r="V31" s="93">
        <f t="shared" si="9"/>
      </c>
      <c r="W31" s="88"/>
      <c r="X31" s="104">
        <v>10</v>
      </c>
      <c r="Y31" s="89">
        <v>70.602</v>
      </c>
      <c r="Z31" s="89">
        <v>81.259</v>
      </c>
      <c r="AA31" s="89">
        <v>83.823</v>
      </c>
      <c r="AB31" s="89">
        <f t="shared" si="10"/>
        <v>103.15534279279832</v>
      </c>
    </row>
    <row r="32" spans="1:28" s="90" customFormat="1" ht="11.25" customHeight="1">
      <c r="A32" s="84" t="s">
        <v>152</v>
      </c>
      <c r="B32" s="86"/>
      <c r="C32" s="86"/>
      <c r="D32" s="103">
        <v>8</v>
      </c>
      <c r="E32" s="93">
        <v>43.397</v>
      </c>
      <c r="F32" s="93">
        <v>43.561</v>
      </c>
      <c r="G32" s="93">
        <v>43.169</v>
      </c>
      <c r="H32" s="93">
        <f t="shared" si="7"/>
        <v>99.10011248593925</v>
      </c>
      <c r="I32" s="88"/>
      <c r="J32" s="104">
        <v>8</v>
      </c>
      <c r="K32" s="89">
        <v>37.116</v>
      </c>
      <c r="L32" s="89">
        <v>59.608999999999995</v>
      </c>
      <c r="M32" s="89">
        <v>48.899</v>
      </c>
      <c r="N32" s="88">
        <f t="shared" si="8"/>
        <v>82.03291449277793</v>
      </c>
      <c r="O32" s="84" t="s">
        <v>193</v>
      </c>
      <c r="P32" s="86"/>
      <c r="Q32" s="86"/>
      <c r="R32" s="103">
        <v>0</v>
      </c>
      <c r="S32" s="93">
        <v>0</v>
      </c>
      <c r="T32" s="93">
        <v>0</v>
      </c>
      <c r="U32" s="93">
        <v>0</v>
      </c>
      <c r="V32" s="93">
        <f t="shared" si="9"/>
      </c>
      <c r="W32" s="88"/>
      <c r="X32" s="104">
        <v>10</v>
      </c>
      <c r="Y32" s="89">
        <v>144.498</v>
      </c>
      <c r="Z32" s="89">
        <v>155.37199999999996</v>
      </c>
      <c r="AA32" s="89">
        <v>148.799</v>
      </c>
      <c r="AB32" s="89">
        <f t="shared" si="10"/>
        <v>95.769508019463</v>
      </c>
    </row>
    <row r="33" spans="1:28" s="90" customFormat="1" ht="11.25" customHeight="1">
      <c r="A33" s="84"/>
      <c r="B33" s="86"/>
      <c r="C33" s="86"/>
      <c r="D33" s="103"/>
      <c r="E33" s="93"/>
      <c r="F33" s="93"/>
      <c r="G33" s="93"/>
      <c r="H33" s="93"/>
      <c r="I33" s="88"/>
      <c r="J33" s="104"/>
      <c r="K33" s="89"/>
      <c r="L33" s="89"/>
      <c r="M33" s="89"/>
      <c r="N33" s="88"/>
      <c r="O33" s="84" t="s">
        <v>194</v>
      </c>
      <c r="P33" s="86"/>
      <c r="Q33" s="86"/>
      <c r="R33" s="103">
        <v>0</v>
      </c>
      <c r="S33" s="93">
        <v>0</v>
      </c>
      <c r="T33" s="93">
        <v>0</v>
      </c>
      <c r="U33" s="93">
        <v>0</v>
      </c>
      <c r="V33" s="93">
        <f t="shared" si="9"/>
      </c>
      <c r="W33" s="88"/>
      <c r="X33" s="104">
        <v>10</v>
      </c>
      <c r="Y33" s="89">
        <v>949.765</v>
      </c>
      <c r="Z33" s="89">
        <v>1369.685</v>
      </c>
      <c r="AA33" s="89">
        <v>1054.2620000000002</v>
      </c>
      <c r="AB33" s="89">
        <f t="shared" si="10"/>
        <v>76.97112839813535</v>
      </c>
    </row>
    <row r="34" spans="1:28" s="90" customFormat="1" ht="11.25" customHeight="1">
      <c r="A34" s="84" t="s">
        <v>153</v>
      </c>
      <c r="B34" s="86"/>
      <c r="C34" s="86"/>
      <c r="D34" s="103"/>
      <c r="E34" s="93"/>
      <c r="F34" s="93"/>
      <c r="G34" s="93"/>
      <c r="H34" s="93"/>
      <c r="I34" s="88"/>
      <c r="J34" s="104"/>
      <c r="K34" s="89"/>
      <c r="L34" s="89"/>
      <c r="M34" s="89"/>
      <c r="N34" s="88"/>
      <c r="O34" s="84" t="s">
        <v>195</v>
      </c>
      <c r="P34" s="86"/>
      <c r="Q34" s="86"/>
      <c r="R34" s="103">
        <v>0</v>
      </c>
      <c r="S34" s="93">
        <v>0</v>
      </c>
      <c r="T34" s="93">
        <v>0</v>
      </c>
      <c r="U34" s="93">
        <v>0</v>
      </c>
      <c r="V34" s="93">
        <f t="shared" si="9"/>
      </c>
      <c r="W34" s="88"/>
      <c r="X34" s="104">
        <v>3</v>
      </c>
      <c r="Y34" s="89">
        <v>737.666</v>
      </c>
      <c r="Z34" s="89">
        <v>820.9849999999999</v>
      </c>
      <c r="AA34" s="89">
        <v>0</v>
      </c>
      <c r="AB34" s="89">
        <f t="shared" si="10"/>
      </c>
    </row>
    <row r="35" spans="1:26" s="90" customFormat="1" ht="11.25" customHeight="1">
      <c r="A35" s="84" t="s">
        <v>154</v>
      </c>
      <c r="B35" s="86"/>
      <c r="C35" s="86"/>
      <c r="D35" s="103">
        <v>4</v>
      </c>
      <c r="E35" s="93">
        <v>3.597</v>
      </c>
      <c r="F35" s="93">
        <v>3.44</v>
      </c>
      <c r="G35" s="93">
        <v>3.287</v>
      </c>
      <c r="H35" s="93">
        <f>IF(AND(F35&gt;0,G35&gt;0),G35*100/F35,"")</f>
        <v>95.55232558139535</v>
      </c>
      <c r="I35" s="88"/>
      <c r="J35" s="104">
        <v>4</v>
      </c>
      <c r="K35" s="89">
        <v>84.367</v>
      </c>
      <c r="L35" s="89">
        <v>81.156</v>
      </c>
      <c r="M35" s="89">
        <v>62.415</v>
      </c>
      <c r="N35" s="88">
        <f>IF(AND(L35&gt;0,M35&gt;0),M35*100/L35,"")</f>
        <v>76.90743752772438</v>
      </c>
      <c r="O35" s="90" t="s">
        <v>285</v>
      </c>
      <c r="Y35" s="89">
        <f>Y32+Y33+Y34</f>
        <v>1831.929</v>
      </c>
      <c r="Z35" s="89">
        <f>Z32+Z33+Z34</f>
        <v>2346.0419999999995</v>
      </c>
    </row>
    <row r="36" spans="1:14" s="90" customFormat="1" ht="11.25" customHeight="1">
      <c r="A36" s="84" t="s">
        <v>155</v>
      </c>
      <c r="B36" s="86"/>
      <c r="C36" s="86"/>
      <c r="D36" s="103">
        <v>6</v>
      </c>
      <c r="E36" s="93">
        <v>13.907</v>
      </c>
      <c r="F36" s="93">
        <v>13.449</v>
      </c>
      <c r="G36" s="93">
        <v>13.764</v>
      </c>
      <c r="H36" s="93">
        <f>IF(AND(F36&gt;0,G36&gt;0),G36*100/F36,"")</f>
        <v>102.34218157483826</v>
      </c>
      <c r="I36" s="88"/>
      <c r="J36" s="104">
        <v>6</v>
      </c>
      <c r="K36" s="89">
        <v>434.18500000000006</v>
      </c>
      <c r="L36" s="89">
        <v>410.99199999999996</v>
      </c>
      <c r="M36" s="89">
        <v>445.31</v>
      </c>
      <c r="N36" s="88">
        <f>IF(AND(L36&gt;0,M36&gt;0),M36*100/L36,"")</f>
        <v>108.35004087670808</v>
      </c>
    </row>
    <row r="37" spans="1:28" s="90" customFormat="1" ht="11.25" customHeight="1">
      <c r="A37" s="84" t="s">
        <v>156</v>
      </c>
      <c r="B37" s="86"/>
      <c r="C37" s="86"/>
      <c r="D37" s="103">
        <v>9</v>
      </c>
      <c r="E37" s="93">
        <v>30.474</v>
      </c>
      <c r="F37" s="93">
        <v>30.682</v>
      </c>
      <c r="G37" s="93">
        <v>30.53554</v>
      </c>
      <c r="H37" s="93">
        <f>IF(AND(F37&gt;0,G37&gt;0),G37*100/F37,"")</f>
        <v>99.52265171761945</v>
      </c>
      <c r="I37" s="88"/>
      <c r="J37" s="104">
        <v>9</v>
      </c>
      <c r="K37" s="89">
        <v>901.4710000000001</v>
      </c>
      <c r="L37" s="89">
        <v>884.7160000000001</v>
      </c>
      <c r="M37" s="89">
        <v>893.7789999999999</v>
      </c>
      <c r="N37" s="88">
        <f>IF(AND(L37&gt;0,M37&gt;0),M37*100/L37,"")</f>
        <v>101.02439652950775</v>
      </c>
      <c r="O37" s="84" t="s">
        <v>196</v>
      </c>
      <c r="P37" s="86"/>
      <c r="Q37" s="86"/>
      <c r="R37" s="103"/>
      <c r="S37" s="93"/>
      <c r="T37" s="93"/>
      <c r="U37" s="93"/>
      <c r="V37" s="93"/>
      <c r="W37" s="88"/>
      <c r="X37" s="104"/>
      <c r="Y37" s="89"/>
      <c r="Z37" s="89"/>
      <c r="AA37" s="89"/>
      <c r="AB37" s="89"/>
    </row>
    <row r="38" spans="1:28" s="90" customFormat="1" ht="11.25" customHeight="1">
      <c r="A38" s="84" t="s">
        <v>157</v>
      </c>
      <c r="B38" s="86"/>
      <c r="C38" s="86"/>
      <c r="D38" s="103">
        <v>8</v>
      </c>
      <c r="E38" s="93">
        <v>19.544</v>
      </c>
      <c r="F38" s="93">
        <v>17.833</v>
      </c>
      <c r="G38" s="93">
        <v>16.909</v>
      </c>
      <c r="H38" s="93">
        <f>IF(AND(F38&gt;0,G38&gt;0),G38*100/F38,"")</f>
        <v>94.8185947400886</v>
      </c>
      <c r="I38" s="88"/>
      <c r="J38" s="104">
        <v>10</v>
      </c>
      <c r="K38" s="89">
        <v>817.1000000000001</v>
      </c>
      <c r="L38" s="89">
        <v>674.9689999999999</v>
      </c>
      <c r="M38" s="89">
        <v>716.8160000000001</v>
      </c>
      <c r="N38" s="88">
        <f>IF(AND(L38&gt;0,M38&gt;0),M38*100/L38,"")</f>
        <v>106.19984028896145</v>
      </c>
      <c r="O38" s="84" t="s">
        <v>197</v>
      </c>
      <c r="P38" s="86"/>
      <c r="Q38" s="86"/>
      <c r="R38" s="103">
        <v>0</v>
      </c>
      <c r="S38" s="93">
        <v>0</v>
      </c>
      <c r="T38" s="93">
        <v>0</v>
      </c>
      <c r="U38" s="93">
        <v>0</v>
      </c>
      <c r="V38" s="93">
        <f>IF(AND(T38&gt;0,U38&gt;0),U38*100/T38,"")</f>
      </c>
      <c r="W38" s="88"/>
      <c r="X38" s="104">
        <v>8</v>
      </c>
      <c r="Y38" s="89">
        <v>93.63199999999998</v>
      </c>
      <c r="Z38" s="89">
        <v>77.069</v>
      </c>
      <c r="AA38" s="89">
        <v>101.911</v>
      </c>
      <c r="AB38" s="89">
        <f aca="true" t="shared" si="11" ref="AB38:AB55">IF(AND(Z38&gt;0,AA38&gt;0),AA38*100/Z38,"")</f>
        <v>132.23345313939456</v>
      </c>
    </row>
    <row r="39" spans="1:28" s="90" customFormat="1" ht="11.25" customHeight="1">
      <c r="A39" s="84" t="s">
        <v>158</v>
      </c>
      <c r="B39" s="86"/>
      <c r="C39" s="86"/>
      <c r="D39" s="103">
        <v>7</v>
      </c>
      <c r="E39" s="93">
        <v>68.542</v>
      </c>
      <c r="F39" s="93">
        <v>65.404</v>
      </c>
      <c r="G39" s="93">
        <v>65.485</v>
      </c>
      <c r="H39" s="93">
        <f>IF(AND(F39&gt;0,G39&gt;0),G39*100/F39,"")</f>
        <v>100.12384563635253</v>
      </c>
      <c r="I39" s="88"/>
      <c r="J39" s="104">
        <v>10</v>
      </c>
      <c r="K39" s="89">
        <v>2269.12</v>
      </c>
      <c r="L39" s="89">
        <v>2051.8329999999996</v>
      </c>
      <c r="M39" s="89">
        <v>2118.3199999999997</v>
      </c>
      <c r="N39" s="88">
        <f>IF(AND(L39&gt;0,M39&gt;0),M39*100/L39,"")</f>
        <v>103.24037092687368</v>
      </c>
      <c r="O39" s="84" t="s">
        <v>198</v>
      </c>
      <c r="P39" s="86"/>
      <c r="Q39" s="86"/>
      <c r="R39" s="103">
        <v>0</v>
      </c>
      <c r="S39" s="93">
        <v>0</v>
      </c>
      <c r="T39" s="93">
        <v>0</v>
      </c>
      <c r="U39" s="93">
        <v>0</v>
      </c>
      <c r="V39" s="93">
        <f>IF(AND(T39&gt;0,U39&gt;0),U39*100/T39,"")</f>
      </c>
      <c r="W39" s="88"/>
      <c r="X39" s="104">
        <v>10</v>
      </c>
      <c r="Y39" s="89">
        <v>570.6350000000001</v>
      </c>
      <c r="Z39" s="89">
        <v>445.549</v>
      </c>
      <c r="AA39" s="89">
        <v>495.5040000000001</v>
      </c>
      <c r="AB39" s="89">
        <f t="shared" si="11"/>
        <v>111.21201035127451</v>
      </c>
    </row>
    <row r="40" spans="1:28" s="90" customFormat="1" ht="11.25" customHeight="1">
      <c r="A40" s="84"/>
      <c r="B40" s="86"/>
      <c r="C40" s="86"/>
      <c r="D40" s="103"/>
      <c r="E40" s="93"/>
      <c r="F40" s="93"/>
      <c r="G40" s="93"/>
      <c r="H40" s="93"/>
      <c r="I40" s="88"/>
      <c r="J40" s="104"/>
      <c r="K40" s="89"/>
      <c r="L40" s="89"/>
      <c r="M40" s="89"/>
      <c r="N40" s="88"/>
      <c r="O40" s="90" t="s">
        <v>286</v>
      </c>
      <c r="Y40" s="89">
        <f>SUM(Y38:Y39)</f>
        <v>664.267</v>
      </c>
      <c r="Z40" s="89">
        <f>SUM(Z38:Z39)</f>
        <v>522.6179999999999</v>
      </c>
      <c r="AA40" s="89">
        <f>SUM(AA38:AA39)</f>
        <v>597.4150000000001</v>
      </c>
      <c r="AB40" s="89">
        <f t="shared" si="11"/>
        <v>114.31198313108239</v>
      </c>
    </row>
    <row r="41" spans="1:28" s="90" customFormat="1" ht="11.25" customHeight="1">
      <c r="A41" s="84" t="s">
        <v>133</v>
      </c>
      <c r="B41" s="86"/>
      <c r="C41" s="86"/>
      <c r="D41" s="103"/>
      <c r="E41" s="93"/>
      <c r="F41" s="93"/>
      <c r="G41" s="93"/>
      <c r="H41" s="93"/>
      <c r="I41" s="88"/>
      <c r="J41" s="104"/>
      <c r="K41" s="89"/>
      <c r="L41" s="89"/>
      <c r="M41" s="89"/>
      <c r="N41" s="88"/>
      <c r="O41" s="84" t="s">
        <v>199</v>
      </c>
      <c r="P41" s="86"/>
      <c r="Q41" s="86"/>
      <c r="R41" s="103">
        <v>0</v>
      </c>
      <c r="S41" s="93">
        <v>0</v>
      </c>
      <c r="T41" s="93">
        <v>0</v>
      </c>
      <c r="U41" s="93">
        <v>0</v>
      </c>
      <c r="V41" s="93">
        <f aca="true" t="shared" si="12" ref="V41:V55">IF(AND(T41&gt;0,U41&gt;0),U41*100/T41,"")</f>
      </c>
      <c r="W41" s="88"/>
      <c r="X41" s="104">
        <v>10</v>
      </c>
      <c r="Y41" s="89">
        <v>313.38800000000003</v>
      </c>
      <c r="Z41" s="89">
        <v>324.04899999999986</v>
      </c>
      <c r="AA41" s="89">
        <v>307.44700000000006</v>
      </c>
      <c r="AB41" s="89">
        <f t="shared" si="11"/>
        <v>94.8767007458749</v>
      </c>
    </row>
    <row r="42" spans="1:28" s="90" customFormat="1" ht="11.25" customHeight="1">
      <c r="A42" s="84" t="s">
        <v>134</v>
      </c>
      <c r="B42" s="86"/>
      <c r="C42" s="86"/>
      <c r="D42" s="103">
        <v>9</v>
      </c>
      <c r="E42" s="93">
        <v>6.527</v>
      </c>
      <c r="F42" s="93">
        <v>7.777</v>
      </c>
      <c r="G42" s="93">
        <v>8.919</v>
      </c>
      <c r="H42" s="93">
        <f aca="true" t="shared" si="13" ref="H42:H49">IF(AND(F42&gt;0,G42&gt;0),G42*100/F42,"")</f>
        <v>114.68432557541469</v>
      </c>
      <c r="I42" s="88"/>
      <c r="J42" s="104">
        <v>9</v>
      </c>
      <c r="K42" s="89">
        <v>545.441</v>
      </c>
      <c r="L42" s="89">
        <v>576.104</v>
      </c>
      <c r="M42" s="89">
        <v>607.842</v>
      </c>
      <c r="N42" s="88">
        <f aca="true" t="shared" si="14" ref="N42:N49">IF(AND(L42&gt;0,M42&gt;0),M42*100/L42,"")</f>
        <v>105.50907475039227</v>
      </c>
      <c r="O42" s="84" t="s">
        <v>200</v>
      </c>
      <c r="P42" s="86"/>
      <c r="Q42" s="86"/>
      <c r="R42" s="103">
        <v>0</v>
      </c>
      <c r="S42" s="93">
        <v>0</v>
      </c>
      <c r="T42" s="93">
        <v>0</v>
      </c>
      <c r="U42" s="93">
        <v>0</v>
      </c>
      <c r="V42" s="93">
        <f t="shared" si="12"/>
      </c>
      <c r="W42" s="88"/>
      <c r="X42" s="104">
        <v>8</v>
      </c>
      <c r="Y42" s="89">
        <v>131.742</v>
      </c>
      <c r="Z42" s="89">
        <v>133.29600000000002</v>
      </c>
      <c r="AA42" s="89">
        <v>116.49000000000001</v>
      </c>
      <c r="AB42" s="89">
        <f t="shared" si="11"/>
        <v>87.39196975153041</v>
      </c>
    </row>
    <row r="43" spans="1:28" s="90" customFormat="1" ht="11.25" customHeight="1">
      <c r="A43" s="84" t="s">
        <v>159</v>
      </c>
      <c r="B43" s="86"/>
      <c r="C43" s="86"/>
      <c r="D43" s="103">
        <v>9</v>
      </c>
      <c r="E43" s="93">
        <v>23.891</v>
      </c>
      <c r="F43" s="93">
        <v>19.844</v>
      </c>
      <c r="G43" s="93">
        <v>20.677</v>
      </c>
      <c r="H43" s="93">
        <f t="shared" si="13"/>
        <v>104.19774239064704</v>
      </c>
      <c r="I43" s="88"/>
      <c r="J43" s="104">
        <v>9</v>
      </c>
      <c r="K43" s="89">
        <v>2229.3500000000004</v>
      </c>
      <c r="L43" s="89">
        <v>1856.74</v>
      </c>
      <c r="M43" s="89">
        <v>2028.4969999999998</v>
      </c>
      <c r="N43" s="88">
        <f t="shared" si="14"/>
        <v>109.25046048450508</v>
      </c>
      <c r="O43" s="84" t="s">
        <v>201</v>
      </c>
      <c r="P43" s="86"/>
      <c r="Q43" s="86"/>
      <c r="R43" s="103">
        <v>0</v>
      </c>
      <c r="S43" s="93">
        <v>0</v>
      </c>
      <c r="T43" s="93">
        <v>0</v>
      </c>
      <c r="U43" s="93">
        <v>0</v>
      </c>
      <c r="V43" s="93">
        <f t="shared" si="12"/>
      </c>
      <c r="W43" s="88"/>
      <c r="X43" s="104">
        <v>6</v>
      </c>
      <c r="Y43" s="89">
        <v>115.40299999999999</v>
      </c>
      <c r="Z43" s="89">
        <v>83.118</v>
      </c>
      <c r="AA43" s="89">
        <v>108.529</v>
      </c>
      <c r="AB43" s="89">
        <f t="shared" si="11"/>
        <v>130.57219856108185</v>
      </c>
    </row>
    <row r="44" spans="1:28" s="90" customFormat="1" ht="11.25" customHeight="1">
      <c r="A44" s="84" t="s">
        <v>278</v>
      </c>
      <c r="B44" s="86"/>
      <c r="C44" s="86"/>
      <c r="D44" s="103"/>
      <c r="E44" s="93">
        <f>E42+E43</f>
        <v>30.418</v>
      </c>
      <c r="F44" s="93">
        <f aca="true" t="shared" si="15" ref="F44:M44">F42+F43</f>
        <v>27.621000000000002</v>
      </c>
      <c r="G44" s="93">
        <f t="shared" si="15"/>
        <v>29.596</v>
      </c>
      <c r="H44" s="93">
        <f t="shared" si="13"/>
        <v>107.15035661272219</v>
      </c>
      <c r="I44" s="93">
        <f t="shared" si="15"/>
        <v>0</v>
      </c>
      <c r="J44" s="93">
        <f t="shared" si="15"/>
        <v>18</v>
      </c>
      <c r="K44" s="93">
        <f t="shared" si="15"/>
        <v>2774.791</v>
      </c>
      <c r="L44" s="93">
        <f t="shared" si="15"/>
        <v>2432.844</v>
      </c>
      <c r="M44" s="93">
        <f t="shared" si="15"/>
        <v>2636.339</v>
      </c>
      <c r="N44" s="88">
        <f t="shared" si="14"/>
        <v>108.36449028379954</v>
      </c>
      <c r="O44" s="84" t="s">
        <v>314</v>
      </c>
      <c r="P44" s="86"/>
      <c r="Q44" s="86"/>
      <c r="R44" s="103">
        <v>0</v>
      </c>
      <c r="S44" s="93">
        <v>0</v>
      </c>
      <c r="T44" s="93">
        <v>0</v>
      </c>
      <c r="U44" s="93">
        <v>0</v>
      </c>
      <c r="V44" s="93">
        <f t="shared" si="12"/>
      </c>
      <c r="W44" s="88"/>
      <c r="X44" s="104">
        <v>9</v>
      </c>
      <c r="Y44" s="89">
        <v>910.0429999999998</v>
      </c>
      <c r="Z44" s="89">
        <v>825.954</v>
      </c>
      <c r="AA44" s="89">
        <v>707.9600000000002</v>
      </c>
      <c r="AB44" s="89">
        <f t="shared" si="11"/>
        <v>85.71421653021841</v>
      </c>
    </row>
    <row r="45" spans="1:28" s="90" customFormat="1" ht="11.25" customHeight="1">
      <c r="A45" s="84" t="s">
        <v>305</v>
      </c>
      <c r="B45" s="86"/>
      <c r="C45" s="86"/>
      <c r="D45" s="103">
        <v>7</v>
      </c>
      <c r="E45" s="93">
        <v>65.954</v>
      </c>
      <c r="F45" s="93">
        <v>61.568</v>
      </c>
      <c r="G45" s="93">
        <v>57.17</v>
      </c>
      <c r="H45" s="93">
        <f t="shared" si="13"/>
        <v>92.85667879417879</v>
      </c>
      <c r="I45" s="88"/>
      <c r="J45" s="104">
        <v>10</v>
      </c>
      <c r="K45" s="89">
        <v>209.422</v>
      </c>
      <c r="L45" s="89">
        <v>190.53799999999998</v>
      </c>
      <c r="M45" s="89">
        <v>149.349</v>
      </c>
      <c r="N45" s="88">
        <f t="shared" si="14"/>
        <v>78.38278978471486</v>
      </c>
      <c r="O45" s="84" t="s">
        <v>202</v>
      </c>
      <c r="P45" s="86"/>
      <c r="Q45" s="86"/>
      <c r="R45" s="103">
        <v>0</v>
      </c>
      <c r="S45" s="93">
        <v>0</v>
      </c>
      <c r="T45" s="93">
        <v>0</v>
      </c>
      <c r="U45" s="93">
        <v>0</v>
      </c>
      <c r="V45" s="93">
        <f t="shared" si="12"/>
      </c>
      <c r="W45" s="88"/>
      <c r="X45" s="104">
        <v>6</v>
      </c>
      <c r="Y45" s="89">
        <v>168.531</v>
      </c>
      <c r="Z45" s="89">
        <v>155.834</v>
      </c>
      <c r="AA45" s="89">
        <v>163.275</v>
      </c>
      <c r="AB45" s="89">
        <f t="shared" si="11"/>
        <v>104.77495283442637</v>
      </c>
    </row>
    <row r="46" spans="1:28" s="90" customFormat="1" ht="11.25" customHeight="1">
      <c r="A46" s="84" t="s">
        <v>160</v>
      </c>
      <c r="B46" s="86"/>
      <c r="C46" s="86"/>
      <c r="D46" s="103">
        <v>6</v>
      </c>
      <c r="E46" s="93">
        <v>700.878</v>
      </c>
      <c r="F46" s="93">
        <v>650.054</v>
      </c>
      <c r="G46" s="93">
        <v>630.618</v>
      </c>
      <c r="H46" s="93">
        <f t="shared" si="13"/>
        <v>97.01009454599158</v>
      </c>
      <c r="I46" s="88"/>
      <c r="J46" s="104">
        <v>10</v>
      </c>
      <c r="K46" s="89">
        <v>788.211</v>
      </c>
      <c r="L46" s="89">
        <v>883.094</v>
      </c>
      <c r="M46" s="89">
        <v>760.0740000000001</v>
      </c>
      <c r="N46" s="88">
        <f t="shared" si="14"/>
        <v>86.06943315207668</v>
      </c>
      <c r="O46" s="84" t="s">
        <v>203</v>
      </c>
      <c r="P46" s="86"/>
      <c r="Q46" s="86"/>
      <c r="R46" s="103">
        <v>0</v>
      </c>
      <c r="S46" s="93">
        <v>0</v>
      </c>
      <c r="T46" s="93">
        <v>0</v>
      </c>
      <c r="U46" s="93">
        <v>0</v>
      </c>
      <c r="V46" s="93">
        <f t="shared" si="12"/>
      </c>
      <c r="W46" s="88"/>
      <c r="X46" s="104">
        <v>8</v>
      </c>
      <c r="Y46" s="89">
        <v>396.748</v>
      </c>
      <c r="Z46" s="89">
        <v>420.144</v>
      </c>
      <c r="AA46" s="89">
        <v>415.02</v>
      </c>
      <c r="AB46" s="89">
        <f t="shared" si="11"/>
        <v>98.7804181423512</v>
      </c>
    </row>
    <row r="47" spans="1:28" s="90" customFormat="1" ht="11.25" customHeight="1">
      <c r="A47" s="84" t="s">
        <v>161</v>
      </c>
      <c r="B47" s="86"/>
      <c r="C47" s="86"/>
      <c r="D47" s="103">
        <v>9</v>
      </c>
      <c r="E47" s="93">
        <v>1.527</v>
      </c>
      <c r="F47" s="93">
        <v>1.45</v>
      </c>
      <c r="G47" s="93">
        <v>1.3798</v>
      </c>
      <c r="H47" s="93">
        <f t="shared" si="13"/>
        <v>95.15862068965517</v>
      </c>
      <c r="I47" s="88"/>
      <c r="J47" s="104">
        <v>9</v>
      </c>
      <c r="K47" s="89">
        <v>4.736999999999999</v>
      </c>
      <c r="L47" s="89">
        <v>4.515000000000001</v>
      </c>
      <c r="M47" s="89">
        <v>4.649</v>
      </c>
      <c r="N47" s="88">
        <f t="shared" si="14"/>
        <v>102.96788482834992</v>
      </c>
      <c r="O47" s="84" t="s">
        <v>204</v>
      </c>
      <c r="P47" s="86"/>
      <c r="Q47" s="86"/>
      <c r="R47" s="103">
        <v>0</v>
      </c>
      <c r="S47" s="93">
        <v>0</v>
      </c>
      <c r="T47" s="93">
        <v>0</v>
      </c>
      <c r="U47" s="93">
        <v>0</v>
      </c>
      <c r="V47" s="93">
        <f t="shared" si="12"/>
      </c>
      <c r="W47" s="88"/>
      <c r="X47" s="104">
        <v>10</v>
      </c>
      <c r="Y47" s="89">
        <v>37.724999999999994</v>
      </c>
      <c r="Z47" s="89">
        <v>59.89999999999999</v>
      </c>
      <c r="AA47" s="89">
        <v>52.198</v>
      </c>
      <c r="AB47" s="89">
        <f t="shared" si="11"/>
        <v>87.14190317195327</v>
      </c>
    </row>
    <row r="48" spans="1:28" s="90" customFormat="1" ht="11.25" customHeight="1">
      <c r="A48" s="84" t="s">
        <v>162</v>
      </c>
      <c r="B48" s="86"/>
      <c r="C48" s="86"/>
      <c r="D48" s="103">
        <v>7</v>
      </c>
      <c r="E48" s="93">
        <v>69.38</v>
      </c>
      <c r="F48" s="93">
        <v>71.473</v>
      </c>
      <c r="G48" s="93">
        <v>83.09175</v>
      </c>
      <c r="H48" s="93">
        <f t="shared" si="13"/>
        <v>116.25613868173997</v>
      </c>
      <c r="I48" s="88"/>
      <c r="J48" s="104">
        <v>7</v>
      </c>
      <c r="K48" s="89">
        <v>144.11</v>
      </c>
      <c r="L48" s="89">
        <v>194.99800000000002</v>
      </c>
      <c r="M48" s="89">
        <v>216.51500000000001</v>
      </c>
      <c r="N48" s="88">
        <f t="shared" si="14"/>
        <v>111.03447214843229</v>
      </c>
      <c r="O48" s="84" t="s">
        <v>205</v>
      </c>
      <c r="P48" s="86"/>
      <c r="Q48" s="86"/>
      <c r="R48" s="103">
        <v>0</v>
      </c>
      <c r="S48" s="93">
        <v>0</v>
      </c>
      <c r="T48" s="93">
        <v>0</v>
      </c>
      <c r="U48" s="93">
        <v>0</v>
      </c>
      <c r="V48" s="93">
        <f t="shared" si="12"/>
      </c>
      <c r="W48" s="88"/>
      <c r="X48" s="104">
        <v>9</v>
      </c>
      <c r="Y48" s="89">
        <v>24.999000000000002</v>
      </c>
      <c r="Z48" s="89">
        <v>27.613000000000007</v>
      </c>
      <c r="AA48" s="89">
        <v>27.801000000000002</v>
      </c>
      <c r="AB48" s="89">
        <f t="shared" si="11"/>
        <v>100.68083873537826</v>
      </c>
    </row>
    <row r="49" spans="1:28" s="90" customFormat="1" ht="11.25" customHeight="1">
      <c r="A49" s="84" t="s">
        <v>306</v>
      </c>
      <c r="B49" s="86"/>
      <c r="C49" s="86"/>
      <c r="D49" s="103">
        <v>10</v>
      </c>
      <c r="E49" s="93">
        <v>8.664</v>
      </c>
      <c r="F49" s="93">
        <v>8.172</v>
      </c>
      <c r="G49" s="93">
        <v>7.896</v>
      </c>
      <c r="H49" s="93">
        <f t="shared" si="13"/>
        <v>96.62261380323054</v>
      </c>
      <c r="I49" s="88"/>
      <c r="J49" s="104">
        <v>9</v>
      </c>
      <c r="K49" s="89">
        <v>26.561</v>
      </c>
      <c r="L49" s="89">
        <v>24.532</v>
      </c>
      <c r="M49" s="89">
        <v>25.273</v>
      </c>
      <c r="N49" s="88">
        <f t="shared" si="14"/>
        <v>103.02054459481494</v>
      </c>
      <c r="O49" s="84" t="s">
        <v>206</v>
      </c>
      <c r="P49" s="86"/>
      <c r="Q49" s="86"/>
      <c r="R49" s="103">
        <v>0</v>
      </c>
      <c r="S49" s="93">
        <v>0</v>
      </c>
      <c r="T49" s="93">
        <v>0</v>
      </c>
      <c r="U49" s="93">
        <v>0</v>
      </c>
      <c r="V49" s="93">
        <f t="shared" si="12"/>
      </c>
      <c r="W49" s="88"/>
      <c r="X49" s="104">
        <v>3</v>
      </c>
      <c r="Y49" s="89">
        <v>95.49</v>
      </c>
      <c r="Z49" s="89">
        <v>99.125</v>
      </c>
      <c r="AA49" s="89">
        <v>0</v>
      </c>
      <c r="AB49" s="89">
        <f t="shared" si="11"/>
      </c>
    </row>
    <row r="50" spans="1:28" s="90" customFormat="1" ht="11.25" customHeight="1">
      <c r="A50" s="84"/>
      <c r="B50" s="86"/>
      <c r="C50" s="86"/>
      <c r="D50" s="103"/>
      <c r="E50" s="93"/>
      <c r="F50" s="93"/>
      <c r="G50" s="93"/>
      <c r="H50" s="93"/>
      <c r="I50" s="88"/>
      <c r="J50" s="104"/>
      <c r="K50" s="89"/>
      <c r="L50" s="89"/>
      <c r="M50" s="89"/>
      <c r="N50" s="88"/>
      <c r="O50" s="84" t="s">
        <v>207</v>
      </c>
      <c r="P50" s="86"/>
      <c r="Q50" s="86"/>
      <c r="R50" s="103">
        <v>0</v>
      </c>
      <c r="S50" s="93">
        <v>0</v>
      </c>
      <c r="T50" s="93">
        <v>0</v>
      </c>
      <c r="U50" s="93">
        <v>0</v>
      </c>
      <c r="V50" s="93">
        <f t="shared" si="12"/>
      </c>
      <c r="W50" s="88"/>
      <c r="X50" s="104">
        <v>10</v>
      </c>
      <c r="Y50" s="89">
        <v>572.4590000000001</v>
      </c>
      <c r="Z50" s="89">
        <v>483.555</v>
      </c>
      <c r="AA50" s="89">
        <v>440.29799999999994</v>
      </c>
      <c r="AB50" s="89">
        <f t="shared" si="11"/>
        <v>91.05437850916647</v>
      </c>
    </row>
    <row r="51" spans="1:28" s="90" customFormat="1" ht="11.25" customHeight="1">
      <c r="A51" s="84" t="s">
        <v>163</v>
      </c>
      <c r="B51" s="86"/>
      <c r="C51" s="86"/>
      <c r="D51" s="103"/>
      <c r="E51" s="93"/>
      <c r="F51" s="93"/>
      <c r="G51" s="93"/>
      <c r="H51" s="93"/>
      <c r="I51" s="88"/>
      <c r="J51" s="104"/>
      <c r="K51" s="89"/>
      <c r="L51" s="89"/>
      <c r="M51" s="89"/>
      <c r="N51" s="88"/>
      <c r="O51" s="84" t="s">
        <v>315</v>
      </c>
      <c r="P51" s="86"/>
      <c r="Q51" s="86"/>
      <c r="R51" s="103">
        <v>0</v>
      </c>
      <c r="S51" s="93">
        <v>0</v>
      </c>
      <c r="T51" s="93">
        <v>0</v>
      </c>
      <c r="U51" s="93">
        <v>0</v>
      </c>
      <c r="V51" s="93">
        <f t="shared" si="12"/>
      </c>
      <c r="W51" s="88"/>
      <c r="X51" s="104">
        <v>9</v>
      </c>
      <c r="Y51" s="89">
        <v>15.078</v>
      </c>
      <c r="Z51" s="89">
        <v>17.114</v>
      </c>
      <c r="AA51" s="89">
        <v>17.774999999999995</v>
      </c>
      <c r="AB51" s="89">
        <f t="shared" si="11"/>
        <v>103.86233493046625</v>
      </c>
    </row>
    <row r="52" spans="1:28" s="90" customFormat="1" ht="11.25" customHeight="1">
      <c r="A52" s="84" t="s">
        <v>307</v>
      </c>
      <c r="B52" s="86"/>
      <c r="C52" s="86"/>
      <c r="D52" s="103">
        <v>8</v>
      </c>
      <c r="E52" s="93">
        <v>109.656</v>
      </c>
      <c r="F52" s="93">
        <v>115.121</v>
      </c>
      <c r="G52" s="93">
        <v>110.145</v>
      </c>
      <c r="H52" s="93">
        <f>IF(AND(F52&gt;0,G52&gt;0),G52*100/F52,"")</f>
        <v>95.67759140382728</v>
      </c>
      <c r="I52" s="88"/>
      <c r="J52" s="104">
        <v>8</v>
      </c>
      <c r="K52" s="89">
        <v>4819.152000000002</v>
      </c>
      <c r="L52" s="89">
        <v>4250.832</v>
      </c>
      <c r="M52" s="89">
        <v>4058.185</v>
      </c>
      <c r="N52" s="88">
        <f>IF(AND(L52&gt;0,M52&gt;0),M52*100/L52,"")</f>
        <v>95.4680166141593</v>
      </c>
      <c r="O52" s="84" t="s">
        <v>208</v>
      </c>
      <c r="P52" s="86"/>
      <c r="Q52" s="86"/>
      <c r="R52" s="103">
        <v>0</v>
      </c>
      <c r="S52" s="93">
        <v>0</v>
      </c>
      <c r="T52" s="93">
        <v>0</v>
      </c>
      <c r="U52" s="93">
        <v>0</v>
      </c>
      <c r="V52" s="93">
        <f t="shared" si="12"/>
      </c>
      <c r="W52" s="88"/>
      <c r="X52" s="104">
        <v>9</v>
      </c>
      <c r="Y52" s="89">
        <v>160.784</v>
      </c>
      <c r="Z52" s="89">
        <v>188.68700000000004</v>
      </c>
      <c r="AA52" s="89">
        <v>117.904</v>
      </c>
      <c r="AB52" s="89">
        <f t="shared" si="11"/>
        <v>62.486551802720896</v>
      </c>
    </row>
    <row r="53" spans="1:28" s="90" customFormat="1" ht="11.25" customHeight="1">
      <c r="A53" s="84" t="s">
        <v>308</v>
      </c>
      <c r="B53" s="86"/>
      <c r="C53" s="86"/>
      <c r="D53" s="103">
        <v>8</v>
      </c>
      <c r="E53" s="93">
        <v>257.798</v>
      </c>
      <c r="F53" s="93">
        <v>255.89</v>
      </c>
      <c r="G53" s="93">
        <v>243.77372</v>
      </c>
      <c r="H53" s="93">
        <f>IF(AND(F53&gt;0,G53&gt;0),G53*100/F53,"")</f>
        <v>95.26504357341045</v>
      </c>
      <c r="I53" s="88"/>
      <c r="J53" s="104">
        <v>8</v>
      </c>
      <c r="K53" s="89">
        <v>9431.155999999999</v>
      </c>
      <c r="L53" s="89">
        <v>9624.211000000001</v>
      </c>
      <c r="M53" s="89">
        <v>9307.077000000001</v>
      </c>
      <c r="N53" s="88">
        <f>IF(AND(L53&gt;0,M53&gt;0),M53*100/L53,"")</f>
        <v>96.70483118044689</v>
      </c>
      <c r="O53" s="84" t="s">
        <v>209</v>
      </c>
      <c r="P53" s="86"/>
      <c r="Q53" s="86"/>
      <c r="R53" s="103">
        <v>0</v>
      </c>
      <c r="S53" s="93">
        <v>0</v>
      </c>
      <c r="T53" s="93">
        <v>0</v>
      </c>
      <c r="U53" s="93">
        <v>0</v>
      </c>
      <c r="V53" s="93">
        <f t="shared" si="12"/>
      </c>
      <c r="W53" s="88"/>
      <c r="X53" s="104">
        <v>6</v>
      </c>
      <c r="Y53" s="89">
        <v>59.99100000000001</v>
      </c>
      <c r="Z53" s="89">
        <v>49.638999999999996</v>
      </c>
      <c r="AA53" s="89">
        <v>48.731</v>
      </c>
      <c r="AB53" s="89">
        <f t="shared" si="11"/>
        <v>98.17079312637243</v>
      </c>
    </row>
    <row r="54" spans="1:28" s="90" customFormat="1" ht="11.25" customHeight="1">
      <c r="A54" s="84" t="s">
        <v>309</v>
      </c>
      <c r="B54" s="86"/>
      <c r="C54" s="86"/>
      <c r="D54" s="103">
        <v>8</v>
      </c>
      <c r="E54" s="93">
        <v>146.797</v>
      </c>
      <c r="F54" s="93">
        <v>148.924</v>
      </c>
      <c r="G54" s="93">
        <v>160.287</v>
      </c>
      <c r="H54" s="93">
        <f>IF(AND(F54&gt;0,G54&gt;0),G54*100/F54,"")</f>
        <v>107.63006634256399</v>
      </c>
      <c r="I54" s="88"/>
      <c r="J54" s="104">
        <v>8</v>
      </c>
      <c r="K54" s="89">
        <v>1428.9109999999998</v>
      </c>
      <c r="L54" s="89">
        <v>2155.0420000000004</v>
      </c>
      <c r="M54" s="89">
        <v>2157.283</v>
      </c>
      <c r="N54" s="88">
        <f>IF(AND(L54&gt;0,M54&gt;0),M54*100/L54,"")</f>
        <v>100.10398869256375</v>
      </c>
      <c r="O54" s="84" t="s">
        <v>316</v>
      </c>
      <c r="P54" s="86"/>
      <c r="Q54" s="86"/>
      <c r="R54" s="103">
        <v>0</v>
      </c>
      <c r="S54" s="93">
        <v>0</v>
      </c>
      <c r="T54" s="93">
        <v>0</v>
      </c>
      <c r="U54" s="93">
        <v>0</v>
      </c>
      <c r="V54" s="93">
        <f t="shared" si="12"/>
      </c>
      <c r="W54" s="88"/>
      <c r="X54" s="104">
        <v>10</v>
      </c>
      <c r="Y54" s="89">
        <v>331.952</v>
      </c>
      <c r="Z54" s="89">
        <v>421.60999999999996</v>
      </c>
      <c r="AA54" s="89">
        <v>314.895</v>
      </c>
      <c r="AB54" s="89">
        <f t="shared" si="11"/>
        <v>74.68869334218829</v>
      </c>
    </row>
    <row r="55" spans="1:28" s="90" customFormat="1" ht="11.25" customHeight="1">
      <c r="A55" s="84"/>
      <c r="B55" s="86"/>
      <c r="C55" s="86"/>
      <c r="D55" s="103"/>
      <c r="E55" s="93"/>
      <c r="F55" s="93"/>
      <c r="G55" s="93"/>
      <c r="H55" s="93"/>
      <c r="I55" s="88"/>
      <c r="J55" s="104"/>
      <c r="K55" s="89"/>
      <c r="L55" s="89"/>
      <c r="M55" s="89"/>
      <c r="N55" s="88"/>
      <c r="O55" s="84" t="s">
        <v>317</v>
      </c>
      <c r="P55" s="86"/>
      <c r="Q55" s="86"/>
      <c r="R55" s="103">
        <v>0</v>
      </c>
      <c r="S55" s="93">
        <v>0</v>
      </c>
      <c r="T55" s="93">
        <v>0</v>
      </c>
      <c r="U55" s="93">
        <v>0</v>
      </c>
      <c r="V55" s="93">
        <f t="shared" si="12"/>
      </c>
      <c r="W55" s="88"/>
      <c r="X55" s="104">
        <v>10</v>
      </c>
      <c r="Y55" s="89">
        <v>12.554</v>
      </c>
      <c r="Z55" s="89">
        <v>5.587000000000001</v>
      </c>
      <c r="AA55" s="89">
        <v>6.216000000000001</v>
      </c>
      <c r="AB55" s="89">
        <f t="shared" si="11"/>
        <v>111.25827814569537</v>
      </c>
    </row>
    <row r="56" spans="1:14" s="90" customFormat="1" ht="11.25" customHeight="1">
      <c r="A56" s="84" t="s">
        <v>135</v>
      </c>
      <c r="B56" s="86"/>
      <c r="C56" s="86"/>
      <c r="D56" s="103"/>
      <c r="E56" s="93"/>
      <c r="F56" s="93"/>
      <c r="G56" s="93"/>
      <c r="H56" s="93"/>
      <c r="I56" s="88"/>
      <c r="J56" s="104"/>
      <c r="K56" s="89"/>
      <c r="L56" s="89"/>
      <c r="M56" s="89"/>
      <c r="N56" s="88"/>
    </row>
    <row r="57" spans="1:28" s="90" customFormat="1" ht="11.25" customHeight="1">
      <c r="A57" s="84" t="s">
        <v>164</v>
      </c>
      <c r="B57" s="86"/>
      <c r="C57" s="86"/>
      <c r="D57" s="103">
        <v>10</v>
      </c>
      <c r="E57" s="93">
        <v>5.171</v>
      </c>
      <c r="F57" s="93">
        <v>4.599</v>
      </c>
      <c r="G57" s="93">
        <v>5.172</v>
      </c>
      <c r="H57" s="93">
        <f aca="true" t="shared" si="16" ref="H57:H78">IF(AND(F57&gt;0,G57&gt;0),G57*100/F57,"")</f>
        <v>112.45923026744943</v>
      </c>
      <c r="I57" s="88"/>
      <c r="J57" s="104">
        <v>11</v>
      </c>
      <c r="K57" s="89">
        <v>178.212</v>
      </c>
      <c r="L57" s="89">
        <v>152.406</v>
      </c>
      <c r="M57" s="89">
        <v>0</v>
      </c>
      <c r="N57" s="88">
        <f aca="true" t="shared" si="17" ref="N57:N78">IF(AND(L57&gt;0,M57&gt;0),M57*100/L57,"")</f>
      </c>
      <c r="O57" s="84" t="s">
        <v>210</v>
      </c>
      <c r="P57" s="86"/>
      <c r="Q57" s="86"/>
      <c r="R57" s="103"/>
      <c r="S57" s="93"/>
      <c r="T57" s="93"/>
      <c r="U57" s="93"/>
      <c r="V57" s="93"/>
      <c r="W57" s="88"/>
      <c r="X57" s="104"/>
      <c r="Y57" s="89"/>
      <c r="Z57" s="89"/>
      <c r="AA57" s="89"/>
      <c r="AB57" s="89"/>
    </row>
    <row r="58" spans="1:28" s="90" customFormat="1" ht="11.25" customHeight="1">
      <c r="A58" s="84" t="s">
        <v>165</v>
      </c>
      <c r="B58" s="86"/>
      <c r="C58" s="86"/>
      <c r="D58" s="103">
        <v>7</v>
      </c>
      <c r="E58" s="93">
        <v>14.497</v>
      </c>
      <c r="F58" s="93">
        <v>14.215</v>
      </c>
      <c r="G58" s="93">
        <v>13.87561</v>
      </c>
      <c r="H58" s="93">
        <f t="shared" si="16"/>
        <v>97.6124516355962</v>
      </c>
      <c r="I58" s="88"/>
      <c r="J58" s="104">
        <v>7</v>
      </c>
      <c r="K58" s="89">
        <v>67.723</v>
      </c>
      <c r="L58" s="89">
        <v>65.094</v>
      </c>
      <c r="M58" s="89">
        <v>62.803</v>
      </c>
      <c r="N58" s="88">
        <f t="shared" si="17"/>
        <v>96.48047439088087</v>
      </c>
      <c r="O58" s="84" t="s">
        <v>211</v>
      </c>
      <c r="P58" s="86"/>
      <c r="Q58" s="86"/>
      <c r="R58" s="103">
        <v>0</v>
      </c>
      <c r="S58" s="93">
        <v>0</v>
      </c>
      <c r="T58" s="93">
        <v>0</v>
      </c>
      <c r="U58" s="93">
        <v>0</v>
      </c>
      <c r="V58" s="93">
        <f>IF(AND(T58&gt;0,U58&gt;0),U58*100/T58,"")</f>
      </c>
      <c r="W58" s="88"/>
      <c r="X58" s="104">
        <v>10</v>
      </c>
      <c r="Y58" s="89">
        <v>331.45799999999997</v>
      </c>
      <c r="Z58" s="89">
        <v>297.76300000000003</v>
      </c>
      <c r="AA58" s="89">
        <v>304.765</v>
      </c>
      <c r="AB58" s="89">
        <f>IF(AND(Z58&gt;0,AA58&gt;0),AA58*100/Z58,"")</f>
        <v>102.35153460973994</v>
      </c>
    </row>
    <row r="59" spans="1:28" s="90" customFormat="1" ht="11.25" customHeight="1">
      <c r="A59" s="84" t="s">
        <v>166</v>
      </c>
      <c r="B59" s="86"/>
      <c r="C59" s="86"/>
      <c r="D59" s="103">
        <v>8</v>
      </c>
      <c r="E59" s="93">
        <v>35.361</v>
      </c>
      <c r="F59" s="93">
        <v>34.005</v>
      </c>
      <c r="G59" s="93">
        <v>34.98</v>
      </c>
      <c r="H59" s="93">
        <f t="shared" si="16"/>
        <v>102.8672254080282</v>
      </c>
      <c r="I59" s="93"/>
      <c r="J59" s="93">
        <v>8</v>
      </c>
      <c r="K59" s="93">
        <v>1008.4780000000002</v>
      </c>
      <c r="L59" s="93">
        <v>961.938</v>
      </c>
      <c r="M59" s="93">
        <v>940.781</v>
      </c>
      <c r="N59" s="93">
        <f t="shared" si="17"/>
        <v>97.8005859005466</v>
      </c>
      <c r="O59" s="84" t="s">
        <v>318</v>
      </c>
      <c r="P59" s="86"/>
      <c r="Q59" s="86"/>
      <c r="R59" s="103">
        <v>0</v>
      </c>
      <c r="S59" s="93">
        <v>0</v>
      </c>
      <c r="T59" s="93">
        <v>0</v>
      </c>
      <c r="U59" s="93">
        <v>0</v>
      </c>
      <c r="V59" s="93">
        <f>IF(AND(T59&gt;0,U59&gt;0),U59*100/T59,"")</f>
      </c>
      <c r="W59" s="88"/>
      <c r="X59" s="104">
        <v>10</v>
      </c>
      <c r="Y59" s="89">
        <v>5092.245</v>
      </c>
      <c r="Z59" s="89">
        <v>6196.613691</v>
      </c>
      <c r="AA59" s="89">
        <v>5362.822378378377</v>
      </c>
      <c r="AB59" s="89">
        <f>IF(AND(Z59&gt;0,AA59&gt;0),AA59*100/Z59,"")</f>
        <v>86.5444038599239</v>
      </c>
    </row>
    <row r="60" spans="1:28" s="90" customFormat="1" ht="11.25" customHeight="1">
      <c r="A60" s="84" t="s">
        <v>167</v>
      </c>
      <c r="B60" s="86"/>
      <c r="C60" s="86"/>
      <c r="D60" s="103">
        <v>9</v>
      </c>
      <c r="E60" s="93">
        <v>21.488</v>
      </c>
      <c r="F60" s="93">
        <v>21.617</v>
      </c>
      <c r="G60" s="93">
        <v>23.1398</v>
      </c>
      <c r="H60" s="93">
        <f t="shared" si="16"/>
        <v>107.04445575241708</v>
      </c>
      <c r="I60" s="88"/>
      <c r="J60" s="104">
        <v>9</v>
      </c>
      <c r="K60" s="89">
        <v>1210.686</v>
      </c>
      <c r="L60" s="89">
        <v>1234.8500000000001</v>
      </c>
      <c r="M60" s="89">
        <v>1318.6979999999999</v>
      </c>
      <c r="N60" s="88">
        <f t="shared" si="17"/>
        <v>106.79013645382028</v>
      </c>
      <c r="O60" s="84" t="s">
        <v>319</v>
      </c>
      <c r="P60" s="86"/>
      <c r="Q60" s="86"/>
      <c r="R60" s="103">
        <v>0</v>
      </c>
      <c r="S60" s="93">
        <v>0</v>
      </c>
      <c r="T60" s="93">
        <v>0</v>
      </c>
      <c r="U60" s="93">
        <v>0</v>
      </c>
      <c r="V60" s="93">
        <f>IF(AND(T60&gt;0,U60&gt;0),U60*100/T60,"")</f>
      </c>
      <c r="W60" s="88"/>
      <c r="X60" s="104">
        <v>10</v>
      </c>
      <c r="Y60" s="89">
        <v>37728.265999999996</v>
      </c>
      <c r="Z60" s="89">
        <v>46492.804</v>
      </c>
      <c r="AA60" s="89"/>
      <c r="AB60" s="89"/>
    </row>
    <row r="61" spans="1:28" s="90" customFormat="1" ht="11.25" customHeight="1">
      <c r="A61" s="84" t="s">
        <v>168</v>
      </c>
      <c r="B61" s="86"/>
      <c r="C61" s="86"/>
      <c r="D61" s="103">
        <v>9</v>
      </c>
      <c r="E61" s="93">
        <v>19.399</v>
      </c>
      <c r="F61" s="93">
        <v>18.517</v>
      </c>
      <c r="G61" s="93">
        <v>18.988</v>
      </c>
      <c r="H61" s="93">
        <f t="shared" si="16"/>
        <v>102.54360857590322</v>
      </c>
      <c r="I61" s="88"/>
      <c r="J61" s="104">
        <v>9</v>
      </c>
      <c r="K61" s="89">
        <v>641.466</v>
      </c>
      <c r="L61" s="89">
        <v>610.9780000000001</v>
      </c>
      <c r="M61" s="89">
        <v>650.254</v>
      </c>
      <c r="N61" s="88">
        <f t="shared" si="17"/>
        <v>106.42838203666906</v>
      </c>
      <c r="O61" s="84" t="s">
        <v>320</v>
      </c>
      <c r="P61" s="86"/>
      <c r="Q61" s="86"/>
      <c r="R61" s="103">
        <v>0</v>
      </c>
      <c r="S61" s="93">
        <v>0</v>
      </c>
      <c r="T61" s="93">
        <v>0</v>
      </c>
      <c r="U61" s="93">
        <v>0</v>
      </c>
      <c r="V61" s="93">
        <f>IF(AND(T61&gt;0,U61&gt;0),U61*100/T61,"")</f>
      </c>
      <c r="W61" s="88"/>
      <c r="X61" s="104">
        <v>10</v>
      </c>
      <c r="Y61" s="89">
        <v>0.833</v>
      </c>
      <c r="Z61" s="89">
        <v>1</v>
      </c>
      <c r="AA61" s="89">
        <v>0.8</v>
      </c>
      <c r="AB61" s="89">
        <f>IF(AND(Z61&gt;0,AA61&gt;0),AA61*100/Z61,"")</f>
        <v>80</v>
      </c>
    </row>
    <row r="62" spans="1:28" s="90" customFormat="1" ht="11.25" customHeight="1">
      <c r="A62" s="84" t="s">
        <v>136</v>
      </c>
      <c r="B62" s="86"/>
      <c r="C62" s="86"/>
      <c r="D62" s="103">
        <v>5</v>
      </c>
      <c r="E62" s="93">
        <v>10.386</v>
      </c>
      <c r="F62" s="93">
        <v>9.681</v>
      </c>
      <c r="G62" s="93">
        <v>9.262</v>
      </c>
      <c r="H62" s="93">
        <f t="shared" si="16"/>
        <v>95.67193471748787</v>
      </c>
      <c r="I62" s="88"/>
      <c r="J62" s="104">
        <v>5</v>
      </c>
      <c r="K62" s="89">
        <v>894.5679999999999</v>
      </c>
      <c r="L62" s="89">
        <v>870.627</v>
      </c>
      <c r="M62" s="89">
        <v>793.67</v>
      </c>
      <c r="N62" s="88">
        <f t="shared" si="17"/>
        <v>91.16073818064453</v>
      </c>
      <c r="O62" s="84"/>
      <c r="P62" s="86"/>
      <c r="Q62" s="86"/>
      <c r="R62" s="103"/>
      <c r="S62" s="93"/>
      <c r="T62" s="93"/>
      <c r="U62" s="93"/>
      <c r="V62" s="93"/>
      <c r="W62" s="88"/>
      <c r="X62" s="104"/>
      <c r="Y62" s="89"/>
      <c r="Z62" s="89"/>
      <c r="AA62" s="89"/>
      <c r="AB62" s="89"/>
    </row>
    <row r="63" spans="1:28" s="90" customFormat="1" ht="11.25" customHeight="1">
      <c r="A63" s="84" t="s">
        <v>169</v>
      </c>
      <c r="B63" s="86"/>
      <c r="C63" s="86"/>
      <c r="D63" s="103">
        <v>9</v>
      </c>
      <c r="E63" s="93">
        <v>42.209</v>
      </c>
      <c r="F63" s="93">
        <v>41.533</v>
      </c>
      <c r="G63" s="93">
        <v>42.821839999999995</v>
      </c>
      <c r="H63" s="93">
        <f t="shared" si="16"/>
        <v>103.10317097247969</v>
      </c>
      <c r="I63" s="88"/>
      <c r="J63" s="104">
        <v>9</v>
      </c>
      <c r="K63" s="89">
        <v>3814.009</v>
      </c>
      <c r="L63" s="89">
        <v>3084.921</v>
      </c>
      <c r="M63" s="89">
        <v>3594.227</v>
      </c>
      <c r="N63" s="88">
        <f t="shared" si="17"/>
        <v>116.50953136239146</v>
      </c>
      <c r="O63" s="84" t="s">
        <v>212</v>
      </c>
      <c r="P63" s="86"/>
      <c r="Q63" s="86"/>
      <c r="R63" s="103"/>
      <c r="S63" s="93"/>
      <c r="T63" s="93"/>
      <c r="U63" s="93"/>
      <c r="V63" s="93"/>
      <c r="W63" s="88"/>
      <c r="X63" s="104"/>
      <c r="Y63" s="89"/>
      <c r="Z63" s="89"/>
      <c r="AA63" s="89"/>
      <c r="AB63" s="89"/>
    </row>
    <row r="64" spans="1:28" s="90" customFormat="1" ht="11.25" customHeight="1">
      <c r="A64" s="84" t="s">
        <v>170</v>
      </c>
      <c r="B64" s="86"/>
      <c r="C64" s="86"/>
      <c r="D64" s="103">
        <v>9</v>
      </c>
      <c r="E64" s="93">
        <v>4.283</v>
      </c>
      <c r="F64" s="93">
        <v>4.254</v>
      </c>
      <c r="G64" s="93">
        <v>4.061</v>
      </c>
      <c r="H64" s="93">
        <f t="shared" si="16"/>
        <v>95.46309355900331</v>
      </c>
      <c r="I64" s="88"/>
      <c r="J64" s="104">
        <v>10</v>
      </c>
      <c r="K64" s="89">
        <v>423.36299999999994</v>
      </c>
      <c r="L64" s="89">
        <v>357.3469999999999</v>
      </c>
      <c r="M64" s="89">
        <v>362.856</v>
      </c>
      <c r="N64" s="88">
        <f t="shared" si="17"/>
        <v>101.54163879926236</v>
      </c>
      <c r="O64" s="84" t="s">
        <v>213</v>
      </c>
      <c r="P64" s="86"/>
      <c r="Q64" s="86"/>
      <c r="R64" s="103">
        <v>0</v>
      </c>
      <c r="S64" s="93">
        <v>0</v>
      </c>
      <c r="T64" s="93">
        <v>0</v>
      </c>
      <c r="U64" s="93">
        <v>0</v>
      </c>
      <c r="V64" s="93">
        <f>IF(AND(T64&gt;0,U64&gt;0),U64*100/T64,"")</f>
      </c>
      <c r="W64" s="88"/>
      <c r="X64" s="104">
        <v>10</v>
      </c>
      <c r="Y64" s="89">
        <v>470.438</v>
      </c>
      <c r="Z64" s="89">
        <v>628.607</v>
      </c>
      <c r="AA64" s="89">
        <v>476.303</v>
      </c>
      <c r="AB64" s="89">
        <f>IF(AND(Z64&gt;0,AA64&gt;0),AA64*100/Z64,"")</f>
        <v>75.7711893122412</v>
      </c>
    </row>
    <row r="65" spans="1:28" s="90" customFormat="1" ht="11.25" customHeight="1">
      <c r="A65" s="84" t="s">
        <v>171</v>
      </c>
      <c r="B65" s="86"/>
      <c r="C65" s="86"/>
      <c r="D65" s="103">
        <v>10</v>
      </c>
      <c r="E65" s="93">
        <v>57.353</v>
      </c>
      <c r="F65" s="93">
        <v>55.468</v>
      </c>
      <c r="G65" s="93">
        <v>56.638</v>
      </c>
      <c r="H65" s="93">
        <f t="shared" si="16"/>
        <v>102.10932429508905</v>
      </c>
      <c r="I65" s="88"/>
      <c r="J65" s="104">
        <v>10</v>
      </c>
      <c r="K65" s="89">
        <v>5212.975</v>
      </c>
      <c r="L65" s="89">
        <v>4312.895</v>
      </c>
      <c r="M65" s="89">
        <v>4750.740000000001</v>
      </c>
      <c r="N65" s="88">
        <f t="shared" si="17"/>
        <v>110.15199767209728</v>
      </c>
      <c r="O65" s="84" t="s">
        <v>214</v>
      </c>
      <c r="P65" s="86"/>
      <c r="Q65" s="86"/>
      <c r="R65" s="103">
        <v>0</v>
      </c>
      <c r="S65" s="93">
        <v>0</v>
      </c>
      <c r="T65" s="93">
        <v>0</v>
      </c>
      <c r="U65" s="93">
        <v>0</v>
      </c>
      <c r="V65" s="93">
        <f>IF(AND(T65&gt;0,U65&gt;0),U65*100/T65,"")</f>
      </c>
      <c r="W65" s="88"/>
      <c r="X65" s="104">
        <v>10</v>
      </c>
      <c r="Y65" s="89">
        <v>5433.479</v>
      </c>
      <c r="Z65" s="89">
        <v>7576.125</v>
      </c>
      <c r="AA65" s="89">
        <v>6543.411</v>
      </c>
      <c r="AB65" s="89">
        <f>IF(AND(Z65&gt;0,AA65&gt;0),AA65*100/Z65,"")</f>
        <v>86.3688363114389</v>
      </c>
    </row>
    <row r="66" spans="1:28" s="90" customFormat="1" ht="11.25" customHeight="1">
      <c r="A66" s="84" t="s">
        <v>310</v>
      </c>
      <c r="B66" s="86"/>
      <c r="C66" s="86"/>
      <c r="D66" s="103">
        <v>6</v>
      </c>
      <c r="E66" s="93">
        <v>33.806</v>
      </c>
      <c r="F66" s="93">
        <v>33.345</v>
      </c>
      <c r="G66" s="93">
        <v>35.017</v>
      </c>
      <c r="H66" s="93">
        <f t="shared" si="16"/>
        <v>105.01424501424502</v>
      </c>
      <c r="I66" s="88"/>
      <c r="J66" s="104">
        <v>10</v>
      </c>
      <c r="K66" s="89">
        <v>3204.982</v>
      </c>
      <c r="L66" s="89">
        <v>2491.559</v>
      </c>
      <c r="M66" s="89">
        <v>3041.2030000000004</v>
      </c>
      <c r="N66" s="88">
        <v>122.06024420854574</v>
      </c>
      <c r="O66" s="84" t="s">
        <v>215</v>
      </c>
      <c r="P66" s="86"/>
      <c r="Q66" s="86"/>
      <c r="R66" s="103">
        <v>0</v>
      </c>
      <c r="S66" s="93">
        <v>0</v>
      </c>
      <c r="T66" s="93">
        <v>0</v>
      </c>
      <c r="U66" s="93">
        <v>0</v>
      </c>
      <c r="V66" s="93">
        <f>IF(AND(T66&gt;0,U66&gt;0),U66*100/T66,"")</f>
      </c>
      <c r="W66" s="88"/>
      <c r="X66" s="104">
        <v>10</v>
      </c>
      <c r="Y66" s="89">
        <v>1118.9060000000002</v>
      </c>
      <c r="Z66" s="89">
        <v>1370.182</v>
      </c>
      <c r="AA66" s="89">
        <v>1287.694</v>
      </c>
      <c r="AB66" s="89">
        <f>IF(AND(Z66&gt;0,AA66&gt;0),AA66*100/Z66,"")</f>
        <v>93.97977786892544</v>
      </c>
    </row>
    <row r="67" spans="1:14" s="90" customFormat="1" ht="11.25" customHeight="1">
      <c r="A67" s="84" t="s">
        <v>311</v>
      </c>
      <c r="B67" s="86"/>
      <c r="C67" s="86"/>
      <c r="D67" s="103">
        <v>5</v>
      </c>
      <c r="E67" s="93">
        <v>21.585</v>
      </c>
      <c r="F67" s="93">
        <v>21.587</v>
      </c>
      <c r="G67" s="93">
        <v>22.482</v>
      </c>
      <c r="H67" s="93">
        <f t="shared" si="16"/>
        <v>104.14601380460462</v>
      </c>
      <c r="I67" s="88"/>
      <c r="J67" s="104">
        <v>6</v>
      </c>
      <c r="K67" s="89">
        <v>1441.3529999999998</v>
      </c>
      <c r="L67" s="89">
        <v>1469.969</v>
      </c>
      <c r="M67" s="89">
        <v>1512.125</v>
      </c>
      <c r="N67" s="88">
        <f t="shared" si="17"/>
        <v>102.86781557978433</v>
      </c>
    </row>
    <row r="68" spans="1:16" s="90" customFormat="1" ht="11.25" customHeight="1">
      <c r="A68" s="84" t="s">
        <v>172</v>
      </c>
      <c r="B68" s="86"/>
      <c r="C68" s="86"/>
      <c r="D68" s="103">
        <v>7</v>
      </c>
      <c r="E68" s="93">
        <v>2.496</v>
      </c>
      <c r="F68" s="93">
        <v>2.277</v>
      </c>
      <c r="G68" s="93">
        <v>2.312</v>
      </c>
      <c r="H68" s="93">
        <f t="shared" si="16"/>
        <v>101.5371102327624</v>
      </c>
      <c r="I68" s="88"/>
      <c r="J68" s="104">
        <v>10</v>
      </c>
      <c r="K68" s="89">
        <v>129.368</v>
      </c>
      <c r="L68" s="89">
        <v>77.083</v>
      </c>
      <c r="M68" s="89">
        <v>79.52</v>
      </c>
      <c r="N68" s="88">
        <f t="shared" si="17"/>
        <v>103.16152718498242</v>
      </c>
      <c r="P68" s="95"/>
    </row>
    <row r="69" spans="1:28" s="90" customFormat="1" ht="11.25" customHeight="1">
      <c r="A69" s="84" t="s">
        <v>173</v>
      </c>
      <c r="B69" s="86"/>
      <c r="C69" s="86"/>
      <c r="D69" s="103">
        <v>8</v>
      </c>
      <c r="E69" s="93">
        <v>7.273</v>
      </c>
      <c r="F69" s="93">
        <v>7.348</v>
      </c>
      <c r="G69" s="93">
        <v>7.237</v>
      </c>
      <c r="H69" s="93">
        <f t="shared" si="16"/>
        <v>98.48938486663039</v>
      </c>
      <c r="I69" s="88"/>
      <c r="J69" s="104">
        <v>8</v>
      </c>
      <c r="K69" s="89">
        <v>352.36899999999997</v>
      </c>
      <c r="L69" s="89">
        <v>272.545</v>
      </c>
      <c r="M69" s="89">
        <v>360.785</v>
      </c>
      <c r="N69" s="88">
        <f t="shared" si="17"/>
        <v>132.376304830395</v>
      </c>
      <c r="O69" s="67" t="s">
        <v>117</v>
      </c>
      <c r="P69" s="68"/>
      <c r="Q69" s="68"/>
      <c r="R69" s="68"/>
      <c r="S69" s="68"/>
      <c r="T69" s="68"/>
      <c r="U69" s="68"/>
      <c r="V69" s="68"/>
      <c r="W69" s="69"/>
      <c r="X69" s="69" t="s">
        <v>118</v>
      </c>
      <c r="Y69" s="69"/>
      <c r="Z69" s="69"/>
      <c r="AA69" s="69" t="s">
        <v>124</v>
      </c>
      <c r="AB69" s="69"/>
    </row>
    <row r="70" spans="1:28" s="90" customFormat="1" ht="11.25" customHeight="1" thickBot="1">
      <c r="A70" s="84" t="s">
        <v>174</v>
      </c>
      <c r="B70" s="86"/>
      <c r="C70" s="86"/>
      <c r="D70" s="103">
        <v>8</v>
      </c>
      <c r="E70" s="93">
        <v>14.909</v>
      </c>
      <c r="F70" s="93">
        <v>15.415</v>
      </c>
      <c r="G70" s="93">
        <v>15.494</v>
      </c>
      <c r="H70" s="93">
        <f t="shared" si="16"/>
        <v>100.51248783652288</v>
      </c>
      <c r="I70" s="88"/>
      <c r="J70" s="104">
        <v>10</v>
      </c>
      <c r="K70" s="89">
        <v>206.48100000000002</v>
      </c>
      <c r="L70" s="89">
        <v>205.07199999999997</v>
      </c>
      <c r="M70" s="89">
        <v>213.32399999999996</v>
      </c>
      <c r="N70" s="88">
        <f t="shared" si="17"/>
        <v>104.02395256300225</v>
      </c>
      <c r="O70" s="68"/>
      <c r="P70" s="68"/>
      <c r="Q70" s="68"/>
      <c r="R70" s="68"/>
      <c r="S70" s="68"/>
      <c r="T70" s="68"/>
      <c r="U70" s="68"/>
      <c r="V70" s="68"/>
      <c r="W70" s="69"/>
      <c r="X70" s="69"/>
      <c r="Y70" s="69"/>
      <c r="Z70" s="69"/>
      <c r="AA70" s="69"/>
      <c r="AB70" s="69"/>
    </row>
    <row r="71" spans="1:28" s="90" customFormat="1" ht="11.25" customHeight="1" thickBot="1">
      <c r="A71" s="84" t="s">
        <v>175</v>
      </c>
      <c r="B71" s="86"/>
      <c r="C71" s="86"/>
      <c r="D71" s="103">
        <v>5</v>
      </c>
      <c r="E71" s="93">
        <v>8.532</v>
      </c>
      <c r="F71" s="93">
        <v>8.72</v>
      </c>
      <c r="G71" s="93">
        <v>0</v>
      </c>
      <c r="H71" s="93">
        <f t="shared" si="16"/>
      </c>
      <c r="I71" s="88"/>
      <c r="J71" s="104">
        <v>5</v>
      </c>
      <c r="K71" s="89">
        <v>208.65600000000003</v>
      </c>
      <c r="L71" s="89">
        <v>215.8</v>
      </c>
      <c r="M71" s="89">
        <v>0</v>
      </c>
      <c r="N71" s="88">
        <f t="shared" si="17"/>
      </c>
      <c r="O71" s="70"/>
      <c r="P71" s="71"/>
      <c r="Q71" s="72"/>
      <c r="R71" s="179" t="s">
        <v>119</v>
      </c>
      <c r="S71" s="180"/>
      <c r="T71" s="180"/>
      <c r="U71" s="180"/>
      <c r="V71" s="181"/>
      <c r="W71" s="69"/>
      <c r="X71" s="179" t="s">
        <v>120</v>
      </c>
      <c r="Y71" s="180"/>
      <c r="Z71" s="180"/>
      <c r="AA71" s="180"/>
      <c r="AB71" s="181"/>
    </row>
    <row r="72" spans="1:28" s="90" customFormat="1" ht="11.25" customHeight="1">
      <c r="A72" s="84" t="s">
        <v>176</v>
      </c>
      <c r="B72" s="86"/>
      <c r="C72" s="86"/>
      <c r="D72" s="103">
        <v>8</v>
      </c>
      <c r="E72" s="93">
        <v>27.594</v>
      </c>
      <c r="F72" s="93">
        <v>27.937</v>
      </c>
      <c r="G72" s="93">
        <v>29.665</v>
      </c>
      <c r="H72" s="93">
        <f t="shared" si="16"/>
        <v>106.18534559902638</v>
      </c>
      <c r="I72" s="88"/>
      <c r="J72" s="104">
        <v>8</v>
      </c>
      <c r="K72" s="89">
        <v>274.616</v>
      </c>
      <c r="L72" s="89">
        <v>269.094</v>
      </c>
      <c r="M72" s="89">
        <v>309.291</v>
      </c>
      <c r="N72" s="88">
        <f t="shared" si="17"/>
        <v>114.93790274030636</v>
      </c>
      <c r="O72" s="73" t="s">
        <v>121</v>
      </c>
      <c r="P72" s="74"/>
      <c r="Q72" s="72"/>
      <c r="R72" s="70"/>
      <c r="S72" s="75" t="s">
        <v>122</v>
      </c>
      <c r="T72" s="75" t="s">
        <v>122</v>
      </c>
      <c r="U72" s="75" t="s">
        <v>123</v>
      </c>
      <c r="V72" s="76">
        <f>U73</f>
        <v>2022</v>
      </c>
      <c r="W72" s="69"/>
      <c r="X72" s="70"/>
      <c r="Y72" s="75" t="s">
        <v>122</v>
      </c>
      <c r="Z72" s="75" t="s">
        <v>122</v>
      </c>
      <c r="AA72" s="75" t="s">
        <v>123</v>
      </c>
      <c r="AB72" s="76">
        <f>AA73</f>
        <v>2022</v>
      </c>
    </row>
    <row r="73" spans="1:28" s="90" customFormat="1" ht="11.25" customHeight="1" thickBot="1">
      <c r="A73" s="84" t="s">
        <v>137</v>
      </c>
      <c r="B73" s="86"/>
      <c r="C73" s="86"/>
      <c r="D73" s="103">
        <v>8</v>
      </c>
      <c r="E73" s="93">
        <v>3.964</v>
      </c>
      <c r="F73" s="93">
        <v>4.709</v>
      </c>
      <c r="G73" s="93">
        <v>5.216</v>
      </c>
      <c r="H73" s="93">
        <v>110.76661711616056</v>
      </c>
      <c r="I73" s="88"/>
      <c r="J73" s="104">
        <v>8</v>
      </c>
      <c r="K73" s="89">
        <v>177.933</v>
      </c>
      <c r="L73" s="89">
        <v>200.42200000000003</v>
      </c>
      <c r="M73" s="89">
        <v>267.61400000000003</v>
      </c>
      <c r="N73" s="88">
        <f t="shared" si="17"/>
        <v>133.5252616978176</v>
      </c>
      <c r="O73" s="96"/>
      <c r="P73" s="97"/>
      <c r="Q73" s="72"/>
      <c r="R73" s="98" t="s">
        <v>322</v>
      </c>
      <c r="S73" s="99">
        <f>U73-2</f>
        <v>2020</v>
      </c>
      <c r="T73" s="99">
        <f>U73-1</f>
        <v>2021</v>
      </c>
      <c r="U73" s="99">
        <v>2022</v>
      </c>
      <c r="V73" s="82" t="str">
        <f>CONCATENATE(T73,"=100")</f>
        <v>2021=100</v>
      </c>
      <c r="W73" s="69"/>
      <c r="X73" s="98" t="s">
        <v>322</v>
      </c>
      <c r="Y73" s="99">
        <f>AA73-2</f>
        <v>2020</v>
      </c>
      <c r="Z73" s="99">
        <f>AA73-1</f>
        <v>2021</v>
      </c>
      <c r="AA73" s="99">
        <v>2022</v>
      </c>
      <c r="AB73" s="82" t="str">
        <f>CONCATENATE(Z73,"=100")</f>
        <v>2021=100</v>
      </c>
    </row>
    <row r="74" spans="1:28" s="90" customFormat="1" ht="11.25" customHeight="1">
      <c r="A74" s="84" t="s">
        <v>177</v>
      </c>
      <c r="B74" s="86"/>
      <c r="C74" s="86"/>
      <c r="D74" s="103">
        <v>10</v>
      </c>
      <c r="E74" s="93">
        <v>13.304</v>
      </c>
      <c r="F74" s="93">
        <v>12.64</v>
      </c>
      <c r="G74" s="93">
        <v>13.172</v>
      </c>
      <c r="H74" s="93">
        <f t="shared" si="16"/>
        <v>104.20886075949367</v>
      </c>
      <c r="I74" s="88"/>
      <c r="J74" s="104">
        <v>10</v>
      </c>
      <c r="K74" s="89">
        <v>847.4399999999999</v>
      </c>
      <c r="L74" s="89">
        <v>755.378</v>
      </c>
      <c r="M74" s="89">
        <v>791.937</v>
      </c>
      <c r="N74" s="88">
        <f t="shared" si="17"/>
        <v>104.83982853617658</v>
      </c>
      <c r="O74" s="84"/>
      <c r="P74" s="84"/>
      <c r="Q74" s="84"/>
      <c r="R74" s="85"/>
      <c r="S74" s="86"/>
      <c r="T74" s="86"/>
      <c r="U74" s="86"/>
      <c r="V74" s="86">
        <f>IF(AND(T74&gt;0,U74&gt;0),U74*100/T74,"")</f>
      </c>
      <c r="W74" s="87"/>
      <c r="X74" s="87"/>
      <c r="Y74" s="88"/>
      <c r="Z74" s="88"/>
      <c r="AA74" s="88"/>
      <c r="AB74" s="89">
        <f>IF(AND(Z74&gt;0,AA74&gt;0),AA74*100/Z74,"")</f>
      </c>
    </row>
    <row r="75" spans="1:28" s="90" customFormat="1" ht="11.25" customHeight="1">
      <c r="A75" s="84" t="s">
        <v>178</v>
      </c>
      <c r="B75" s="86"/>
      <c r="C75" s="86"/>
      <c r="D75" s="103">
        <v>8</v>
      </c>
      <c r="E75" s="93">
        <v>7.559</v>
      </c>
      <c r="F75" s="93">
        <v>7.259</v>
      </c>
      <c r="G75" s="93">
        <v>7.61167</v>
      </c>
      <c r="H75" s="93">
        <f t="shared" si="16"/>
        <v>104.85838269734123</v>
      </c>
      <c r="I75" s="88"/>
      <c r="J75" s="104">
        <v>8</v>
      </c>
      <c r="K75" s="89">
        <v>344.254</v>
      </c>
      <c r="L75" s="89">
        <v>343.923</v>
      </c>
      <c r="M75" s="89">
        <v>363.00500000000005</v>
      </c>
      <c r="N75" s="88">
        <f t="shared" si="17"/>
        <v>105.54833494706666</v>
      </c>
      <c r="O75" s="84"/>
      <c r="P75" s="84"/>
      <c r="Q75" s="84"/>
      <c r="R75" s="85"/>
      <c r="S75" s="86"/>
      <c r="T75" s="86"/>
      <c r="U75" s="86"/>
      <c r="V75" s="86"/>
      <c r="W75" s="87"/>
      <c r="X75" s="87"/>
      <c r="Y75" s="88"/>
      <c r="Z75" s="88"/>
      <c r="AA75" s="88"/>
      <c r="AB75" s="89"/>
    </row>
    <row r="76" spans="1:28" s="90" customFormat="1" ht="11.25" customHeight="1">
      <c r="A76" s="84" t="s">
        <v>179</v>
      </c>
      <c r="B76" s="86"/>
      <c r="C76" s="86"/>
      <c r="D76" s="103">
        <v>8</v>
      </c>
      <c r="E76" s="93">
        <v>24.827</v>
      </c>
      <c r="F76" s="93">
        <v>24.608</v>
      </c>
      <c r="G76" s="93">
        <v>25.99967</v>
      </c>
      <c r="H76" s="93">
        <f t="shared" si="16"/>
        <v>105.65535598179453</v>
      </c>
      <c r="I76" s="88"/>
      <c r="J76" s="104">
        <v>8</v>
      </c>
      <c r="K76" s="89">
        <v>1369.627</v>
      </c>
      <c r="L76" s="89">
        <v>1299.723</v>
      </c>
      <c r="M76" s="89">
        <v>1422.6</v>
      </c>
      <c r="N76" s="88">
        <f t="shared" si="17"/>
        <v>109.45409137177691</v>
      </c>
      <c r="O76" s="84" t="s">
        <v>125</v>
      </c>
      <c r="P76" s="84"/>
      <c r="Q76" s="84"/>
      <c r="R76" s="103"/>
      <c r="S76" s="86"/>
      <c r="T76" s="86"/>
      <c r="U76" s="86"/>
      <c r="V76" s="86">
        <f aca="true" t="shared" si="18" ref="V76:V83">IF(AND(T76&gt;0,U76&gt;0),U76*100/T76,"")</f>
      </c>
      <c r="W76" s="87"/>
      <c r="X76" s="104"/>
      <c r="Y76" s="88"/>
      <c r="Z76" s="88"/>
      <c r="AA76" s="88"/>
      <c r="AB76" s="89">
        <f aca="true" t="shared" si="19" ref="AB76:AB83">IF(AND(Z76&gt;0,AA76&gt;0),AA76*100/Z76,"")</f>
      </c>
    </row>
    <row r="77" spans="1:28" s="90" customFormat="1" ht="11.25" customHeight="1">
      <c r="A77" s="84" t="s">
        <v>180</v>
      </c>
      <c r="B77" s="86"/>
      <c r="C77" s="86"/>
      <c r="D77" s="103">
        <v>5</v>
      </c>
      <c r="E77" s="93">
        <v>7.309</v>
      </c>
      <c r="F77" s="93">
        <v>7.571</v>
      </c>
      <c r="G77" s="93">
        <v>7.414</v>
      </c>
      <c r="H77" s="93">
        <f t="shared" si="16"/>
        <v>97.926297714965</v>
      </c>
      <c r="I77" s="88"/>
      <c r="J77" s="104">
        <v>5</v>
      </c>
      <c r="K77" s="89">
        <v>141.27399999999997</v>
      </c>
      <c r="L77" s="89">
        <v>148.01599999999996</v>
      </c>
      <c r="M77" s="89">
        <v>142.67099999999996</v>
      </c>
      <c r="N77" s="88">
        <f t="shared" si="17"/>
        <v>96.38890390228083</v>
      </c>
      <c r="O77" s="84" t="s">
        <v>126</v>
      </c>
      <c r="P77" s="86"/>
      <c r="Q77" s="86"/>
      <c r="R77" s="103">
        <v>10</v>
      </c>
      <c r="S77" s="93">
        <v>1661.696</v>
      </c>
      <c r="T77" s="93">
        <v>1854.149</v>
      </c>
      <c r="U77" s="93">
        <v>1783.26372</v>
      </c>
      <c r="V77" s="93">
        <f t="shared" si="18"/>
        <v>96.1769372364357</v>
      </c>
      <c r="W77" s="88"/>
      <c r="X77" s="104">
        <v>9</v>
      </c>
      <c r="Y77" s="89">
        <v>7029.6050000000005</v>
      </c>
      <c r="Z77" s="89">
        <v>7559.754</v>
      </c>
      <c r="AA77" s="89">
        <v>0</v>
      </c>
      <c r="AB77" s="89">
        <f t="shared" si="19"/>
      </c>
    </row>
    <row r="78" spans="1:28" s="90" customFormat="1" ht="11.25" customHeight="1">
      <c r="A78" s="84" t="s">
        <v>312</v>
      </c>
      <c r="B78" s="86"/>
      <c r="C78" s="86"/>
      <c r="D78" s="103">
        <v>6</v>
      </c>
      <c r="E78" s="93">
        <v>16.686</v>
      </c>
      <c r="F78" s="93">
        <v>16.02</v>
      </c>
      <c r="G78" s="93">
        <v>16.734</v>
      </c>
      <c r="H78" s="93">
        <f t="shared" si="16"/>
        <v>104.45692883895131</v>
      </c>
      <c r="I78" s="88"/>
      <c r="J78" s="104">
        <v>6</v>
      </c>
      <c r="K78" s="89">
        <v>126.984</v>
      </c>
      <c r="L78" s="89">
        <v>120.165</v>
      </c>
      <c r="M78" s="89">
        <v>123.24700000000001</v>
      </c>
      <c r="N78" s="88">
        <f t="shared" si="17"/>
        <v>102.56480672408772</v>
      </c>
      <c r="O78" s="84" t="s">
        <v>127</v>
      </c>
      <c r="P78" s="86"/>
      <c r="Q78" s="86"/>
      <c r="R78" s="103">
        <v>10</v>
      </c>
      <c r="S78" s="93">
        <v>250.903</v>
      </c>
      <c r="T78" s="93">
        <v>258.226</v>
      </c>
      <c r="U78" s="93">
        <v>257.17731</v>
      </c>
      <c r="V78" s="93">
        <f t="shared" si="18"/>
        <v>99.59388675036594</v>
      </c>
      <c r="W78" s="88"/>
      <c r="X78" s="104">
        <v>9</v>
      </c>
      <c r="Y78" s="89">
        <v>787.455</v>
      </c>
      <c r="Z78" s="89">
        <v>742.831</v>
      </c>
      <c r="AA78" s="89">
        <v>0</v>
      </c>
      <c r="AB78" s="89">
        <f t="shared" si="19"/>
      </c>
    </row>
    <row r="79" spans="1:28" s="90" customFormat="1" ht="11.25" customHeight="1">
      <c r="A79" s="84"/>
      <c r="B79" s="86"/>
      <c r="C79" s="86"/>
      <c r="D79" s="103"/>
      <c r="E79" s="93"/>
      <c r="F79" s="93"/>
      <c r="G79" s="93"/>
      <c r="H79" s="93"/>
      <c r="I79" s="88"/>
      <c r="J79" s="104"/>
      <c r="K79" s="89"/>
      <c r="L79" s="89"/>
      <c r="M79" s="89"/>
      <c r="N79" s="88"/>
      <c r="O79" s="84" t="s">
        <v>128</v>
      </c>
      <c r="P79" s="86"/>
      <c r="Q79" s="86"/>
      <c r="R79" s="103">
        <v>10</v>
      </c>
      <c r="S79" s="93">
        <v>1912.599</v>
      </c>
      <c r="T79" s="93">
        <v>2112.975</v>
      </c>
      <c r="U79" s="93">
        <v>2040.44116</v>
      </c>
      <c r="V79" s="93">
        <f t="shared" si="18"/>
        <v>96.56721731208368</v>
      </c>
      <c r="W79" s="88"/>
      <c r="X79" s="104">
        <v>9</v>
      </c>
      <c r="Y79" s="89">
        <v>7817.060000000001</v>
      </c>
      <c r="Z79" s="89">
        <v>8302.524</v>
      </c>
      <c r="AA79" s="89">
        <v>0</v>
      </c>
      <c r="AB79" s="89">
        <f t="shared" si="19"/>
      </c>
    </row>
    <row r="80" spans="1:28" s="90" customFormat="1" ht="11.25" customHeight="1">
      <c r="A80" s="94" t="s">
        <v>295</v>
      </c>
      <c r="B80" s="86"/>
      <c r="C80" s="86"/>
      <c r="D80" s="101"/>
      <c r="E80" s="93"/>
      <c r="F80" s="93">
        <f>IF(AND(D80&gt;0,E80&gt;0),E80*100/D80,"")</f>
      </c>
      <c r="G80" s="93"/>
      <c r="H80" s="93"/>
      <c r="I80" s="88"/>
      <c r="J80" s="102"/>
      <c r="K80" s="89"/>
      <c r="L80" s="89"/>
      <c r="M80" s="89"/>
      <c r="N80" s="89"/>
      <c r="O80" s="84" t="s">
        <v>129</v>
      </c>
      <c r="P80" s="86"/>
      <c r="Q80" s="86"/>
      <c r="R80" s="103">
        <v>10</v>
      </c>
      <c r="S80" s="93">
        <v>308.422</v>
      </c>
      <c r="T80" s="93">
        <v>264.51101</v>
      </c>
      <c r="U80" s="93">
        <v>272.71605</v>
      </c>
      <c r="V80" s="93">
        <f t="shared" si="18"/>
        <v>103.10196539644984</v>
      </c>
      <c r="W80" s="88"/>
      <c r="X80" s="104">
        <v>9</v>
      </c>
      <c r="Y80" s="89">
        <v>1074.1619999999998</v>
      </c>
      <c r="Z80" s="89">
        <v>788.9760000000001</v>
      </c>
      <c r="AA80" s="89">
        <v>0</v>
      </c>
      <c r="AB80" s="89">
        <f t="shared" si="19"/>
      </c>
    </row>
    <row r="81" spans="1:28" s="90" customFormat="1" ht="11.25" customHeight="1">
      <c r="A81" s="84" t="s">
        <v>296</v>
      </c>
      <c r="B81" s="84"/>
      <c r="C81" s="84"/>
      <c r="D81" s="91"/>
      <c r="E81" s="93"/>
      <c r="F81" s="93"/>
      <c r="G81" s="93"/>
      <c r="H81" s="93"/>
      <c r="I81" s="87"/>
      <c r="J81" s="92"/>
      <c r="K81" s="89"/>
      <c r="L81" s="89"/>
      <c r="M81" s="89"/>
      <c r="N81" s="89"/>
      <c r="O81" s="84" t="s">
        <v>130</v>
      </c>
      <c r="P81" s="86"/>
      <c r="Q81" s="86"/>
      <c r="R81" s="103">
        <v>10</v>
      </c>
      <c r="S81" s="93">
        <v>506.168</v>
      </c>
      <c r="T81" s="93">
        <v>506.95635999999996</v>
      </c>
      <c r="U81" s="93">
        <v>493.23695999999995</v>
      </c>
      <c r="V81" s="93">
        <f t="shared" si="18"/>
        <v>97.29377100624598</v>
      </c>
      <c r="W81" s="88"/>
      <c r="X81" s="104">
        <v>9</v>
      </c>
      <c r="Y81" s="89">
        <v>1323.8149999999998</v>
      </c>
      <c r="Z81" s="89">
        <v>1198.447</v>
      </c>
      <c r="AA81" s="89">
        <v>0</v>
      </c>
      <c r="AB81" s="89">
        <f t="shared" si="19"/>
      </c>
    </row>
    <row r="82" spans="1:28" s="90" customFormat="1" ht="11.25" customHeight="1">
      <c r="A82" s="90" t="s">
        <v>297</v>
      </c>
      <c r="D82" s="92"/>
      <c r="E82" s="89"/>
      <c r="F82" s="89"/>
      <c r="G82" s="89"/>
      <c r="H82" s="89"/>
      <c r="I82" s="87"/>
      <c r="J82" s="92"/>
      <c r="K82" s="89"/>
      <c r="L82" s="89"/>
      <c r="M82" s="89"/>
      <c r="N82" s="89"/>
      <c r="O82" s="84" t="s">
        <v>131</v>
      </c>
      <c r="P82" s="86"/>
      <c r="Q82" s="86"/>
      <c r="R82" s="103">
        <v>10</v>
      </c>
      <c r="S82" s="93">
        <v>137.59</v>
      </c>
      <c r="T82" s="93">
        <v>117.76561</v>
      </c>
      <c r="U82" s="93">
        <v>120.09186</v>
      </c>
      <c r="V82" s="93">
        <f t="shared" si="18"/>
        <v>101.9753219976528</v>
      </c>
      <c r="W82" s="88"/>
      <c r="X82" s="104">
        <v>9</v>
      </c>
      <c r="Y82" s="89">
        <v>391.68000000000006</v>
      </c>
      <c r="Z82" s="89">
        <v>301.49</v>
      </c>
      <c r="AA82" s="89">
        <v>0</v>
      </c>
      <c r="AB82" s="89">
        <f t="shared" si="19"/>
      </c>
    </row>
    <row r="83" spans="1:28" s="90" customFormat="1" ht="11.25" customHeight="1">
      <c r="A83" s="90" t="s">
        <v>298</v>
      </c>
      <c r="D83" s="92"/>
      <c r="E83" s="89"/>
      <c r="F83" s="89"/>
      <c r="G83" s="89"/>
      <c r="H83" s="89"/>
      <c r="I83" s="87"/>
      <c r="J83" s="92"/>
      <c r="K83" s="89"/>
      <c r="L83" s="89"/>
      <c r="M83" s="89"/>
      <c r="N83" s="89"/>
      <c r="O83" s="84" t="s">
        <v>132</v>
      </c>
      <c r="P83" s="86"/>
      <c r="Q83" s="86"/>
      <c r="R83" s="103">
        <v>10</v>
      </c>
      <c r="S83" s="93">
        <v>257.107</v>
      </c>
      <c r="T83" s="93">
        <v>266.87606</v>
      </c>
      <c r="U83" s="93">
        <v>270.57486</v>
      </c>
      <c r="V83" s="93">
        <f t="shared" si="18"/>
        <v>101.38596170821766</v>
      </c>
      <c r="W83" s="88"/>
      <c r="X83" s="104">
        <v>9</v>
      </c>
      <c r="Y83" s="89">
        <v>756.194</v>
      </c>
      <c r="Z83" s="89">
        <v>783.6589999999999</v>
      </c>
      <c r="AA83" s="89">
        <v>0</v>
      </c>
      <c r="AB83" s="89">
        <f t="shared" si="19"/>
      </c>
    </row>
    <row r="84" spans="1:28" s="90" customFormat="1" ht="11.25" customHeight="1">
      <c r="A84" s="90" t="s">
        <v>299</v>
      </c>
      <c r="D84" s="92"/>
      <c r="E84" s="89"/>
      <c r="F84" s="89"/>
      <c r="G84" s="89"/>
      <c r="H84" s="89"/>
      <c r="I84" s="87"/>
      <c r="J84" s="92"/>
      <c r="K84" s="89"/>
      <c r="L84" s="89"/>
      <c r="M84" s="89"/>
      <c r="N84" s="89"/>
      <c r="O84" s="84"/>
      <c r="P84" s="86"/>
      <c r="Q84" s="86"/>
      <c r="R84" s="103"/>
      <c r="S84" s="93"/>
      <c r="T84" s="93"/>
      <c r="U84" s="93"/>
      <c r="V84" s="93"/>
      <c r="W84" s="88"/>
      <c r="X84" s="104"/>
      <c r="Y84" s="89"/>
      <c r="Z84" s="89"/>
      <c r="AA84" s="89"/>
      <c r="AB84" s="89"/>
    </row>
    <row r="85" spans="1:28" s="90" customFormat="1" ht="11.25" customHeight="1">
      <c r="A85" s="90" t="s">
        <v>300</v>
      </c>
      <c r="D85" s="92"/>
      <c r="E85" s="89"/>
      <c r="F85" s="89"/>
      <c r="G85" s="89"/>
      <c r="H85" s="89"/>
      <c r="I85" s="87"/>
      <c r="J85" s="92"/>
      <c r="K85" s="89"/>
      <c r="L85" s="89"/>
      <c r="M85" s="89"/>
      <c r="N85" s="89"/>
      <c r="O85" s="84" t="s">
        <v>133</v>
      </c>
      <c r="P85" s="86"/>
      <c r="Q85" s="86"/>
      <c r="R85" s="103"/>
      <c r="S85" s="93"/>
      <c r="T85" s="93"/>
      <c r="U85" s="93"/>
      <c r="V85" s="93"/>
      <c r="W85" s="88"/>
      <c r="X85" s="104"/>
      <c r="Y85" s="89"/>
      <c r="Z85" s="89"/>
      <c r="AA85" s="89"/>
      <c r="AB85" s="89"/>
    </row>
    <row r="86" spans="1:28" s="90" customFormat="1" ht="11.25" customHeight="1">
      <c r="A86" s="90" t="s">
        <v>301</v>
      </c>
      <c r="D86" s="92"/>
      <c r="E86" s="89"/>
      <c r="F86" s="89"/>
      <c r="G86" s="89"/>
      <c r="H86" s="89"/>
      <c r="I86" s="87"/>
      <c r="J86" s="92"/>
      <c r="K86" s="89"/>
      <c r="L86" s="89"/>
      <c r="M86" s="89"/>
      <c r="N86" s="89"/>
      <c r="O86" s="84" t="s">
        <v>134</v>
      </c>
      <c r="P86" s="86"/>
      <c r="Q86" s="86"/>
      <c r="R86" s="103">
        <v>10</v>
      </c>
      <c r="S86" s="93">
        <v>7.777</v>
      </c>
      <c r="T86" s="93">
        <v>8.919</v>
      </c>
      <c r="U86" s="93">
        <v>8.92</v>
      </c>
      <c r="V86" s="93">
        <f>IF(AND(T86&gt;0,U86&gt;0),U86*100/T86,"")</f>
        <v>100.01121201928467</v>
      </c>
      <c r="W86" s="88"/>
      <c r="X86" s="104">
        <v>9</v>
      </c>
      <c r="Y86" s="89">
        <v>576.104</v>
      </c>
      <c r="Z86" s="89">
        <v>607.842</v>
      </c>
      <c r="AA86" s="89">
        <v>0</v>
      </c>
      <c r="AB86" s="89">
        <f>IF(AND(Z86&gt;0,AA86&gt;0),AA86*100/Z86,"")</f>
      </c>
    </row>
    <row r="87" spans="1:28" s="90" customFormat="1" ht="11.25" customHeight="1">
      <c r="A87" s="90" t="s">
        <v>302</v>
      </c>
      <c r="D87" s="92"/>
      <c r="E87" s="89"/>
      <c r="F87" s="89"/>
      <c r="G87" s="89"/>
      <c r="H87" s="89"/>
      <c r="I87" s="87"/>
      <c r="J87" s="92"/>
      <c r="K87" s="89"/>
      <c r="L87" s="89"/>
      <c r="M87" s="89"/>
      <c r="N87" s="89"/>
      <c r="O87" s="84"/>
      <c r="P87" s="86"/>
      <c r="Q87" s="86"/>
      <c r="R87" s="103"/>
      <c r="S87" s="93"/>
      <c r="T87" s="93"/>
      <c r="U87" s="93"/>
      <c r="V87" s="93"/>
      <c r="W87" s="88"/>
      <c r="X87" s="104"/>
      <c r="Y87" s="89"/>
      <c r="Z87" s="89"/>
      <c r="AA87" s="89"/>
      <c r="AB87" s="89"/>
    </row>
    <row r="88" spans="1:28" s="90" customFormat="1" ht="11.25" customHeight="1">
      <c r="A88" s="94" t="s">
        <v>303</v>
      </c>
      <c r="D88" s="92"/>
      <c r="E88" s="89"/>
      <c r="F88" s="89"/>
      <c r="G88" s="89"/>
      <c r="H88" s="89">
        <f aca="true" t="shared" si="20" ref="H88:H97">IF(AND(F88&gt;0,G88&gt;0),G88*100/F88,"")</f>
      </c>
      <c r="I88" s="87"/>
      <c r="J88" s="92"/>
      <c r="K88" s="89"/>
      <c r="L88" s="89"/>
      <c r="M88" s="89"/>
      <c r="N88" s="89">
        <f aca="true" t="shared" si="21" ref="N88:N97">IF(AND(L88&gt;0,M88&gt;0),M88*100/L88,"")</f>
      </c>
      <c r="O88" s="84" t="s">
        <v>135</v>
      </c>
      <c r="P88" s="86"/>
      <c r="Q88" s="86"/>
      <c r="R88" s="103"/>
      <c r="S88" s="93"/>
      <c r="T88" s="93"/>
      <c r="U88" s="93"/>
      <c r="V88" s="93"/>
      <c r="W88" s="88"/>
      <c r="X88" s="104"/>
      <c r="Y88" s="89"/>
      <c r="Z88" s="89"/>
      <c r="AA88" s="89"/>
      <c r="AB88" s="89"/>
    </row>
    <row r="89" spans="1:28" s="90" customFormat="1" ht="11.25" customHeight="1">
      <c r="A89" s="94" t="s">
        <v>287</v>
      </c>
      <c r="D89" s="92"/>
      <c r="E89" s="89"/>
      <c r="F89" s="89"/>
      <c r="G89" s="89"/>
      <c r="H89" s="89">
        <f t="shared" si="20"/>
      </c>
      <c r="I89" s="87"/>
      <c r="J89" s="92"/>
      <c r="K89" s="89"/>
      <c r="L89" s="89"/>
      <c r="M89" s="89"/>
      <c r="N89" s="89">
        <f t="shared" si="21"/>
      </c>
      <c r="O89" s="84" t="s">
        <v>136</v>
      </c>
      <c r="P89" s="86"/>
      <c r="Q89" s="86"/>
      <c r="R89" s="103">
        <v>10</v>
      </c>
      <c r="S89" s="93">
        <v>9.681</v>
      </c>
      <c r="T89" s="93">
        <v>9.781</v>
      </c>
      <c r="U89" s="93">
        <v>3.767</v>
      </c>
      <c r="V89" s="93">
        <f aca="true" t="shared" si="22" ref="V89:V96">IF(AND(T89&gt;0,U89&gt;0),U89*100/T89,"")</f>
        <v>38.51344443308455</v>
      </c>
      <c r="W89" s="88"/>
      <c r="X89" s="104">
        <v>5</v>
      </c>
      <c r="Y89" s="89">
        <v>870.627</v>
      </c>
      <c r="Z89" s="89">
        <v>793.67</v>
      </c>
      <c r="AA89" s="89">
        <v>0</v>
      </c>
      <c r="AB89" s="89">
        <f aca="true" t="shared" si="23" ref="AB89:AB96">IF(AND(Z89&gt;0,AA89&gt;0),AA89*100/Z89,"")</f>
      </c>
    </row>
    <row r="90" spans="1:28" s="90" customFormat="1" ht="11.25" customHeight="1">
      <c r="A90" s="94" t="s">
        <v>288</v>
      </c>
      <c r="D90" s="92"/>
      <c r="E90" s="89"/>
      <c r="F90" s="89"/>
      <c r="G90" s="89"/>
      <c r="H90" s="89">
        <f t="shared" si="20"/>
      </c>
      <c r="I90" s="87"/>
      <c r="J90" s="92"/>
      <c r="K90" s="89"/>
      <c r="L90" s="89"/>
      <c r="M90" s="89"/>
      <c r="N90" s="89">
        <f t="shared" si="21"/>
      </c>
      <c r="O90" s="84" t="s">
        <v>137</v>
      </c>
      <c r="P90" s="86"/>
      <c r="Q90" s="86"/>
      <c r="R90" s="103">
        <v>10</v>
      </c>
      <c r="S90" s="93">
        <v>4.709</v>
      </c>
      <c r="T90" s="93">
        <v>5.216</v>
      </c>
      <c r="U90" s="93">
        <v>3.824</v>
      </c>
      <c r="V90" s="93">
        <f t="shared" si="22"/>
        <v>73.31288343558282</v>
      </c>
      <c r="W90" s="88"/>
      <c r="X90" s="104">
        <v>8</v>
      </c>
      <c r="Y90" s="89">
        <v>200.42200000000003</v>
      </c>
      <c r="Z90" s="89">
        <v>268.901</v>
      </c>
      <c r="AA90" s="89">
        <v>0</v>
      </c>
      <c r="AB90" s="89">
        <f t="shared" si="23"/>
      </c>
    </row>
    <row r="91" spans="1:28" s="90" customFormat="1" ht="11.25" customHeight="1">
      <c r="A91" s="178" t="s">
        <v>289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84" t="s">
        <v>138</v>
      </c>
      <c r="P91" s="86"/>
      <c r="Q91" s="86"/>
      <c r="R91" s="103">
        <v>10</v>
      </c>
      <c r="S91" s="93">
        <v>2.831</v>
      </c>
      <c r="T91" s="93">
        <v>2.95</v>
      </c>
      <c r="U91" s="93">
        <v>2.96</v>
      </c>
      <c r="V91" s="93">
        <f t="shared" si="22"/>
        <v>100.33898305084745</v>
      </c>
      <c r="W91" s="88"/>
      <c r="X91" s="104">
        <v>10</v>
      </c>
      <c r="Y91" s="89">
        <v>85.687</v>
      </c>
      <c r="Z91" s="89">
        <v>95.378</v>
      </c>
      <c r="AA91" s="89">
        <v>92.715</v>
      </c>
      <c r="AB91" s="89">
        <f t="shared" si="23"/>
        <v>97.20795151921827</v>
      </c>
    </row>
    <row r="92" spans="1:28" s="90" customFormat="1" ht="12" customHeight="1">
      <c r="A92" s="178" t="s">
        <v>290</v>
      </c>
      <c r="B92" s="178"/>
      <c r="C92" s="178"/>
      <c r="D92" s="178"/>
      <c r="E92" s="178"/>
      <c r="F92" s="178"/>
      <c r="G92" s="178"/>
      <c r="H92" s="178">
        <f t="shared" si="20"/>
      </c>
      <c r="I92" s="178"/>
      <c r="J92" s="178"/>
      <c r="K92" s="178"/>
      <c r="L92" s="178"/>
      <c r="M92" s="178"/>
      <c r="N92" s="178">
        <f t="shared" si="21"/>
      </c>
      <c r="O92" s="84" t="s">
        <v>280</v>
      </c>
      <c r="P92" s="86"/>
      <c r="Q92" s="86"/>
      <c r="R92" s="103">
        <v>9</v>
      </c>
      <c r="S92" s="93">
        <v>44.992</v>
      </c>
      <c r="T92" s="93">
        <v>43.1</v>
      </c>
      <c r="U92" s="93">
        <v>42.52</v>
      </c>
      <c r="V92" s="93">
        <f t="shared" si="22"/>
        <v>98.65429234338747</v>
      </c>
      <c r="W92" s="88"/>
      <c r="X92" s="104">
        <v>10</v>
      </c>
      <c r="Y92" s="89">
        <v>148.49499999999998</v>
      </c>
      <c r="Z92" s="89">
        <v>148.81</v>
      </c>
      <c r="AA92" s="89">
        <v>149.98299999999998</v>
      </c>
      <c r="AB92" s="89">
        <f t="shared" si="23"/>
        <v>100.78825347758885</v>
      </c>
    </row>
    <row r="93" spans="1:28" s="69" customFormat="1" ht="12">
      <c r="A93" s="178" t="s">
        <v>291</v>
      </c>
      <c r="B93" s="178"/>
      <c r="C93" s="178"/>
      <c r="D93" s="178"/>
      <c r="E93" s="178"/>
      <c r="F93" s="178"/>
      <c r="G93" s="178"/>
      <c r="H93" s="178">
        <f t="shared" si="20"/>
      </c>
      <c r="I93" s="178"/>
      <c r="J93" s="178"/>
      <c r="K93" s="178"/>
      <c r="L93" s="178"/>
      <c r="M93" s="178"/>
      <c r="N93" s="178">
        <f t="shared" si="21"/>
      </c>
      <c r="O93" s="84" t="s">
        <v>281</v>
      </c>
      <c r="P93" s="86"/>
      <c r="Q93" s="86"/>
      <c r="R93" s="103">
        <v>9</v>
      </c>
      <c r="S93" s="93">
        <v>10.221</v>
      </c>
      <c r="T93" s="93">
        <v>9.9</v>
      </c>
      <c r="U93" s="93">
        <v>9.789</v>
      </c>
      <c r="V93" s="93">
        <f t="shared" si="22"/>
        <v>98.87878787878788</v>
      </c>
      <c r="W93" s="88"/>
      <c r="X93" s="104">
        <v>10</v>
      </c>
      <c r="Y93" s="89">
        <v>17.515</v>
      </c>
      <c r="Z93" s="89">
        <v>16.959000000000003</v>
      </c>
      <c r="AA93" s="89">
        <v>17.659000000000002</v>
      </c>
      <c r="AB93" s="89">
        <f t="shared" si="23"/>
        <v>104.12760186331741</v>
      </c>
    </row>
    <row r="94" spans="1:28" s="100" customFormat="1" ht="11.25" customHeight="1">
      <c r="A94" s="94" t="s">
        <v>292</v>
      </c>
      <c r="B94" s="90"/>
      <c r="C94" s="90"/>
      <c r="D94" s="92"/>
      <c r="E94" s="89"/>
      <c r="F94" s="89"/>
      <c r="G94" s="89"/>
      <c r="H94" s="89">
        <f t="shared" si="20"/>
      </c>
      <c r="I94" s="87"/>
      <c r="J94" s="92"/>
      <c r="K94" s="89"/>
      <c r="L94" s="89"/>
      <c r="M94" s="89"/>
      <c r="N94" s="89">
        <f t="shared" si="21"/>
      </c>
      <c r="O94" s="84" t="s">
        <v>139</v>
      </c>
      <c r="P94" s="86"/>
      <c r="Q94" s="86"/>
      <c r="R94" s="103">
        <v>10</v>
      </c>
      <c r="S94" s="93">
        <v>11.092</v>
      </c>
      <c r="T94" s="93">
        <v>11.281</v>
      </c>
      <c r="U94" s="93">
        <v>11.547</v>
      </c>
      <c r="V94" s="93">
        <f t="shared" si="22"/>
        <v>102.35794699051502</v>
      </c>
      <c r="W94" s="88"/>
      <c r="X94" s="104">
        <v>10</v>
      </c>
      <c r="Y94" s="89">
        <v>631.244</v>
      </c>
      <c r="Z94" s="89">
        <v>665.2089999999998</v>
      </c>
      <c r="AA94" s="89">
        <v>0</v>
      </c>
      <c r="AB94" s="89">
        <f t="shared" si="23"/>
      </c>
    </row>
    <row r="95" spans="1:28" s="100" customFormat="1" ht="12">
      <c r="A95" s="94" t="s">
        <v>293</v>
      </c>
      <c r="B95" s="90"/>
      <c r="C95" s="90"/>
      <c r="D95" s="92"/>
      <c r="E95" s="89"/>
      <c r="F95" s="89"/>
      <c r="G95" s="89"/>
      <c r="H95" s="89">
        <f t="shared" si="20"/>
      </c>
      <c r="I95" s="87"/>
      <c r="J95" s="92"/>
      <c r="K95" s="89"/>
      <c r="L95" s="89"/>
      <c r="M95" s="89"/>
      <c r="N95" s="89">
        <f t="shared" si="21"/>
      </c>
      <c r="O95" s="84" t="s">
        <v>283</v>
      </c>
      <c r="P95" s="86"/>
      <c r="Q95" s="86"/>
      <c r="R95" s="103">
        <v>9</v>
      </c>
      <c r="S95" s="93">
        <v>5.816</v>
      </c>
      <c r="T95" s="93">
        <v>4.758</v>
      </c>
      <c r="U95" s="93">
        <v>4.754</v>
      </c>
      <c r="V95" s="93">
        <f t="shared" si="22"/>
        <v>99.91593106347204</v>
      </c>
      <c r="W95" s="88"/>
      <c r="X95" s="104">
        <v>10</v>
      </c>
      <c r="Y95" s="89">
        <v>69.514</v>
      </c>
      <c r="Z95" s="89">
        <v>22.08000000000001</v>
      </c>
      <c r="AA95" s="89">
        <v>22.887</v>
      </c>
      <c r="AB95" s="89">
        <f t="shared" si="23"/>
        <v>103.65489130434777</v>
      </c>
    </row>
    <row r="96" spans="1:28" s="100" customFormat="1" ht="12">
      <c r="A96" s="94" t="s">
        <v>294</v>
      </c>
      <c r="B96" s="90"/>
      <c r="C96" s="90"/>
      <c r="D96" s="92"/>
      <c r="E96" s="89"/>
      <c r="F96" s="89"/>
      <c r="G96" s="89"/>
      <c r="H96" s="89">
        <f t="shared" si="20"/>
      </c>
      <c r="I96" s="87"/>
      <c r="J96" s="92"/>
      <c r="K96" s="89"/>
      <c r="L96" s="89"/>
      <c r="M96" s="89"/>
      <c r="N96" s="89">
        <f t="shared" si="21"/>
      </c>
      <c r="O96" s="84" t="s">
        <v>284</v>
      </c>
      <c r="P96" s="86"/>
      <c r="Q96" s="86"/>
      <c r="R96" s="103">
        <v>10</v>
      </c>
      <c r="S96" s="85">
        <v>26</v>
      </c>
      <c r="T96" s="85">
        <v>30.9</v>
      </c>
      <c r="U96" s="85">
        <v>31.7</v>
      </c>
      <c r="V96" s="93">
        <f t="shared" si="22"/>
        <v>102.58899676375405</v>
      </c>
      <c r="W96" s="88"/>
      <c r="X96" s="104">
        <v>10</v>
      </c>
      <c r="Y96" s="89">
        <v>4.263000000000001</v>
      </c>
      <c r="Z96" s="89">
        <v>3.376</v>
      </c>
      <c r="AA96" s="89">
        <v>5.91</v>
      </c>
      <c r="AB96" s="89">
        <f t="shared" si="23"/>
        <v>175.05924170616115</v>
      </c>
    </row>
    <row r="97" spans="1:28" s="100" customFormat="1" ht="12">
      <c r="A97" s="178" t="s">
        <v>321</v>
      </c>
      <c r="B97" s="178"/>
      <c r="C97" s="178"/>
      <c r="D97" s="178"/>
      <c r="E97" s="178"/>
      <c r="F97" s="178"/>
      <c r="G97" s="178"/>
      <c r="H97" s="178">
        <f t="shared" si="20"/>
      </c>
      <c r="I97" s="178"/>
      <c r="J97" s="178"/>
      <c r="K97" s="178"/>
      <c r="L97" s="178"/>
      <c r="M97" s="178"/>
      <c r="N97" s="178">
        <f t="shared" si="21"/>
      </c>
      <c r="O97" s="84"/>
      <c r="P97" s="86"/>
      <c r="Q97" s="86"/>
      <c r="R97" s="103"/>
      <c r="S97" s="93"/>
      <c r="T97" s="93"/>
      <c r="U97" s="93"/>
      <c r="V97" s="93"/>
      <c r="W97" s="88"/>
      <c r="X97" s="104"/>
      <c r="Y97" s="89"/>
      <c r="Z97" s="89"/>
      <c r="AA97" s="89"/>
      <c r="AB97" s="89"/>
    </row>
    <row r="98" spans="1:28" s="100" customFormat="1" ht="11.25" customHeight="1">
      <c r="A98" s="90"/>
      <c r="B98" s="90"/>
      <c r="C98" s="90"/>
      <c r="D98" s="92"/>
      <c r="E98" s="88"/>
      <c r="F98" s="88"/>
      <c r="G98" s="88"/>
      <c r="H98" s="88"/>
      <c r="I98" s="87"/>
      <c r="J98" s="92"/>
      <c r="K98" s="88"/>
      <c r="L98" s="88"/>
      <c r="M98" s="88"/>
      <c r="N98" s="88"/>
      <c r="P98" s="86"/>
      <c r="Q98" s="86"/>
      <c r="R98" s="101"/>
      <c r="S98" s="93"/>
      <c r="T98" s="93"/>
      <c r="U98" s="93"/>
      <c r="V98" s="93"/>
      <c r="W98" s="88"/>
      <c r="X98" s="102"/>
      <c r="Y98" s="89"/>
      <c r="Z98" s="89"/>
      <c r="AA98" s="89"/>
      <c r="AB98" s="89"/>
    </row>
    <row r="99" spans="1:28" s="100" customFormat="1" ht="11.25" customHeight="1">
      <c r="A99" s="90"/>
      <c r="B99" s="90"/>
      <c r="C99" s="90"/>
      <c r="D99" s="92"/>
      <c r="E99" s="89"/>
      <c r="F99" s="89"/>
      <c r="G99" s="89"/>
      <c r="H99" s="89">
        <f>IF(AND(F99&gt;0,G99&gt;0),G99*100/F99,"")</f>
      </c>
      <c r="I99" s="87"/>
      <c r="J99" s="92"/>
      <c r="K99" s="89"/>
      <c r="L99" s="89"/>
      <c r="M99" s="89"/>
      <c r="N99" s="89">
        <f>IF(AND(L99&gt;0,M99&gt;0),M99*100/L99,"")</f>
      </c>
      <c r="P99" s="66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</row>
    <row r="100" spans="1:28" s="100" customFormat="1" ht="11.25" customHeight="1">
      <c r="A100" s="90"/>
      <c r="B100" s="90"/>
      <c r="C100" s="90"/>
      <c r="D100" s="92"/>
      <c r="E100" s="89"/>
      <c r="F100" s="89"/>
      <c r="G100" s="89"/>
      <c r="H100" s="89">
        <f>IF(AND(F100&gt;0,G100&gt;0),G100*100/F100,"")</f>
      </c>
      <c r="I100" s="87"/>
      <c r="J100" s="92"/>
      <c r="K100" s="89"/>
      <c r="L100" s="89"/>
      <c r="M100" s="89"/>
      <c r="N100" s="89">
        <f>IF(AND(L100&gt;0,M100&gt;0),M100*100/L100,"")</f>
      </c>
      <c r="P100" s="66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</row>
    <row r="101" spans="6:14" ht="12.75">
      <c r="F101" s="153"/>
      <c r="G101" s="154"/>
      <c r="N101" s="95"/>
    </row>
    <row r="102" spans="6:14" ht="12.75">
      <c r="F102" s="153"/>
      <c r="G102" s="154"/>
      <c r="N102" s="95"/>
    </row>
    <row r="103" spans="6:14" ht="12.75">
      <c r="F103" s="153"/>
      <c r="G103" s="154"/>
      <c r="N103" s="95"/>
    </row>
    <row r="104" spans="6:14" ht="12.75">
      <c r="F104" s="153"/>
      <c r="G104" s="154"/>
      <c r="H104" s="155"/>
      <c r="L104" s="154"/>
      <c r="N104" s="95"/>
    </row>
    <row r="105" ht="12.75">
      <c r="N105" s="95"/>
    </row>
    <row r="106" ht="12.75">
      <c r="N106" s="95"/>
    </row>
    <row r="115" ht="12">
      <c r="F115" s="155"/>
    </row>
  </sheetData>
  <sheetProtection/>
  <mergeCells count="10">
    <mergeCell ref="A93:N93"/>
    <mergeCell ref="A97:N97"/>
    <mergeCell ref="R71:V71"/>
    <mergeCell ref="X71:AB71"/>
    <mergeCell ref="D4:H4"/>
    <mergeCell ref="J4:N4"/>
    <mergeCell ref="R4:V4"/>
    <mergeCell ref="X4:AB4"/>
    <mergeCell ref="A91:N91"/>
    <mergeCell ref="A92:N92"/>
  </mergeCells>
  <printOptions horizontalCentered="1"/>
  <pageMargins left="0.25" right="0.25" top="0.75" bottom="0.75" header="0.3" footer="0.3"/>
  <pageSetup firstPageNumber="7" useFirstPageNumber="1" horizontalDpi="600" verticalDpi="600" orientation="portrait" pageOrder="overThenDown" paperSize="9" scale="68" r:id="rId1"/>
  <headerFooter alignWithMargins="0">
    <oddFooter>&amp;C&amp;P</oddFooter>
  </headerFooter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9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</v>
      </c>
      <c r="D9" s="31">
        <v>1</v>
      </c>
      <c r="E9" s="31">
        <v>1</v>
      </c>
      <c r="F9" s="32"/>
      <c r="G9" s="32"/>
      <c r="H9" s="146">
        <v>0.038</v>
      </c>
      <c r="I9" s="146">
        <v>0.011</v>
      </c>
      <c r="J9" s="146">
        <v>0.001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>
        <v>2</v>
      </c>
      <c r="D12" s="31">
        <v>2</v>
      </c>
      <c r="E12" s="31">
        <v>1</v>
      </c>
      <c r="F12" s="32"/>
      <c r="G12" s="32"/>
      <c r="H12" s="146">
        <v>0.04</v>
      </c>
      <c r="I12" s="146">
        <v>0.022</v>
      </c>
      <c r="J12" s="146">
        <v>0.001</v>
      </c>
      <c r="K12" s="33"/>
    </row>
    <row r="13" spans="1:11" s="43" customFormat="1" ht="11.25" customHeight="1">
      <c r="A13" s="37" t="s">
        <v>11</v>
      </c>
      <c r="B13" s="38"/>
      <c r="C13" s="39">
        <v>3</v>
      </c>
      <c r="D13" s="39">
        <v>3</v>
      </c>
      <c r="E13" s="39">
        <v>2</v>
      </c>
      <c r="F13" s="40">
        <v>66.66666666666667</v>
      </c>
      <c r="G13" s="41"/>
      <c r="H13" s="147">
        <v>0.078</v>
      </c>
      <c r="I13" s="148">
        <v>0.033</v>
      </c>
      <c r="J13" s="148">
        <v>0.002</v>
      </c>
      <c r="K13" s="42">
        <v>6.0606060606060606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47">
        <v>0.012</v>
      </c>
      <c r="I15" s="148">
        <v>0.012</v>
      </c>
      <c r="J15" s="148">
        <v>0.012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>
        <v>3</v>
      </c>
      <c r="F19" s="32"/>
      <c r="G19" s="32"/>
      <c r="H19" s="146">
        <v>0.026</v>
      </c>
      <c r="I19" s="146">
        <v>0.033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2</v>
      </c>
      <c r="D20" s="31">
        <v>2</v>
      </c>
      <c r="E20" s="31">
        <v>2</v>
      </c>
      <c r="F20" s="32"/>
      <c r="G20" s="32"/>
      <c r="H20" s="146">
        <v>0.029</v>
      </c>
      <c r="I20" s="146">
        <v>0.032</v>
      </c>
      <c r="J20" s="146"/>
      <c r="K20" s="33"/>
    </row>
    <row r="21" spans="1:11" s="34" customFormat="1" ht="11.25" customHeight="1">
      <c r="A21" s="36" t="s">
        <v>16</v>
      </c>
      <c r="B21" s="30"/>
      <c r="C21" s="31">
        <v>3</v>
      </c>
      <c r="D21" s="31">
        <v>3</v>
      </c>
      <c r="E21" s="31">
        <v>3</v>
      </c>
      <c r="F21" s="32"/>
      <c r="G21" s="32"/>
      <c r="H21" s="146">
        <v>0.032</v>
      </c>
      <c r="I21" s="146">
        <v>0.064</v>
      </c>
      <c r="J21" s="146"/>
      <c r="K21" s="33"/>
    </row>
    <row r="22" spans="1:11" s="43" customFormat="1" ht="11.25" customHeight="1">
      <c r="A22" s="37" t="s">
        <v>17</v>
      </c>
      <c r="B22" s="38"/>
      <c r="C22" s="39">
        <v>8</v>
      </c>
      <c r="D22" s="39">
        <v>8</v>
      </c>
      <c r="E22" s="39">
        <v>8</v>
      </c>
      <c r="F22" s="40">
        <v>100</v>
      </c>
      <c r="G22" s="41"/>
      <c r="H22" s="147">
        <v>0.087</v>
      </c>
      <c r="I22" s="148">
        <v>0.129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687</v>
      </c>
      <c r="D24" s="39">
        <v>809</v>
      </c>
      <c r="E24" s="39">
        <v>824</v>
      </c>
      <c r="F24" s="40">
        <v>101.85414091470952</v>
      </c>
      <c r="G24" s="41"/>
      <c r="H24" s="147">
        <v>12.736</v>
      </c>
      <c r="I24" s="148">
        <v>15.342</v>
      </c>
      <c r="J24" s="148">
        <v>15.505</v>
      </c>
      <c r="K24" s="42">
        <v>101.06244296701864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6</v>
      </c>
      <c r="D26" s="39">
        <v>4</v>
      </c>
      <c r="E26" s="39">
        <v>4</v>
      </c>
      <c r="F26" s="40">
        <v>100</v>
      </c>
      <c r="G26" s="41"/>
      <c r="H26" s="147">
        <v>0.14</v>
      </c>
      <c r="I26" s="148">
        <v>0.101</v>
      </c>
      <c r="J26" s="148">
        <v>0.06</v>
      </c>
      <c r="K26" s="42">
        <v>59.4059405940594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82</v>
      </c>
      <c r="D28" s="31">
        <v>32</v>
      </c>
      <c r="E28" s="31">
        <v>22</v>
      </c>
      <c r="F28" s="32"/>
      <c r="G28" s="32"/>
      <c r="H28" s="146">
        <v>1.927</v>
      </c>
      <c r="I28" s="146">
        <v>0.752</v>
      </c>
      <c r="J28" s="146">
        <v>0.308</v>
      </c>
      <c r="K28" s="33"/>
    </row>
    <row r="29" spans="1:11" s="34" customFormat="1" ht="11.25" customHeight="1">
      <c r="A29" s="36" t="s">
        <v>21</v>
      </c>
      <c r="B29" s="30"/>
      <c r="C29" s="31">
        <v>1</v>
      </c>
      <c r="D29" s="31"/>
      <c r="E29" s="31"/>
      <c r="F29" s="32"/>
      <c r="G29" s="32"/>
      <c r="H29" s="146">
        <v>0.01</v>
      </c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80</v>
      </c>
      <c r="D30" s="31">
        <v>21</v>
      </c>
      <c r="E30" s="31">
        <v>13</v>
      </c>
      <c r="F30" s="32"/>
      <c r="G30" s="32"/>
      <c r="H30" s="146">
        <v>1.846</v>
      </c>
      <c r="I30" s="146">
        <v>0.484</v>
      </c>
      <c r="J30" s="146">
        <v>0.45</v>
      </c>
      <c r="K30" s="33"/>
    </row>
    <row r="31" spans="1:11" s="43" customFormat="1" ht="11.25" customHeight="1">
      <c r="A31" s="44" t="s">
        <v>23</v>
      </c>
      <c r="B31" s="38"/>
      <c r="C31" s="39">
        <v>163</v>
      </c>
      <c r="D31" s="39">
        <v>53</v>
      </c>
      <c r="E31" s="39">
        <v>35</v>
      </c>
      <c r="F31" s="40">
        <v>66.0377358490566</v>
      </c>
      <c r="G31" s="41"/>
      <c r="H31" s="147">
        <v>3.7830000000000004</v>
      </c>
      <c r="I31" s="148">
        <v>1.236</v>
      </c>
      <c r="J31" s="148">
        <v>0.758</v>
      </c>
      <c r="K31" s="42">
        <v>61.326860841423944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90</v>
      </c>
      <c r="D33" s="31">
        <v>78</v>
      </c>
      <c r="E33" s="31">
        <v>61</v>
      </c>
      <c r="F33" s="32"/>
      <c r="G33" s="32"/>
      <c r="H33" s="146">
        <v>0.68</v>
      </c>
      <c r="I33" s="146">
        <v>0.559</v>
      </c>
      <c r="J33" s="146">
        <v>0.569</v>
      </c>
      <c r="K33" s="33"/>
    </row>
    <row r="34" spans="1:11" s="34" customFormat="1" ht="11.25" customHeight="1">
      <c r="A34" s="36" t="s">
        <v>25</v>
      </c>
      <c r="B34" s="30"/>
      <c r="C34" s="31">
        <v>10</v>
      </c>
      <c r="D34" s="31">
        <v>6</v>
      </c>
      <c r="E34" s="31">
        <v>6</v>
      </c>
      <c r="F34" s="32"/>
      <c r="G34" s="32"/>
      <c r="H34" s="146">
        <v>0.15</v>
      </c>
      <c r="I34" s="146">
        <v>0.085</v>
      </c>
      <c r="J34" s="146">
        <v>0.085</v>
      </c>
      <c r="K34" s="33"/>
    </row>
    <row r="35" spans="1:11" s="34" customFormat="1" ht="11.25" customHeight="1">
      <c r="A35" s="36" t="s">
        <v>26</v>
      </c>
      <c r="B35" s="30"/>
      <c r="C35" s="31">
        <v>20</v>
      </c>
      <c r="D35" s="31">
        <v>36</v>
      </c>
      <c r="E35" s="31">
        <v>24.48</v>
      </c>
      <c r="F35" s="32"/>
      <c r="G35" s="32"/>
      <c r="H35" s="146">
        <v>0.28</v>
      </c>
      <c r="I35" s="146">
        <v>0.48</v>
      </c>
      <c r="J35" s="146">
        <v>0.343</v>
      </c>
      <c r="K35" s="33"/>
    </row>
    <row r="36" spans="1:11" s="34" customFormat="1" ht="11.25" customHeight="1">
      <c r="A36" s="36" t="s">
        <v>27</v>
      </c>
      <c r="B36" s="30"/>
      <c r="C36" s="31">
        <v>42</v>
      </c>
      <c r="D36" s="31">
        <v>152</v>
      </c>
      <c r="E36" s="31">
        <v>50</v>
      </c>
      <c r="F36" s="32"/>
      <c r="G36" s="32"/>
      <c r="H36" s="146">
        <v>0.525</v>
      </c>
      <c r="I36" s="146">
        <v>1.824</v>
      </c>
      <c r="J36" s="146">
        <v>1.85</v>
      </c>
      <c r="K36" s="33"/>
    </row>
    <row r="37" spans="1:11" s="43" customFormat="1" ht="11.25" customHeight="1">
      <c r="A37" s="37" t="s">
        <v>28</v>
      </c>
      <c r="B37" s="38"/>
      <c r="C37" s="39">
        <v>162</v>
      </c>
      <c r="D37" s="39">
        <v>272</v>
      </c>
      <c r="E37" s="39">
        <v>141.48000000000002</v>
      </c>
      <c r="F37" s="40">
        <v>52.01470588235295</v>
      </c>
      <c r="G37" s="41"/>
      <c r="H37" s="147">
        <v>1.6350000000000002</v>
      </c>
      <c r="I37" s="148">
        <v>2.9480000000000004</v>
      </c>
      <c r="J37" s="148">
        <v>2.847</v>
      </c>
      <c r="K37" s="42">
        <v>96.57394843962007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15</v>
      </c>
      <c r="D39" s="39">
        <v>13</v>
      </c>
      <c r="E39" s="39">
        <v>14</v>
      </c>
      <c r="F39" s="40">
        <v>107.6923076923077</v>
      </c>
      <c r="G39" s="41"/>
      <c r="H39" s="147">
        <v>0.3</v>
      </c>
      <c r="I39" s="148">
        <v>0.241</v>
      </c>
      <c r="J39" s="148">
        <v>0.26</v>
      </c>
      <c r="K39" s="42">
        <v>107.88381742738589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>
        <v>126</v>
      </c>
      <c r="E41" s="31"/>
      <c r="F41" s="32"/>
      <c r="G41" s="32"/>
      <c r="H41" s="146"/>
      <c r="I41" s="146">
        <v>1.812</v>
      </c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>
        <v>19</v>
      </c>
      <c r="E45" s="31"/>
      <c r="F45" s="32"/>
      <c r="G45" s="32"/>
      <c r="H45" s="146"/>
      <c r="I45" s="146">
        <v>0.418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4</v>
      </c>
      <c r="D46" s="31">
        <v>32</v>
      </c>
      <c r="E46" s="31">
        <v>3</v>
      </c>
      <c r="F46" s="32"/>
      <c r="G46" s="32"/>
      <c r="H46" s="146">
        <v>0.06</v>
      </c>
      <c r="I46" s="146">
        <v>0.448</v>
      </c>
      <c r="J46" s="146">
        <v>0.042</v>
      </c>
      <c r="K46" s="33"/>
    </row>
    <row r="47" spans="1:11" s="34" customFormat="1" ht="11.25" customHeight="1">
      <c r="A47" s="36" t="s">
        <v>36</v>
      </c>
      <c r="B47" s="30"/>
      <c r="C47" s="31">
        <v>37</v>
      </c>
      <c r="D47" s="31">
        <v>62</v>
      </c>
      <c r="E47" s="31">
        <v>56</v>
      </c>
      <c r="F47" s="32"/>
      <c r="G47" s="32"/>
      <c r="H47" s="146">
        <v>0.296</v>
      </c>
      <c r="I47" s="146">
        <v>1.24</v>
      </c>
      <c r="J47" s="146">
        <v>1.12</v>
      </c>
      <c r="K47" s="33"/>
    </row>
    <row r="48" spans="1:11" s="34" customFormat="1" ht="11.25" customHeight="1">
      <c r="A48" s="36" t="s">
        <v>37</v>
      </c>
      <c r="B48" s="30"/>
      <c r="C48" s="31">
        <v>309</v>
      </c>
      <c r="D48" s="31">
        <v>183</v>
      </c>
      <c r="E48" s="31">
        <v>194</v>
      </c>
      <c r="F48" s="32"/>
      <c r="G48" s="32"/>
      <c r="H48" s="146">
        <v>6.798</v>
      </c>
      <c r="I48" s="146">
        <v>4.026</v>
      </c>
      <c r="J48" s="146">
        <v>4.268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>
        <v>42</v>
      </c>
      <c r="F49" s="32"/>
      <c r="G49" s="32"/>
      <c r="H49" s="146"/>
      <c r="I49" s="146"/>
      <c r="J49" s="146">
        <v>0.764</v>
      </c>
      <c r="K49" s="33"/>
    </row>
    <row r="50" spans="1:11" s="43" customFormat="1" ht="11.25" customHeight="1">
      <c r="A50" s="44" t="s">
        <v>39</v>
      </c>
      <c r="B50" s="38"/>
      <c r="C50" s="39">
        <v>350</v>
      </c>
      <c r="D50" s="39">
        <v>422</v>
      </c>
      <c r="E50" s="39">
        <v>295</v>
      </c>
      <c r="F50" s="40">
        <v>69.90521327014218</v>
      </c>
      <c r="G50" s="41"/>
      <c r="H50" s="147">
        <v>7.154</v>
      </c>
      <c r="I50" s="148">
        <v>7.944</v>
      </c>
      <c r="J50" s="148">
        <v>6.194</v>
      </c>
      <c r="K50" s="42">
        <v>77.97079556898288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47">
        <v>0.038</v>
      </c>
      <c r="I52" s="148">
        <v>0.038</v>
      </c>
      <c r="J52" s="148">
        <v>0.038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200</v>
      </c>
      <c r="D54" s="31">
        <v>236</v>
      </c>
      <c r="E54" s="31">
        <v>240</v>
      </c>
      <c r="F54" s="32"/>
      <c r="G54" s="32"/>
      <c r="H54" s="146">
        <v>5</v>
      </c>
      <c r="I54" s="146">
        <v>5.192</v>
      </c>
      <c r="J54" s="146">
        <v>4.935</v>
      </c>
      <c r="K54" s="33"/>
    </row>
    <row r="55" spans="1:11" s="34" customFormat="1" ht="11.25" customHeight="1">
      <c r="A55" s="36" t="s">
        <v>42</v>
      </c>
      <c r="B55" s="30"/>
      <c r="C55" s="31">
        <v>5</v>
      </c>
      <c r="D55" s="31">
        <v>2</v>
      </c>
      <c r="E55" s="31">
        <v>2</v>
      </c>
      <c r="F55" s="32"/>
      <c r="G55" s="32"/>
      <c r="H55" s="146">
        <v>0.08</v>
      </c>
      <c r="I55" s="146">
        <v>0.032</v>
      </c>
      <c r="J55" s="146">
        <v>0.038</v>
      </c>
      <c r="K55" s="33"/>
    </row>
    <row r="56" spans="1:11" s="34" customFormat="1" ht="11.25" customHeight="1">
      <c r="A56" s="36" t="s">
        <v>43</v>
      </c>
      <c r="B56" s="30"/>
      <c r="C56" s="31"/>
      <c r="D56" s="31">
        <v>21</v>
      </c>
      <c r="E56" s="31">
        <v>25</v>
      </c>
      <c r="F56" s="32"/>
      <c r="G56" s="32"/>
      <c r="H56" s="146"/>
      <c r="I56" s="146">
        <v>0.37</v>
      </c>
      <c r="J56" s="146">
        <v>0.45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2</v>
      </c>
      <c r="D58" s="31">
        <v>2</v>
      </c>
      <c r="E58" s="31">
        <v>1</v>
      </c>
      <c r="F58" s="32"/>
      <c r="G58" s="32"/>
      <c r="H58" s="146">
        <v>0.037</v>
      </c>
      <c r="I58" s="146">
        <v>0.041</v>
      </c>
      <c r="J58" s="146">
        <v>0.019</v>
      </c>
      <c r="K58" s="33"/>
    </row>
    <row r="59" spans="1:11" s="43" customFormat="1" ht="11.25" customHeight="1">
      <c r="A59" s="37" t="s">
        <v>46</v>
      </c>
      <c r="B59" s="38"/>
      <c r="C59" s="39">
        <v>207</v>
      </c>
      <c r="D59" s="39">
        <v>261</v>
      </c>
      <c r="E59" s="39">
        <v>268</v>
      </c>
      <c r="F59" s="40">
        <v>102.68199233716476</v>
      </c>
      <c r="G59" s="41"/>
      <c r="H59" s="147">
        <v>5.117</v>
      </c>
      <c r="I59" s="148">
        <v>5.635000000000001</v>
      </c>
      <c r="J59" s="148">
        <v>5.442</v>
      </c>
      <c r="K59" s="42">
        <v>96.57497781721383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240</v>
      </c>
      <c r="D61" s="31">
        <v>235</v>
      </c>
      <c r="E61" s="31">
        <v>250</v>
      </c>
      <c r="F61" s="32"/>
      <c r="G61" s="32"/>
      <c r="H61" s="146">
        <v>6.625</v>
      </c>
      <c r="I61" s="146">
        <v>5.27</v>
      </c>
      <c r="J61" s="146">
        <v>5.194</v>
      </c>
      <c r="K61" s="33"/>
    </row>
    <row r="62" spans="1:11" s="34" customFormat="1" ht="11.25" customHeight="1">
      <c r="A62" s="36" t="s">
        <v>48</v>
      </c>
      <c r="B62" s="30"/>
      <c r="C62" s="31">
        <v>13</v>
      </c>
      <c r="D62" s="31">
        <v>11</v>
      </c>
      <c r="E62" s="31">
        <v>11</v>
      </c>
      <c r="F62" s="32"/>
      <c r="G62" s="32"/>
      <c r="H62" s="146">
        <v>0.263</v>
      </c>
      <c r="I62" s="146">
        <v>0.235</v>
      </c>
      <c r="J62" s="146">
        <v>0.214</v>
      </c>
      <c r="K62" s="33"/>
    </row>
    <row r="63" spans="1:11" s="34" customFormat="1" ht="11.25" customHeight="1">
      <c r="A63" s="36" t="s">
        <v>49</v>
      </c>
      <c r="B63" s="30"/>
      <c r="C63" s="31">
        <v>193</v>
      </c>
      <c r="D63" s="31">
        <v>192</v>
      </c>
      <c r="E63" s="31">
        <v>195</v>
      </c>
      <c r="F63" s="32"/>
      <c r="G63" s="32"/>
      <c r="H63" s="146">
        <v>3.449</v>
      </c>
      <c r="I63" s="146">
        <v>3.276</v>
      </c>
      <c r="J63" s="146">
        <v>3.474</v>
      </c>
      <c r="K63" s="33"/>
    </row>
    <row r="64" spans="1:11" s="43" customFormat="1" ht="11.25" customHeight="1">
      <c r="A64" s="37" t="s">
        <v>50</v>
      </c>
      <c r="B64" s="38"/>
      <c r="C64" s="39">
        <v>446</v>
      </c>
      <c r="D64" s="39">
        <v>438</v>
      </c>
      <c r="E64" s="39">
        <v>456</v>
      </c>
      <c r="F64" s="40">
        <v>104.10958904109589</v>
      </c>
      <c r="G64" s="41"/>
      <c r="H64" s="147">
        <v>10.337</v>
      </c>
      <c r="I64" s="148">
        <v>8.780999999999999</v>
      </c>
      <c r="J64" s="148">
        <v>8.882000000000001</v>
      </c>
      <c r="K64" s="42">
        <v>101.15021068215468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2300</v>
      </c>
      <c r="D66" s="39">
        <v>1206</v>
      </c>
      <c r="E66" s="39">
        <v>1235</v>
      </c>
      <c r="F66" s="40">
        <v>102.40464344941957</v>
      </c>
      <c r="G66" s="41"/>
      <c r="H66" s="147">
        <v>21.85</v>
      </c>
      <c r="I66" s="148">
        <v>23.517</v>
      </c>
      <c r="J66" s="148">
        <v>27.8</v>
      </c>
      <c r="K66" s="42">
        <v>118.21235701832717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210</v>
      </c>
      <c r="D68" s="31">
        <v>36</v>
      </c>
      <c r="E68" s="31">
        <v>80</v>
      </c>
      <c r="F68" s="32"/>
      <c r="G68" s="32"/>
      <c r="H68" s="146">
        <v>3.5</v>
      </c>
      <c r="I68" s="146">
        <v>0.77</v>
      </c>
      <c r="J68" s="146">
        <v>1.4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>
        <v>210</v>
      </c>
      <c r="D70" s="39">
        <v>36</v>
      </c>
      <c r="E70" s="39">
        <v>80</v>
      </c>
      <c r="F70" s="40">
        <v>222.22222222222223</v>
      </c>
      <c r="G70" s="41"/>
      <c r="H70" s="147">
        <v>3.5</v>
      </c>
      <c r="I70" s="148">
        <v>0.77</v>
      </c>
      <c r="J70" s="148">
        <v>1.4</v>
      </c>
      <c r="K70" s="42">
        <v>181.8181818181818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300</v>
      </c>
      <c r="D72" s="31">
        <v>871</v>
      </c>
      <c r="E72" s="31">
        <v>880</v>
      </c>
      <c r="F72" s="32"/>
      <c r="G72" s="32"/>
      <c r="H72" s="146">
        <v>3.45</v>
      </c>
      <c r="I72" s="146">
        <v>8.741</v>
      </c>
      <c r="J72" s="146">
        <v>9.6</v>
      </c>
      <c r="K72" s="33"/>
    </row>
    <row r="73" spans="1:11" s="34" customFormat="1" ht="11.25" customHeight="1">
      <c r="A73" s="36" t="s">
        <v>56</v>
      </c>
      <c r="B73" s="30"/>
      <c r="C73" s="31">
        <v>43</v>
      </c>
      <c r="D73" s="31">
        <v>45</v>
      </c>
      <c r="E73" s="31">
        <v>43</v>
      </c>
      <c r="F73" s="32"/>
      <c r="G73" s="32"/>
      <c r="H73" s="146">
        <v>0.77</v>
      </c>
      <c r="I73" s="146">
        <v>0.81</v>
      </c>
      <c r="J73" s="146">
        <v>0.77</v>
      </c>
      <c r="K73" s="33"/>
    </row>
    <row r="74" spans="1:11" s="34" customFormat="1" ht="11.25" customHeight="1">
      <c r="A74" s="36" t="s">
        <v>57</v>
      </c>
      <c r="B74" s="30"/>
      <c r="C74" s="31">
        <v>15</v>
      </c>
      <c r="D74" s="31">
        <v>87</v>
      </c>
      <c r="E74" s="31">
        <v>178</v>
      </c>
      <c r="F74" s="32"/>
      <c r="G74" s="32"/>
      <c r="H74" s="146">
        <v>0.3</v>
      </c>
      <c r="I74" s="146">
        <v>1.74</v>
      </c>
      <c r="J74" s="146">
        <v>0.64</v>
      </c>
      <c r="K74" s="33"/>
    </row>
    <row r="75" spans="1:11" s="34" customFormat="1" ht="11.25" customHeight="1">
      <c r="A75" s="36" t="s">
        <v>58</v>
      </c>
      <c r="B75" s="30"/>
      <c r="C75" s="31">
        <v>174</v>
      </c>
      <c r="D75" s="31">
        <v>64</v>
      </c>
      <c r="E75" s="31">
        <v>64</v>
      </c>
      <c r="F75" s="32"/>
      <c r="G75" s="32"/>
      <c r="H75" s="146">
        <v>1.836</v>
      </c>
      <c r="I75" s="146">
        <v>0.639</v>
      </c>
      <c r="J75" s="146">
        <v>0.639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>
        <v>10</v>
      </c>
      <c r="D77" s="31">
        <v>15</v>
      </c>
      <c r="E77" s="31">
        <v>15</v>
      </c>
      <c r="F77" s="32"/>
      <c r="G77" s="32"/>
      <c r="H77" s="146">
        <v>0.168</v>
      </c>
      <c r="I77" s="146">
        <v>0.18</v>
      </c>
      <c r="J77" s="146">
        <v>0.18</v>
      </c>
      <c r="K77" s="33"/>
    </row>
    <row r="78" spans="1:11" s="34" customFormat="1" ht="11.25" customHeight="1">
      <c r="A78" s="36" t="s">
        <v>61</v>
      </c>
      <c r="B78" s="30"/>
      <c r="C78" s="31">
        <v>18</v>
      </c>
      <c r="D78" s="31">
        <v>15</v>
      </c>
      <c r="E78" s="31">
        <v>15</v>
      </c>
      <c r="F78" s="32"/>
      <c r="G78" s="32"/>
      <c r="H78" s="146">
        <v>0.36</v>
      </c>
      <c r="I78" s="146">
        <v>0.285</v>
      </c>
      <c r="J78" s="146">
        <v>0.295</v>
      </c>
      <c r="K78" s="33"/>
    </row>
    <row r="79" spans="1:11" s="34" customFormat="1" ht="11.25" customHeight="1">
      <c r="A79" s="36" t="s">
        <v>62</v>
      </c>
      <c r="B79" s="30"/>
      <c r="C79" s="31">
        <v>150</v>
      </c>
      <c r="D79" s="31">
        <v>180</v>
      </c>
      <c r="E79" s="31">
        <v>140</v>
      </c>
      <c r="F79" s="32"/>
      <c r="G79" s="32"/>
      <c r="H79" s="146">
        <v>2.4</v>
      </c>
      <c r="I79" s="146">
        <v>2.7</v>
      </c>
      <c r="J79" s="146">
        <v>2.66</v>
      </c>
      <c r="K79" s="33"/>
    </row>
    <row r="80" spans="1:11" s="43" customFormat="1" ht="11.25" customHeight="1">
      <c r="A80" s="44" t="s">
        <v>63</v>
      </c>
      <c r="B80" s="38"/>
      <c r="C80" s="39">
        <v>710</v>
      </c>
      <c r="D80" s="39">
        <v>1277</v>
      </c>
      <c r="E80" s="39">
        <v>1335</v>
      </c>
      <c r="F80" s="40">
        <v>104.54189506656226</v>
      </c>
      <c r="G80" s="41"/>
      <c r="H80" s="147">
        <v>9.284</v>
      </c>
      <c r="I80" s="148">
        <v>15.094999999999999</v>
      </c>
      <c r="J80" s="148">
        <v>14.783999999999999</v>
      </c>
      <c r="K80" s="42">
        <v>97.93971513746274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23</v>
      </c>
      <c r="D82" s="31">
        <v>24</v>
      </c>
      <c r="E82" s="31">
        <v>24</v>
      </c>
      <c r="F82" s="32"/>
      <c r="G82" s="32"/>
      <c r="H82" s="146">
        <v>0.443</v>
      </c>
      <c r="I82" s="146">
        <v>0.408</v>
      </c>
      <c r="J82" s="146">
        <v>0.408</v>
      </c>
      <c r="K82" s="33"/>
    </row>
    <row r="83" spans="1:11" s="34" customFormat="1" ht="11.25" customHeight="1">
      <c r="A83" s="36" t="s">
        <v>65</v>
      </c>
      <c r="B83" s="30"/>
      <c r="C83" s="31">
        <v>35</v>
      </c>
      <c r="D83" s="31">
        <v>35</v>
      </c>
      <c r="E83" s="31">
        <v>35</v>
      </c>
      <c r="F83" s="32"/>
      <c r="G83" s="32"/>
      <c r="H83" s="146">
        <v>0.69</v>
      </c>
      <c r="I83" s="146">
        <v>0.65</v>
      </c>
      <c r="J83" s="146">
        <v>0.65</v>
      </c>
      <c r="K83" s="33"/>
    </row>
    <row r="84" spans="1:11" s="43" customFormat="1" ht="11.25" customHeight="1" thickBot="1">
      <c r="A84" s="37" t="s">
        <v>66</v>
      </c>
      <c r="B84" s="38"/>
      <c r="C84" s="39">
        <v>58</v>
      </c>
      <c r="D84" s="39">
        <v>59</v>
      </c>
      <c r="E84" s="39">
        <v>59</v>
      </c>
      <c r="F84" s="40">
        <v>100</v>
      </c>
      <c r="G84" s="41"/>
      <c r="H84" s="147">
        <v>1.133</v>
      </c>
      <c r="I84" s="148">
        <v>1.058</v>
      </c>
      <c r="J84" s="148">
        <v>1.058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5328</v>
      </c>
      <c r="D87" s="54">
        <v>4864</v>
      </c>
      <c r="E87" s="54">
        <v>4759.48</v>
      </c>
      <c r="F87" s="55">
        <f>IF(D87&gt;0,100*E87/D87,0)</f>
        <v>97.85115131578947</v>
      </c>
      <c r="G87" s="41"/>
      <c r="H87" s="151">
        <v>77.184</v>
      </c>
      <c r="I87" s="152">
        <v>82.88</v>
      </c>
      <c r="J87" s="152">
        <v>85.04200000000002</v>
      </c>
      <c r="K87" s="55">
        <f>IF(I87&gt;0,100*J87/I87,0)</f>
        <v>102.60859073359075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5.61</v>
      </c>
      <c r="D24" s="39">
        <v>6</v>
      </c>
      <c r="E24" s="39"/>
      <c r="F24" s="40"/>
      <c r="G24" s="41"/>
      <c r="H24" s="147">
        <v>1.008</v>
      </c>
      <c r="I24" s="148">
        <v>1.008</v>
      </c>
      <c r="J24" s="148">
        <v>1.008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234</v>
      </c>
      <c r="D26" s="39">
        <v>215</v>
      </c>
      <c r="E26" s="39">
        <v>215</v>
      </c>
      <c r="F26" s="40">
        <v>100</v>
      </c>
      <c r="G26" s="41"/>
      <c r="H26" s="147">
        <v>69.732</v>
      </c>
      <c r="I26" s="148">
        <v>70</v>
      </c>
      <c r="J26" s="148">
        <v>70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>
        <v>0.2</v>
      </c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>
        <v>0.2</v>
      </c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6.05</v>
      </c>
      <c r="D39" s="39">
        <v>6</v>
      </c>
      <c r="E39" s="39">
        <v>6</v>
      </c>
      <c r="F39" s="40">
        <v>100</v>
      </c>
      <c r="G39" s="41"/>
      <c r="H39" s="147">
        <v>0.908</v>
      </c>
      <c r="I39" s="148">
        <v>0.9</v>
      </c>
      <c r="J39" s="148">
        <v>1.35</v>
      </c>
      <c r="K39" s="42">
        <v>150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69</v>
      </c>
      <c r="D54" s="31">
        <v>70</v>
      </c>
      <c r="E54" s="31">
        <v>70</v>
      </c>
      <c r="F54" s="32"/>
      <c r="G54" s="32"/>
      <c r="H54" s="146">
        <v>27.6</v>
      </c>
      <c r="I54" s="146">
        <v>28</v>
      </c>
      <c r="J54" s="146">
        <v>28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>
        <v>130</v>
      </c>
      <c r="D56" s="31">
        <v>130</v>
      </c>
      <c r="E56" s="31">
        <v>130</v>
      </c>
      <c r="F56" s="32"/>
      <c r="G56" s="32"/>
      <c r="H56" s="146">
        <v>48.75</v>
      </c>
      <c r="I56" s="146">
        <v>48.7</v>
      </c>
      <c r="J56" s="146">
        <v>49.2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>
        <v>199</v>
      </c>
      <c r="D59" s="39">
        <v>200</v>
      </c>
      <c r="E59" s="39">
        <v>200</v>
      </c>
      <c r="F59" s="40">
        <v>100</v>
      </c>
      <c r="G59" s="41"/>
      <c r="H59" s="147">
        <v>76.35</v>
      </c>
      <c r="I59" s="148">
        <v>76.7</v>
      </c>
      <c r="J59" s="148">
        <v>77.2</v>
      </c>
      <c r="K59" s="42">
        <v>100.65189048239895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>
        <v>3</v>
      </c>
      <c r="D63" s="31">
        <v>3</v>
      </c>
      <c r="E63" s="31">
        <v>3</v>
      </c>
      <c r="F63" s="32"/>
      <c r="G63" s="32"/>
      <c r="H63" s="146">
        <v>0.225</v>
      </c>
      <c r="I63" s="146"/>
      <c r="J63" s="146">
        <v>0.225</v>
      </c>
      <c r="K63" s="33"/>
    </row>
    <row r="64" spans="1:11" s="43" customFormat="1" ht="11.25" customHeight="1">
      <c r="A64" s="37" t="s">
        <v>50</v>
      </c>
      <c r="B64" s="38"/>
      <c r="C64" s="39">
        <v>3</v>
      </c>
      <c r="D64" s="39">
        <v>3</v>
      </c>
      <c r="E64" s="39">
        <v>3</v>
      </c>
      <c r="F64" s="40">
        <v>100</v>
      </c>
      <c r="G64" s="41"/>
      <c r="H64" s="147">
        <v>0.225</v>
      </c>
      <c r="I64" s="148"/>
      <c r="J64" s="148">
        <v>0.225</v>
      </c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/>
      <c r="I66" s="148"/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/>
      <c r="I73" s="146"/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>
        <v>1.26</v>
      </c>
      <c r="D77" s="31">
        <v>1</v>
      </c>
      <c r="E77" s="31">
        <v>1</v>
      </c>
      <c r="F77" s="32"/>
      <c r="G77" s="32"/>
      <c r="H77" s="146">
        <v>0.202</v>
      </c>
      <c r="I77" s="146">
        <v>0.202</v>
      </c>
      <c r="J77" s="146">
        <v>0.2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/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>
        <v>1.26</v>
      </c>
      <c r="D80" s="39">
        <v>1</v>
      </c>
      <c r="E80" s="39">
        <v>1</v>
      </c>
      <c r="F80" s="40">
        <v>100</v>
      </c>
      <c r="G80" s="41"/>
      <c r="H80" s="147">
        <v>0.202</v>
      </c>
      <c r="I80" s="148">
        <v>0.202</v>
      </c>
      <c r="J80" s="148">
        <v>0.2</v>
      </c>
      <c r="K80" s="42">
        <v>99.009900990099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0.2</v>
      </c>
      <c r="D82" s="31"/>
      <c r="E82" s="31"/>
      <c r="F82" s="32"/>
      <c r="G82" s="32"/>
      <c r="H82" s="146">
        <v>0.014</v>
      </c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>
        <v>0.8</v>
      </c>
      <c r="D83" s="31"/>
      <c r="E83" s="31"/>
      <c r="F83" s="32"/>
      <c r="G83" s="32"/>
      <c r="H83" s="146">
        <v>0.056</v>
      </c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1</v>
      </c>
      <c r="D84" s="39"/>
      <c r="E84" s="39"/>
      <c r="F84" s="40"/>
      <c r="G84" s="41"/>
      <c r="H84" s="147">
        <v>0.07</v>
      </c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449.92</v>
      </c>
      <c r="D87" s="54">
        <f>D13+D15+D17+D22+D24+D26+D31+D37+D39+D50+D52+D59+D64+D66+D70+D80+D84</f>
        <v>431</v>
      </c>
      <c r="E87" s="54">
        <f>E13+E15+E17+E22+E24+E26+E31+E37+E39+E50+E52+E59+E64+E66+E70+E80+E84</f>
        <v>425.2</v>
      </c>
      <c r="F87" s="55">
        <f>IF(D87&gt;0,100*E87/D87,0)</f>
        <v>98.65429234338747</v>
      </c>
      <c r="G87" s="41"/>
      <c r="H87" s="151">
        <v>148.49499999999998</v>
      </c>
      <c r="I87" s="152">
        <v>148.81</v>
      </c>
      <c r="J87" s="152">
        <v>149.98299999999998</v>
      </c>
      <c r="K87" s="55">
        <f>IF(I87&gt;0,100*J87/I87,0)</f>
        <v>100.78825347758885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0.02</v>
      </c>
      <c r="D17" s="39">
        <v>2</v>
      </c>
      <c r="E17" s="39">
        <v>2</v>
      </c>
      <c r="F17" s="40">
        <v>100</v>
      </c>
      <c r="G17" s="41"/>
      <c r="H17" s="147">
        <v>0.001</v>
      </c>
      <c r="I17" s="148">
        <v>0.001</v>
      </c>
      <c r="J17" s="148">
        <v>0.002</v>
      </c>
      <c r="K17" s="42">
        <v>200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0.76</v>
      </c>
      <c r="D24" s="39">
        <v>1</v>
      </c>
      <c r="E24" s="39"/>
      <c r="F24" s="40"/>
      <c r="G24" s="41"/>
      <c r="H24" s="147">
        <v>0.066</v>
      </c>
      <c r="I24" s="148">
        <v>0.066</v>
      </c>
      <c r="J24" s="148">
        <v>0.066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48</v>
      </c>
      <c r="D26" s="39">
        <v>47</v>
      </c>
      <c r="E26" s="39">
        <v>47</v>
      </c>
      <c r="F26" s="40">
        <v>100</v>
      </c>
      <c r="G26" s="41"/>
      <c r="H26" s="147">
        <v>6.672</v>
      </c>
      <c r="I26" s="148">
        <v>6.3</v>
      </c>
      <c r="J26" s="148">
        <v>6.3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>
        <v>0.11</v>
      </c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>
        <v>0.11</v>
      </c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0.78</v>
      </c>
      <c r="D39" s="39">
        <v>1</v>
      </c>
      <c r="E39" s="39">
        <v>0.78</v>
      </c>
      <c r="F39" s="40">
        <v>78</v>
      </c>
      <c r="G39" s="41"/>
      <c r="H39" s="147">
        <v>0.104</v>
      </c>
      <c r="I39" s="148">
        <v>0.1</v>
      </c>
      <c r="J39" s="148">
        <v>0.1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>
        <v>0.72</v>
      </c>
      <c r="D47" s="31"/>
      <c r="E47" s="31"/>
      <c r="F47" s="32"/>
      <c r="G47" s="32"/>
      <c r="H47" s="146">
        <v>0.198</v>
      </c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0.72</v>
      </c>
      <c r="D50" s="39"/>
      <c r="E50" s="39"/>
      <c r="F50" s="40"/>
      <c r="G50" s="41"/>
      <c r="H50" s="147">
        <v>0.198</v>
      </c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13</v>
      </c>
      <c r="D54" s="31">
        <v>13</v>
      </c>
      <c r="E54" s="31">
        <v>13</v>
      </c>
      <c r="F54" s="32"/>
      <c r="G54" s="32"/>
      <c r="H54" s="146">
        <v>3.77</v>
      </c>
      <c r="I54" s="146">
        <v>3.77</v>
      </c>
      <c r="J54" s="146">
        <v>3.77</v>
      </c>
      <c r="K54" s="33"/>
    </row>
    <row r="55" spans="1:11" s="34" customFormat="1" ht="11.25" customHeight="1">
      <c r="A55" s="36" t="s">
        <v>42</v>
      </c>
      <c r="B55" s="30"/>
      <c r="C55" s="31">
        <v>1</v>
      </c>
      <c r="D55" s="31">
        <v>1</v>
      </c>
      <c r="E55" s="31">
        <v>1</v>
      </c>
      <c r="F55" s="32"/>
      <c r="G55" s="32"/>
      <c r="H55" s="146">
        <v>0.26</v>
      </c>
      <c r="I55" s="146">
        <v>0.26</v>
      </c>
      <c r="J55" s="146">
        <v>0.26</v>
      </c>
      <c r="K55" s="33"/>
    </row>
    <row r="56" spans="1:11" s="34" customFormat="1" ht="11.25" customHeight="1">
      <c r="A56" s="36" t="s">
        <v>43</v>
      </c>
      <c r="B56" s="30"/>
      <c r="C56" s="31">
        <v>27.5</v>
      </c>
      <c r="D56" s="31">
        <v>28</v>
      </c>
      <c r="E56" s="31">
        <v>28</v>
      </c>
      <c r="F56" s="32"/>
      <c r="G56" s="32"/>
      <c r="H56" s="146">
        <v>6.215</v>
      </c>
      <c r="I56" s="146">
        <v>6.3</v>
      </c>
      <c r="J56" s="146">
        <v>6.9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>
        <v>41.5</v>
      </c>
      <c r="D59" s="39">
        <v>42</v>
      </c>
      <c r="E59" s="39">
        <v>42</v>
      </c>
      <c r="F59" s="40">
        <v>100</v>
      </c>
      <c r="G59" s="41"/>
      <c r="H59" s="147">
        <v>10.245000000000001</v>
      </c>
      <c r="I59" s="148">
        <v>10.33</v>
      </c>
      <c r="J59" s="148">
        <v>10.93</v>
      </c>
      <c r="K59" s="42">
        <v>105.80832526621491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>
        <v>1</v>
      </c>
      <c r="E66" s="39">
        <v>1</v>
      </c>
      <c r="F66" s="40">
        <v>100</v>
      </c>
      <c r="G66" s="41"/>
      <c r="H66" s="147"/>
      <c r="I66" s="148">
        <v>0.001</v>
      </c>
      <c r="J66" s="148">
        <v>0.001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/>
      <c r="I73" s="146"/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0.43</v>
      </c>
      <c r="D75" s="31">
        <v>4</v>
      </c>
      <c r="E75" s="31">
        <v>4</v>
      </c>
      <c r="F75" s="32"/>
      <c r="G75" s="32"/>
      <c r="H75" s="146">
        <v>0.069</v>
      </c>
      <c r="I75" s="146">
        <v>0.001</v>
      </c>
      <c r="J75" s="146">
        <v>0.06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>
        <v>10</v>
      </c>
      <c r="D77" s="31">
        <v>1</v>
      </c>
      <c r="E77" s="31">
        <v>1</v>
      </c>
      <c r="F77" s="32"/>
      <c r="G77" s="32"/>
      <c r="H77" s="146">
        <v>0.16</v>
      </c>
      <c r="I77" s="146">
        <v>0.16</v>
      </c>
      <c r="J77" s="146">
        <v>0.2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/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>
        <v>10.43</v>
      </c>
      <c r="D80" s="39">
        <v>5</v>
      </c>
      <c r="E80" s="39">
        <v>5</v>
      </c>
      <c r="F80" s="40">
        <v>100</v>
      </c>
      <c r="G80" s="41"/>
      <c r="H80" s="147">
        <v>0.229</v>
      </c>
      <c r="I80" s="148">
        <v>0.161</v>
      </c>
      <c r="J80" s="148">
        <v>0.26</v>
      </c>
      <c r="K80" s="42">
        <v>161.49068322981367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102.21000000000001</v>
      </c>
      <c r="D87" s="54">
        <f>D13+D15+D17+D22+D24+D26+D31+D37+D39+D50+D52+D59+D64+D66+D70+D80+D84</f>
        <v>99</v>
      </c>
      <c r="E87" s="54">
        <f>E13+E15+E17+E22+E24+E26+E31+E37+E39+E50+E52+E59+E64+E66+E70+E80+E84</f>
        <v>97.89</v>
      </c>
      <c r="F87" s="55">
        <f>IF(D87&gt;0,100*E87/D87,0)</f>
        <v>98.87878787878788</v>
      </c>
      <c r="G87" s="41"/>
      <c r="H87" s="151">
        <v>17.515</v>
      </c>
      <c r="I87" s="152">
        <v>16.959000000000003</v>
      </c>
      <c r="J87" s="152">
        <v>17.659000000000002</v>
      </c>
      <c r="K87" s="55">
        <f>IF(I87&gt;0,100*J87/I87,0)</f>
        <v>104.12760186331741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10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/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4</v>
      </c>
      <c r="D9" s="31"/>
      <c r="E9" s="31">
        <v>4</v>
      </c>
      <c r="F9" s="32"/>
      <c r="G9" s="32"/>
      <c r="H9" s="146">
        <v>0.096</v>
      </c>
      <c r="I9" s="146">
        <v>0.096</v>
      </c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>
        <v>5</v>
      </c>
      <c r="D11" s="31"/>
      <c r="E11" s="31">
        <v>5</v>
      </c>
      <c r="F11" s="32"/>
      <c r="G11" s="32"/>
      <c r="H11" s="146">
        <v>0.13</v>
      </c>
      <c r="I11" s="146">
        <v>0.13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20</v>
      </c>
      <c r="D12" s="31"/>
      <c r="E12" s="31">
        <v>20</v>
      </c>
      <c r="F12" s="32"/>
      <c r="G12" s="32"/>
      <c r="H12" s="146">
        <v>0.48</v>
      </c>
      <c r="I12" s="146">
        <v>0.48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29</v>
      </c>
      <c r="D13" s="39"/>
      <c r="E13" s="39">
        <v>29</v>
      </c>
      <c r="F13" s="40"/>
      <c r="G13" s="41"/>
      <c r="H13" s="147">
        <v>0.706</v>
      </c>
      <c r="I13" s="148">
        <v>0.706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47">
        <v>0.014</v>
      </c>
      <c r="I15" s="148">
        <v>0.014</v>
      </c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23</v>
      </c>
      <c r="D19" s="31">
        <v>17</v>
      </c>
      <c r="E19" s="31"/>
      <c r="F19" s="32"/>
      <c r="G19" s="32"/>
      <c r="H19" s="146">
        <v>0.207</v>
      </c>
      <c r="I19" s="146">
        <v>0.153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23</v>
      </c>
      <c r="D22" s="39">
        <v>17</v>
      </c>
      <c r="E22" s="39"/>
      <c r="F22" s="40"/>
      <c r="G22" s="41"/>
      <c r="H22" s="147">
        <v>0.207</v>
      </c>
      <c r="I22" s="148">
        <v>0.153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5307</v>
      </c>
      <c r="D24" s="39">
        <v>4878</v>
      </c>
      <c r="E24" s="39">
        <v>4882</v>
      </c>
      <c r="F24" s="40">
        <v>100.0820008200082</v>
      </c>
      <c r="G24" s="41"/>
      <c r="H24" s="147">
        <v>72.474</v>
      </c>
      <c r="I24" s="148">
        <v>71.794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210</v>
      </c>
      <c r="D26" s="39">
        <v>190</v>
      </c>
      <c r="E26" s="39">
        <v>200</v>
      </c>
      <c r="F26" s="40">
        <v>105.26315789473684</v>
      </c>
      <c r="G26" s="41"/>
      <c r="H26" s="147">
        <v>2.9</v>
      </c>
      <c r="I26" s="148">
        <v>2.6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4</v>
      </c>
      <c r="D28" s="31">
        <v>16</v>
      </c>
      <c r="E28" s="31">
        <v>11</v>
      </c>
      <c r="F28" s="32"/>
      <c r="G28" s="32"/>
      <c r="H28" s="146">
        <v>0.125</v>
      </c>
      <c r="I28" s="146">
        <v>0.275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3</v>
      </c>
      <c r="D29" s="31"/>
      <c r="E29" s="31"/>
      <c r="F29" s="32"/>
      <c r="G29" s="32"/>
      <c r="H29" s="146">
        <v>0.075</v>
      </c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1650</v>
      </c>
      <c r="D30" s="31">
        <v>1919</v>
      </c>
      <c r="E30" s="31">
        <v>470</v>
      </c>
      <c r="F30" s="32"/>
      <c r="G30" s="32"/>
      <c r="H30" s="146">
        <v>25.808</v>
      </c>
      <c r="I30" s="146">
        <v>29.5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1657</v>
      </c>
      <c r="D31" s="39">
        <v>1935</v>
      </c>
      <c r="E31" s="39">
        <v>481</v>
      </c>
      <c r="F31" s="40">
        <v>24.857881136950905</v>
      </c>
      <c r="G31" s="41"/>
      <c r="H31" s="147">
        <v>26.008</v>
      </c>
      <c r="I31" s="148">
        <v>29.775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60</v>
      </c>
      <c r="D33" s="31">
        <v>42</v>
      </c>
      <c r="E33" s="31">
        <v>50</v>
      </c>
      <c r="F33" s="32"/>
      <c r="G33" s="32"/>
      <c r="H33" s="146">
        <v>0.94</v>
      </c>
      <c r="I33" s="146">
        <v>0.7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10</v>
      </c>
      <c r="D34" s="31">
        <v>22</v>
      </c>
      <c r="E34" s="31">
        <v>22</v>
      </c>
      <c r="F34" s="32"/>
      <c r="G34" s="32"/>
      <c r="H34" s="146">
        <v>0.25</v>
      </c>
      <c r="I34" s="146">
        <v>0.45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5</v>
      </c>
      <c r="D35" s="31">
        <v>10</v>
      </c>
      <c r="E35" s="31">
        <v>15</v>
      </c>
      <c r="F35" s="32"/>
      <c r="G35" s="32"/>
      <c r="H35" s="146">
        <v>0.12</v>
      </c>
      <c r="I35" s="146">
        <v>0.14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19</v>
      </c>
      <c r="D36" s="31">
        <v>40</v>
      </c>
      <c r="E36" s="31">
        <v>40</v>
      </c>
      <c r="F36" s="32"/>
      <c r="G36" s="32"/>
      <c r="H36" s="146">
        <v>0.38</v>
      </c>
      <c r="I36" s="146">
        <v>0.8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94</v>
      </c>
      <c r="D37" s="39">
        <v>114</v>
      </c>
      <c r="E37" s="39">
        <v>127</v>
      </c>
      <c r="F37" s="40">
        <v>111.40350877192982</v>
      </c>
      <c r="G37" s="41"/>
      <c r="H37" s="147">
        <v>1.69</v>
      </c>
      <c r="I37" s="148">
        <v>2.09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22</v>
      </c>
      <c r="D39" s="39">
        <v>14</v>
      </c>
      <c r="E39" s="39">
        <v>15</v>
      </c>
      <c r="F39" s="40">
        <v>107.14285714285714</v>
      </c>
      <c r="G39" s="41"/>
      <c r="H39" s="147">
        <v>0.48</v>
      </c>
      <c r="I39" s="148">
        <v>0.28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>
        <v>15</v>
      </c>
      <c r="D42" s="31">
        <v>20</v>
      </c>
      <c r="E42" s="31">
        <v>30</v>
      </c>
      <c r="F42" s="32"/>
      <c r="G42" s="32"/>
      <c r="H42" s="146">
        <v>0.255</v>
      </c>
      <c r="I42" s="146">
        <v>0.36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26</v>
      </c>
      <c r="D43" s="31">
        <v>25</v>
      </c>
      <c r="E43" s="31">
        <v>29</v>
      </c>
      <c r="F43" s="32"/>
      <c r="G43" s="32"/>
      <c r="H43" s="146">
        <v>0.364</v>
      </c>
      <c r="I43" s="146">
        <v>0.3</v>
      </c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>
        <v>1</v>
      </c>
      <c r="D46" s="31">
        <v>1</v>
      </c>
      <c r="E46" s="31"/>
      <c r="F46" s="32"/>
      <c r="G46" s="32"/>
      <c r="H46" s="146">
        <v>0.018</v>
      </c>
      <c r="I46" s="146">
        <v>0.016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46</v>
      </c>
      <c r="D47" s="31">
        <v>11</v>
      </c>
      <c r="E47" s="31">
        <v>31</v>
      </c>
      <c r="F47" s="32"/>
      <c r="G47" s="32"/>
      <c r="H47" s="146">
        <v>0.276</v>
      </c>
      <c r="I47" s="146">
        <v>0.132</v>
      </c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88</v>
      </c>
      <c r="D50" s="39">
        <v>57</v>
      </c>
      <c r="E50" s="39">
        <v>90</v>
      </c>
      <c r="F50" s="40">
        <v>157.89473684210526</v>
      </c>
      <c r="G50" s="41"/>
      <c r="H50" s="147">
        <v>0.913</v>
      </c>
      <c r="I50" s="148">
        <v>0.8079999999999999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10</v>
      </c>
      <c r="D52" s="39">
        <v>10</v>
      </c>
      <c r="E52" s="39">
        <v>10</v>
      </c>
      <c r="F52" s="40">
        <v>100</v>
      </c>
      <c r="G52" s="41"/>
      <c r="H52" s="147">
        <v>0.15</v>
      </c>
      <c r="I52" s="148">
        <v>0.096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1460</v>
      </c>
      <c r="D54" s="31">
        <v>1496</v>
      </c>
      <c r="E54" s="31">
        <v>1850</v>
      </c>
      <c r="F54" s="32"/>
      <c r="G54" s="32"/>
      <c r="H54" s="146">
        <v>21.9</v>
      </c>
      <c r="I54" s="146">
        <v>22.5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70</v>
      </c>
      <c r="D55" s="31">
        <v>97</v>
      </c>
      <c r="E55" s="31">
        <v>113</v>
      </c>
      <c r="F55" s="32"/>
      <c r="G55" s="32"/>
      <c r="H55" s="146">
        <v>0.84</v>
      </c>
      <c r="I55" s="146">
        <v>1.164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17</v>
      </c>
      <c r="D56" s="31"/>
      <c r="E56" s="31"/>
      <c r="F56" s="32"/>
      <c r="G56" s="32"/>
      <c r="H56" s="146">
        <v>0.245</v>
      </c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14</v>
      </c>
      <c r="D58" s="31">
        <v>5</v>
      </c>
      <c r="E58" s="31">
        <v>2</v>
      </c>
      <c r="F58" s="32"/>
      <c r="G58" s="32"/>
      <c r="H58" s="146">
        <v>0.168</v>
      </c>
      <c r="I58" s="146">
        <v>0.06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1561</v>
      </c>
      <c r="D59" s="39">
        <v>1598</v>
      </c>
      <c r="E59" s="39">
        <v>1965</v>
      </c>
      <c r="F59" s="40">
        <v>122.96620775969963</v>
      </c>
      <c r="G59" s="41"/>
      <c r="H59" s="147">
        <v>23.153</v>
      </c>
      <c r="I59" s="148">
        <v>23.724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2200</v>
      </c>
      <c r="D61" s="31">
        <v>2892</v>
      </c>
      <c r="E61" s="31">
        <v>2700</v>
      </c>
      <c r="F61" s="32"/>
      <c r="G61" s="32"/>
      <c r="H61" s="146">
        <v>60.625</v>
      </c>
      <c r="I61" s="146">
        <v>66.7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68</v>
      </c>
      <c r="D62" s="31">
        <v>91</v>
      </c>
      <c r="E62" s="31">
        <v>97</v>
      </c>
      <c r="F62" s="32"/>
      <c r="G62" s="32"/>
      <c r="H62" s="146">
        <v>1.357</v>
      </c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>
        <v>2268</v>
      </c>
      <c r="D64" s="39">
        <v>2983</v>
      </c>
      <c r="E64" s="39">
        <v>2797</v>
      </c>
      <c r="F64" s="40">
        <v>93.76466644317802</v>
      </c>
      <c r="G64" s="41"/>
      <c r="H64" s="147">
        <v>61.982</v>
      </c>
      <c r="I64" s="148">
        <v>66.7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13021</v>
      </c>
      <c r="D66" s="39">
        <v>12146</v>
      </c>
      <c r="E66" s="39">
        <v>16130</v>
      </c>
      <c r="F66" s="40">
        <v>132.80092211427632</v>
      </c>
      <c r="G66" s="41"/>
      <c r="H66" s="147">
        <v>223.554</v>
      </c>
      <c r="I66" s="148">
        <v>250.4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4500</v>
      </c>
      <c r="D68" s="31">
        <v>5220</v>
      </c>
      <c r="E68" s="31">
        <v>5200</v>
      </c>
      <c r="F68" s="32"/>
      <c r="G68" s="32"/>
      <c r="H68" s="146">
        <v>58</v>
      </c>
      <c r="I68" s="146">
        <v>68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20</v>
      </c>
      <c r="D69" s="31">
        <v>20</v>
      </c>
      <c r="E69" s="31">
        <v>20</v>
      </c>
      <c r="F69" s="32"/>
      <c r="G69" s="32"/>
      <c r="H69" s="146">
        <v>0.25</v>
      </c>
      <c r="I69" s="146">
        <v>0.26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4520</v>
      </c>
      <c r="D70" s="39">
        <v>5240</v>
      </c>
      <c r="E70" s="39">
        <v>5220</v>
      </c>
      <c r="F70" s="40">
        <v>99.61832061068702</v>
      </c>
      <c r="G70" s="41"/>
      <c r="H70" s="147">
        <v>58.25</v>
      </c>
      <c r="I70" s="148">
        <v>68.26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585</v>
      </c>
      <c r="D72" s="31">
        <v>594</v>
      </c>
      <c r="E72" s="31">
        <v>574</v>
      </c>
      <c r="F72" s="32"/>
      <c r="G72" s="32"/>
      <c r="H72" s="146">
        <v>13.304</v>
      </c>
      <c r="I72" s="146">
        <v>13.335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360</v>
      </c>
      <c r="D73" s="31">
        <v>375</v>
      </c>
      <c r="E73" s="31">
        <v>375</v>
      </c>
      <c r="F73" s="32"/>
      <c r="G73" s="32"/>
      <c r="H73" s="146">
        <v>17.08</v>
      </c>
      <c r="I73" s="146">
        <v>17.628</v>
      </c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1350</v>
      </c>
      <c r="D75" s="31">
        <v>1573</v>
      </c>
      <c r="E75" s="31">
        <v>1573</v>
      </c>
      <c r="F75" s="32"/>
      <c r="G75" s="32"/>
      <c r="H75" s="146">
        <v>25.881</v>
      </c>
      <c r="I75" s="146">
        <v>38.153</v>
      </c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>
        <v>9</v>
      </c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>
        <v>36</v>
      </c>
      <c r="D77" s="31">
        <v>15</v>
      </c>
      <c r="E77" s="31">
        <v>15</v>
      </c>
      <c r="F77" s="32"/>
      <c r="G77" s="32"/>
      <c r="H77" s="146">
        <v>0.418</v>
      </c>
      <c r="I77" s="146">
        <v>0.18</v>
      </c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>
        <v>12</v>
      </c>
      <c r="E78" s="31">
        <v>10</v>
      </c>
      <c r="F78" s="32"/>
      <c r="G78" s="32"/>
      <c r="H78" s="146"/>
      <c r="I78" s="146">
        <v>0.204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180</v>
      </c>
      <c r="D79" s="31">
        <v>140</v>
      </c>
      <c r="E79" s="31">
        <v>280</v>
      </c>
      <c r="F79" s="32"/>
      <c r="G79" s="32"/>
      <c r="H79" s="146">
        <v>2.52</v>
      </c>
      <c r="I79" s="146">
        <v>2.52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2511</v>
      </c>
      <c r="D80" s="39">
        <v>2709</v>
      </c>
      <c r="E80" s="39">
        <v>2836</v>
      </c>
      <c r="F80" s="40">
        <v>104.68807678110004</v>
      </c>
      <c r="G80" s="41"/>
      <c r="H80" s="147">
        <v>59.203</v>
      </c>
      <c r="I80" s="148">
        <v>72.02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11</v>
      </c>
      <c r="D82" s="31">
        <v>11</v>
      </c>
      <c r="E82" s="31">
        <v>11</v>
      </c>
      <c r="F82" s="32"/>
      <c r="G82" s="32"/>
      <c r="H82" s="146">
        <v>0.205</v>
      </c>
      <c r="I82" s="146">
        <v>0.205</v>
      </c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>
        <v>64</v>
      </c>
      <c r="E83" s="31">
        <v>64</v>
      </c>
      <c r="F83" s="32"/>
      <c r="G83" s="32"/>
      <c r="H83" s="146"/>
      <c r="I83" s="146">
        <v>1.27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11</v>
      </c>
      <c r="D84" s="39">
        <v>75</v>
      </c>
      <c r="E84" s="39">
        <v>75</v>
      </c>
      <c r="F84" s="40">
        <v>100</v>
      </c>
      <c r="G84" s="41"/>
      <c r="H84" s="147">
        <v>0.205</v>
      </c>
      <c r="I84" s="148">
        <v>1.475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31333</v>
      </c>
      <c r="D87" s="54">
        <v>31967</v>
      </c>
      <c r="E87" s="54">
        <v>34858</v>
      </c>
      <c r="F87" s="55">
        <f>IF(D87&gt;0,100*E87/D87,0)</f>
        <v>109.04370131698315</v>
      </c>
      <c r="G87" s="41"/>
      <c r="H87" s="151">
        <v>531.889</v>
      </c>
      <c r="I87" s="152">
        <v>590.895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323</v>
      </c>
      <c r="D7" s="22" t="s">
        <v>6</v>
      </c>
      <c r="E7" s="22">
        <v>5</v>
      </c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26</v>
      </c>
      <c r="D9" s="31">
        <v>43</v>
      </c>
      <c r="E9" s="31">
        <v>27</v>
      </c>
      <c r="F9" s="32"/>
      <c r="G9" s="32"/>
      <c r="H9" s="146">
        <v>1.836</v>
      </c>
      <c r="I9" s="146">
        <v>2.924</v>
      </c>
      <c r="J9" s="146">
        <v>1.836</v>
      </c>
      <c r="K9" s="33"/>
    </row>
    <row r="10" spans="1:11" s="34" customFormat="1" ht="11.25" customHeight="1">
      <c r="A10" s="36" t="s">
        <v>8</v>
      </c>
      <c r="B10" s="30"/>
      <c r="C10" s="31">
        <v>13</v>
      </c>
      <c r="D10" s="31">
        <v>17</v>
      </c>
      <c r="E10" s="31">
        <v>21</v>
      </c>
      <c r="F10" s="32"/>
      <c r="G10" s="32"/>
      <c r="H10" s="146">
        <v>1.44</v>
      </c>
      <c r="I10" s="146">
        <v>1.166</v>
      </c>
      <c r="J10" s="146">
        <v>1.44</v>
      </c>
      <c r="K10" s="33"/>
    </row>
    <row r="11" spans="1:11" s="34" customFormat="1" ht="11.25" customHeight="1">
      <c r="A11" s="29" t="s">
        <v>9</v>
      </c>
      <c r="B11" s="30"/>
      <c r="C11" s="31">
        <v>22</v>
      </c>
      <c r="D11" s="31">
        <v>20</v>
      </c>
      <c r="E11" s="31">
        <v>21</v>
      </c>
      <c r="F11" s="32"/>
      <c r="G11" s="32"/>
      <c r="H11" s="146">
        <v>1.3</v>
      </c>
      <c r="I11" s="146">
        <v>1.238</v>
      </c>
      <c r="J11" s="146">
        <v>1.3</v>
      </c>
      <c r="K11" s="33"/>
    </row>
    <row r="12" spans="1:11" s="34" customFormat="1" ht="11.25" customHeight="1">
      <c r="A12" s="36" t="s">
        <v>10</v>
      </c>
      <c r="B12" s="30"/>
      <c r="C12" s="31">
        <v>23</v>
      </c>
      <c r="D12" s="31">
        <v>22</v>
      </c>
      <c r="E12" s="31">
        <v>24</v>
      </c>
      <c r="F12" s="32"/>
      <c r="G12" s="32"/>
      <c r="H12" s="146">
        <v>1.566</v>
      </c>
      <c r="I12" s="146">
        <v>1.436</v>
      </c>
      <c r="J12" s="146">
        <v>1.566</v>
      </c>
      <c r="K12" s="33"/>
    </row>
    <row r="13" spans="1:11" s="43" customFormat="1" ht="11.25" customHeight="1">
      <c r="A13" s="37" t="s">
        <v>11</v>
      </c>
      <c r="B13" s="38"/>
      <c r="C13" s="39">
        <v>84</v>
      </c>
      <c r="D13" s="39">
        <v>102</v>
      </c>
      <c r="E13" s="39">
        <v>93</v>
      </c>
      <c r="F13" s="40">
        <v>91.17647058823529</v>
      </c>
      <c r="G13" s="41"/>
      <c r="H13" s="147">
        <v>6.1419999999999995</v>
      </c>
      <c r="I13" s="148">
        <v>6.763999999999999</v>
      </c>
      <c r="J13" s="148">
        <v>6.1419999999999995</v>
      </c>
      <c r="K13" s="42">
        <v>90.80425783560024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71</v>
      </c>
      <c r="D15" s="39">
        <v>71</v>
      </c>
      <c r="E15" s="39">
        <v>70</v>
      </c>
      <c r="F15" s="40">
        <v>98.59154929577464</v>
      </c>
      <c r="G15" s="41"/>
      <c r="H15" s="147">
        <v>1.76</v>
      </c>
      <c r="I15" s="148">
        <v>1.645</v>
      </c>
      <c r="J15" s="148">
        <v>1.645</v>
      </c>
      <c r="K15" s="42"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2</v>
      </c>
      <c r="D17" s="39">
        <v>2</v>
      </c>
      <c r="E17" s="39"/>
      <c r="F17" s="40"/>
      <c r="G17" s="41"/>
      <c r="H17" s="147">
        <v>0.094</v>
      </c>
      <c r="I17" s="148">
        <v>0.016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3</v>
      </c>
      <c r="D19" s="31">
        <v>3</v>
      </c>
      <c r="E19" s="31"/>
      <c r="F19" s="32"/>
      <c r="G19" s="32"/>
      <c r="H19" s="146">
        <v>0.094</v>
      </c>
      <c r="I19" s="146">
        <v>0.096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7</v>
      </c>
      <c r="D20" s="31">
        <v>6</v>
      </c>
      <c r="E20" s="31">
        <v>6</v>
      </c>
      <c r="F20" s="32"/>
      <c r="G20" s="32"/>
      <c r="H20" s="146">
        <v>0.09</v>
      </c>
      <c r="I20" s="146">
        <v>0.1</v>
      </c>
      <c r="J20" s="146">
        <v>0.081</v>
      </c>
      <c r="K20" s="33"/>
    </row>
    <row r="21" spans="1:11" s="34" customFormat="1" ht="11.25" customHeight="1">
      <c r="A21" s="36" t="s">
        <v>16</v>
      </c>
      <c r="B21" s="30"/>
      <c r="C21" s="31">
        <v>34</v>
      </c>
      <c r="D21" s="31">
        <v>34</v>
      </c>
      <c r="E21" s="31"/>
      <c r="F21" s="32"/>
      <c r="G21" s="32"/>
      <c r="H21" s="146">
        <v>0.744</v>
      </c>
      <c r="I21" s="146">
        <v>0.633</v>
      </c>
      <c r="J21" s="146"/>
      <c r="K21" s="33"/>
    </row>
    <row r="22" spans="1:11" s="43" customFormat="1" ht="11.25" customHeight="1">
      <c r="A22" s="37" t="s">
        <v>17</v>
      </c>
      <c r="B22" s="38"/>
      <c r="C22" s="39">
        <v>44</v>
      </c>
      <c r="D22" s="39">
        <v>43</v>
      </c>
      <c r="E22" s="39">
        <v>6</v>
      </c>
      <c r="F22" s="40">
        <v>13.953488372093023</v>
      </c>
      <c r="G22" s="41"/>
      <c r="H22" s="147">
        <v>0.9279999999999999</v>
      </c>
      <c r="I22" s="148">
        <v>0.829</v>
      </c>
      <c r="J22" s="148">
        <v>0.081</v>
      </c>
      <c r="K22" s="42">
        <v>9.7708082026538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135</v>
      </c>
      <c r="D24" s="39">
        <v>145</v>
      </c>
      <c r="E24" s="39">
        <v>111</v>
      </c>
      <c r="F24" s="40">
        <v>76.55172413793103</v>
      </c>
      <c r="G24" s="41"/>
      <c r="H24" s="147">
        <v>8.19</v>
      </c>
      <c r="I24" s="148">
        <v>10.25</v>
      </c>
      <c r="J24" s="148">
        <v>7.846</v>
      </c>
      <c r="K24" s="42">
        <v>76.54634146341463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38</v>
      </c>
      <c r="D26" s="39">
        <v>39</v>
      </c>
      <c r="E26" s="39">
        <v>40</v>
      </c>
      <c r="F26" s="40">
        <v>102.56410256410257</v>
      </c>
      <c r="G26" s="41"/>
      <c r="H26" s="147">
        <v>1.4</v>
      </c>
      <c r="I26" s="148">
        <v>1.68</v>
      </c>
      <c r="J26" s="148">
        <v>1.6</v>
      </c>
      <c r="K26" s="42">
        <v>95.23809523809524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2</v>
      </c>
      <c r="D28" s="31">
        <v>1</v>
      </c>
      <c r="E28" s="31">
        <v>4</v>
      </c>
      <c r="F28" s="32"/>
      <c r="G28" s="32"/>
      <c r="H28" s="146">
        <v>0.112</v>
      </c>
      <c r="I28" s="146">
        <v>0.06</v>
      </c>
      <c r="J28" s="146">
        <v>0.112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71</v>
      </c>
      <c r="D30" s="31">
        <v>45</v>
      </c>
      <c r="E30" s="31">
        <v>42</v>
      </c>
      <c r="F30" s="32"/>
      <c r="G30" s="32"/>
      <c r="H30" s="146">
        <v>3.514</v>
      </c>
      <c r="I30" s="146">
        <v>2.195</v>
      </c>
      <c r="J30" s="146">
        <v>2.8</v>
      </c>
      <c r="K30" s="33"/>
    </row>
    <row r="31" spans="1:11" s="43" customFormat="1" ht="11.25" customHeight="1">
      <c r="A31" s="44" t="s">
        <v>23</v>
      </c>
      <c r="B31" s="38"/>
      <c r="C31" s="39">
        <v>73</v>
      </c>
      <c r="D31" s="39">
        <v>46</v>
      </c>
      <c r="E31" s="39">
        <v>46</v>
      </c>
      <c r="F31" s="40">
        <v>100</v>
      </c>
      <c r="G31" s="41"/>
      <c r="H31" s="147">
        <v>3.626</v>
      </c>
      <c r="I31" s="148">
        <v>2.255</v>
      </c>
      <c r="J31" s="148">
        <v>2.912</v>
      </c>
      <c r="K31" s="42">
        <v>129.13525498891352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108</v>
      </c>
      <c r="D33" s="31">
        <v>91</v>
      </c>
      <c r="E33" s="31">
        <v>63</v>
      </c>
      <c r="F33" s="32"/>
      <c r="G33" s="32"/>
      <c r="H33" s="146">
        <v>2.68</v>
      </c>
      <c r="I33" s="146">
        <v>4.245</v>
      </c>
      <c r="J33" s="146">
        <v>2.786</v>
      </c>
      <c r="K33" s="33"/>
    </row>
    <row r="34" spans="1:11" s="34" customFormat="1" ht="11.25" customHeight="1">
      <c r="A34" s="36" t="s">
        <v>25</v>
      </c>
      <c r="B34" s="30"/>
      <c r="C34" s="31">
        <v>32</v>
      </c>
      <c r="D34" s="31">
        <v>38</v>
      </c>
      <c r="E34" s="31">
        <v>38</v>
      </c>
      <c r="F34" s="32"/>
      <c r="G34" s="32"/>
      <c r="H34" s="146">
        <v>0.93</v>
      </c>
      <c r="I34" s="146">
        <v>1.034</v>
      </c>
      <c r="J34" s="146">
        <v>1.034</v>
      </c>
      <c r="K34" s="33"/>
    </row>
    <row r="35" spans="1:11" s="34" customFormat="1" ht="11.25" customHeight="1">
      <c r="A35" s="36" t="s">
        <v>26</v>
      </c>
      <c r="B35" s="30"/>
      <c r="C35" s="31">
        <v>31</v>
      </c>
      <c r="D35" s="31">
        <v>16</v>
      </c>
      <c r="E35" s="31">
        <v>20</v>
      </c>
      <c r="F35" s="32"/>
      <c r="G35" s="32"/>
      <c r="H35" s="146">
        <v>0.5</v>
      </c>
      <c r="I35" s="146">
        <v>0.389</v>
      </c>
      <c r="J35" s="146">
        <v>0.254</v>
      </c>
      <c r="K35" s="33"/>
    </row>
    <row r="36" spans="1:11" s="34" customFormat="1" ht="11.25" customHeight="1">
      <c r="A36" s="36" t="s">
        <v>27</v>
      </c>
      <c r="B36" s="30"/>
      <c r="C36" s="31">
        <v>100</v>
      </c>
      <c r="D36" s="31">
        <v>118</v>
      </c>
      <c r="E36" s="31">
        <v>115</v>
      </c>
      <c r="F36" s="32"/>
      <c r="G36" s="32"/>
      <c r="H36" s="146">
        <v>2.802</v>
      </c>
      <c r="I36" s="146">
        <v>2.533</v>
      </c>
      <c r="J36" s="146">
        <v>1.5</v>
      </c>
      <c r="K36" s="33"/>
    </row>
    <row r="37" spans="1:11" s="43" customFormat="1" ht="11.25" customHeight="1">
      <c r="A37" s="37" t="s">
        <v>28</v>
      </c>
      <c r="B37" s="38"/>
      <c r="C37" s="39">
        <v>271</v>
      </c>
      <c r="D37" s="39">
        <v>263</v>
      </c>
      <c r="E37" s="39">
        <v>236</v>
      </c>
      <c r="F37" s="40">
        <v>89.73384030418251</v>
      </c>
      <c r="G37" s="41"/>
      <c r="H37" s="147">
        <v>6.912000000000001</v>
      </c>
      <c r="I37" s="148">
        <v>8.201</v>
      </c>
      <c r="J37" s="148">
        <v>5.574</v>
      </c>
      <c r="K37" s="42">
        <v>67.9673210584075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232</v>
      </c>
      <c r="D39" s="39">
        <v>164</v>
      </c>
      <c r="E39" s="39">
        <v>160</v>
      </c>
      <c r="F39" s="40">
        <v>97.5609756097561</v>
      </c>
      <c r="G39" s="41"/>
      <c r="H39" s="147">
        <v>4.2</v>
      </c>
      <c r="I39" s="148">
        <v>4.178</v>
      </c>
      <c r="J39" s="148">
        <v>4.3</v>
      </c>
      <c r="K39" s="42">
        <v>102.920057443753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>
        <v>4</v>
      </c>
      <c r="D43" s="31">
        <v>4</v>
      </c>
      <c r="E43" s="31">
        <v>4</v>
      </c>
      <c r="F43" s="32"/>
      <c r="G43" s="32"/>
      <c r="H43" s="146">
        <v>0.16</v>
      </c>
      <c r="I43" s="146">
        <v>0.168</v>
      </c>
      <c r="J43" s="146">
        <v>0.2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>
        <v>1</v>
      </c>
      <c r="F44" s="32"/>
      <c r="G44" s="32"/>
      <c r="H44" s="146"/>
      <c r="I44" s="146"/>
      <c r="J44" s="146">
        <v>0.047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>
        <v>6</v>
      </c>
      <c r="D46" s="31">
        <v>2</v>
      </c>
      <c r="E46" s="31">
        <v>1</v>
      </c>
      <c r="F46" s="32"/>
      <c r="G46" s="32"/>
      <c r="H46" s="146">
        <v>0.15</v>
      </c>
      <c r="I46" s="146">
        <v>0.048</v>
      </c>
      <c r="J46" s="146">
        <v>0.024</v>
      </c>
      <c r="K46" s="33"/>
    </row>
    <row r="47" spans="1:11" s="34" customFormat="1" ht="11.25" customHeight="1">
      <c r="A47" s="36" t="s">
        <v>36</v>
      </c>
      <c r="B47" s="30"/>
      <c r="C47" s="31">
        <v>9</v>
      </c>
      <c r="D47" s="31">
        <v>8</v>
      </c>
      <c r="E47" s="31">
        <v>7</v>
      </c>
      <c r="F47" s="32"/>
      <c r="G47" s="32"/>
      <c r="H47" s="146">
        <v>0.36</v>
      </c>
      <c r="I47" s="146">
        <v>0.32</v>
      </c>
      <c r="J47" s="146">
        <v>0.28</v>
      </c>
      <c r="K47" s="33"/>
    </row>
    <row r="48" spans="1:11" s="34" customFormat="1" ht="11.25" customHeight="1">
      <c r="A48" s="36" t="s">
        <v>37</v>
      </c>
      <c r="B48" s="30"/>
      <c r="C48" s="31">
        <v>1</v>
      </c>
      <c r="D48" s="31"/>
      <c r="E48" s="31"/>
      <c r="F48" s="32"/>
      <c r="G48" s="32"/>
      <c r="H48" s="146">
        <v>0.023</v>
      </c>
      <c r="I48" s="146"/>
      <c r="J48" s="146">
        <v>0.069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>
        <v>1</v>
      </c>
      <c r="F49" s="32"/>
      <c r="G49" s="32"/>
      <c r="H49" s="146"/>
      <c r="I49" s="146"/>
      <c r="J49" s="146">
        <v>0.025</v>
      </c>
      <c r="K49" s="33"/>
    </row>
    <row r="50" spans="1:11" s="43" customFormat="1" ht="11.25" customHeight="1">
      <c r="A50" s="44" t="s">
        <v>39</v>
      </c>
      <c r="B50" s="38"/>
      <c r="C50" s="39">
        <v>20</v>
      </c>
      <c r="D50" s="39">
        <v>14</v>
      </c>
      <c r="E50" s="39">
        <v>14</v>
      </c>
      <c r="F50" s="40">
        <v>100</v>
      </c>
      <c r="G50" s="41"/>
      <c r="H50" s="147">
        <v>0.693</v>
      </c>
      <c r="I50" s="148">
        <v>0.536</v>
      </c>
      <c r="J50" s="148">
        <v>0.6450000000000001</v>
      </c>
      <c r="K50" s="42">
        <v>120.3358208955224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13</v>
      </c>
      <c r="D52" s="39">
        <v>18</v>
      </c>
      <c r="E52" s="39">
        <v>18</v>
      </c>
      <c r="F52" s="40">
        <v>100</v>
      </c>
      <c r="G52" s="41"/>
      <c r="H52" s="147">
        <v>0.558</v>
      </c>
      <c r="I52" s="148">
        <v>0.551</v>
      </c>
      <c r="J52" s="148">
        <v>0.184</v>
      </c>
      <c r="K52" s="42">
        <v>33.39382940108892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92</v>
      </c>
      <c r="D54" s="31">
        <v>35</v>
      </c>
      <c r="E54" s="31"/>
      <c r="F54" s="32"/>
      <c r="G54" s="32"/>
      <c r="H54" s="146"/>
      <c r="I54" s="146">
        <v>1.015</v>
      </c>
      <c r="J54" s="146">
        <v>3.15</v>
      </c>
      <c r="K54" s="33"/>
    </row>
    <row r="55" spans="1:11" s="34" customFormat="1" ht="11.25" customHeight="1">
      <c r="A55" s="36" t="s">
        <v>42</v>
      </c>
      <c r="B55" s="30"/>
      <c r="C55" s="31">
        <v>17</v>
      </c>
      <c r="D55" s="31">
        <v>26</v>
      </c>
      <c r="E55" s="31">
        <v>26</v>
      </c>
      <c r="F55" s="32"/>
      <c r="G55" s="32"/>
      <c r="H55" s="146">
        <v>0.485</v>
      </c>
      <c r="I55" s="146">
        <v>0.741</v>
      </c>
      <c r="J55" s="146">
        <v>0.57</v>
      </c>
      <c r="K55" s="33"/>
    </row>
    <row r="56" spans="1:11" s="34" customFormat="1" ht="11.25" customHeight="1">
      <c r="A56" s="36" t="s">
        <v>43</v>
      </c>
      <c r="B56" s="30"/>
      <c r="C56" s="31">
        <v>9</v>
      </c>
      <c r="D56" s="31">
        <v>15</v>
      </c>
      <c r="E56" s="31">
        <v>14</v>
      </c>
      <c r="F56" s="32"/>
      <c r="G56" s="32"/>
      <c r="H56" s="146">
        <v>0.168</v>
      </c>
      <c r="I56" s="146">
        <v>0.227</v>
      </c>
      <c r="J56" s="146">
        <v>0.225</v>
      </c>
      <c r="K56" s="33"/>
    </row>
    <row r="57" spans="1:11" s="34" customFormat="1" ht="11.25" customHeight="1">
      <c r="A57" s="36" t="s">
        <v>44</v>
      </c>
      <c r="B57" s="30"/>
      <c r="C57" s="31">
        <v>2</v>
      </c>
      <c r="D57" s="31">
        <v>4</v>
      </c>
      <c r="E57" s="31">
        <v>4</v>
      </c>
      <c r="F57" s="32"/>
      <c r="G57" s="32"/>
      <c r="H57" s="146">
        <v>0.021</v>
      </c>
      <c r="I57" s="146">
        <v>0.082</v>
      </c>
      <c r="J57" s="146">
        <v>0.021</v>
      </c>
      <c r="K57" s="33"/>
    </row>
    <row r="58" spans="1:11" s="34" customFormat="1" ht="11.25" customHeight="1">
      <c r="A58" s="36" t="s">
        <v>45</v>
      </c>
      <c r="B58" s="30"/>
      <c r="C58" s="31">
        <v>12</v>
      </c>
      <c r="D58" s="31">
        <v>11</v>
      </c>
      <c r="E58" s="31">
        <v>2</v>
      </c>
      <c r="F58" s="32"/>
      <c r="G58" s="32"/>
      <c r="H58" s="146">
        <v>0.33</v>
      </c>
      <c r="I58" s="146">
        <v>0.303</v>
      </c>
      <c r="J58" s="146">
        <v>0.09</v>
      </c>
      <c r="K58" s="33"/>
    </row>
    <row r="59" spans="1:11" s="43" customFormat="1" ht="11.25" customHeight="1">
      <c r="A59" s="37" t="s">
        <v>46</v>
      </c>
      <c r="B59" s="38"/>
      <c r="C59" s="39">
        <v>132</v>
      </c>
      <c r="D59" s="39">
        <v>91</v>
      </c>
      <c r="E59" s="39">
        <v>46</v>
      </c>
      <c r="F59" s="40">
        <v>50.54945054945055</v>
      </c>
      <c r="G59" s="41"/>
      <c r="H59" s="147">
        <v>1.004</v>
      </c>
      <c r="I59" s="148">
        <v>2.368</v>
      </c>
      <c r="J59" s="148">
        <v>4.056</v>
      </c>
      <c r="K59" s="42">
        <v>171.2837837837838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77</v>
      </c>
      <c r="D61" s="31">
        <v>90</v>
      </c>
      <c r="E61" s="31">
        <v>90</v>
      </c>
      <c r="F61" s="32"/>
      <c r="G61" s="32"/>
      <c r="H61" s="146">
        <v>4.225</v>
      </c>
      <c r="I61" s="146">
        <v>5.224</v>
      </c>
      <c r="J61" s="146">
        <v>5.4</v>
      </c>
      <c r="K61" s="33"/>
    </row>
    <row r="62" spans="1:11" s="34" customFormat="1" ht="11.25" customHeight="1">
      <c r="A62" s="36" t="s">
        <v>48</v>
      </c>
      <c r="B62" s="30"/>
      <c r="C62" s="31">
        <v>66</v>
      </c>
      <c r="D62" s="31">
        <v>70</v>
      </c>
      <c r="E62" s="31"/>
      <c r="F62" s="32"/>
      <c r="G62" s="32"/>
      <c r="H62" s="146">
        <v>2.035</v>
      </c>
      <c r="I62" s="146">
        <v>2.164</v>
      </c>
      <c r="J62" s="146">
        <v>1.897</v>
      </c>
      <c r="K62" s="33"/>
    </row>
    <row r="63" spans="1:11" s="34" customFormat="1" ht="11.25" customHeight="1">
      <c r="A63" s="36" t="s">
        <v>49</v>
      </c>
      <c r="B63" s="30"/>
      <c r="C63" s="31">
        <v>202</v>
      </c>
      <c r="D63" s="31">
        <v>249</v>
      </c>
      <c r="E63" s="31">
        <v>249</v>
      </c>
      <c r="F63" s="32"/>
      <c r="G63" s="32"/>
      <c r="H63" s="146">
        <v>9.09</v>
      </c>
      <c r="I63" s="146">
        <v>13.763</v>
      </c>
      <c r="J63" s="146">
        <v>11.26</v>
      </c>
      <c r="K63" s="33"/>
    </row>
    <row r="64" spans="1:11" s="43" customFormat="1" ht="11.25" customHeight="1">
      <c r="A64" s="37" t="s">
        <v>50</v>
      </c>
      <c r="B64" s="38"/>
      <c r="C64" s="39">
        <v>345</v>
      </c>
      <c r="D64" s="39">
        <v>409</v>
      </c>
      <c r="E64" s="39">
        <v>339</v>
      </c>
      <c r="F64" s="40">
        <v>82.88508557457213</v>
      </c>
      <c r="G64" s="41"/>
      <c r="H64" s="147">
        <v>15.35</v>
      </c>
      <c r="I64" s="148">
        <v>21.151</v>
      </c>
      <c r="J64" s="148">
        <v>18.557000000000002</v>
      </c>
      <c r="K64" s="42">
        <v>87.73580445369015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352</v>
      </c>
      <c r="D66" s="39">
        <v>375</v>
      </c>
      <c r="E66" s="39">
        <v>377</v>
      </c>
      <c r="F66" s="40">
        <v>100.53333333333333</v>
      </c>
      <c r="G66" s="41"/>
      <c r="H66" s="147">
        <v>14.079</v>
      </c>
      <c r="I66" s="148">
        <v>17.632</v>
      </c>
      <c r="J66" s="148">
        <v>18.2</v>
      </c>
      <c r="K66" s="42">
        <v>103.22141560798548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154</v>
      </c>
      <c r="D68" s="31">
        <v>140</v>
      </c>
      <c r="E68" s="31">
        <v>140</v>
      </c>
      <c r="F68" s="32"/>
      <c r="G68" s="32"/>
      <c r="H68" s="146">
        <v>7</v>
      </c>
      <c r="I68" s="146">
        <v>6.892</v>
      </c>
      <c r="J68" s="146">
        <v>9.1</v>
      </c>
      <c r="K68" s="33"/>
    </row>
    <row r="69" spans="1:11" s="34" customFormat="1" ht="11.25" customHeight="1">
      <c r="A69" s="36" t="s">
        <v>53</v>
      </c>
      <c r="B69" s="30"/>
      <c r="C69" s="31">
        <v>20</v>
      </c>
      <c r="D69" s="31">
        <v>8</v>
      </c>
      <c r="E69" s="31">
        <v>3</v>
      </c>
      <c r="F69" s="32"/>
      <c r="G69" s="32"/>
      <c r="H69" s="146">
        <v>0.75</v>
      </c>
      <c r="I69" s="146">
        <v>0.321</v>
      </c>
      <c r="J69" s="146">
        <v>0.11</v>
      </c>
      <c r="K69" s="33"/>
    </row>
    <row r="70" spans="1:11" s="43" customFormat="1" ht="11.25" customHeight="1">
      <c r="A70" s="37" t="s">
        <v>54</v>
      </c>
      <c r="B70" s="38"/>
      <c r="C70" s="39">
        <v>174</v>
      </c>
      <c r="D70" s="39">
        <v>148</v>
      </c>
      <c r="E70" s="39">
        <v>143</v>
      </c>
      <c r="F70" s="40">
        <v>96.62162162162163</v>
      </c>
      <c r="G70" s="41"/>
      <c r="H70" s="147">
        <v>7.75</v>
      </c>
      <c r="I70" s="148">
        <v>7.213</v>
      </c>
      <c r="J70" s="148">
        <v>9.209999999999999</v>
      </c>
      <c r="K70" s="42">
        <v>127.68612227921807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7439</v>
      </c>
      <c r="D72" s="31">
        <v>7704</v>
      </c>
      <c r="E72" s="31">
        <v>8160</v>
      </c>
      <c r="F72" s="32"/>
      <c r="G72" s="32"/>
      <c r="H72" s="146">
        <v>459.286</v>
      </c>
      <c r="I72" s="146">
        <v>482.123</v>
      </c>
      <c r="J72" s="146">
        <v>520.862</v>
      </c>
      <c r="K72" s="33"/>
    </row>
    <row r="73" spans="1:11" s="34" customFormat="1" ht="11.25" customHeight="1">
      <c r="A73" s="36" t="s">
        <v>56</v>
      </c>
      <c r="B73" s="30"/>
      <c r="C73" s="31">
        <v>215</v>
      </c>
      <c r="D73" s="31">
        <v>233</v>
      </c>
      <c r="E73" s="31">
        <v>220</v>
      </c>
      <c r="F73" s="32"/>
      <c r="G73" s="32"/>
      <c r="H73" s="146">
        <v>8.843</v>
      </c>
      <c r="I73" s="146">
        <v>8.507</v>
      </c>
      <c r="J73" s="146">
        <v>8.329</v>
      </c>
      <c r="K73" s="33"/>
    </row>
    <row r="74" spans="1:11" s="34" customFormat="1" ht="11.25" customHeight="1">
      <c r="A74" s="36" t="s">
        <v>57</v>
      </c>
      <c r="B74" s="30"/>
      <c r="C74" s="31">
        <v>68</v>
      </c>
      <c r="D74" s="31">
        <v>108</v>
      </c>
      <c r="E74" s="31">
        <v>79</v>
      </c>
      <c r="F74" s="32"/>
      <c r="G74" s="32"/>
      <c r="H74" s="146">
        <v>2.364</v>
      </c>
      <c r="I74" s="146">
        <v>3.645</v>
      </c>
      <c r="J74" s="146">
        <v>3.16</v>
      </c>
      <c r="K74" s="33"/>
    </row>
    <row r="75" spans="1:11" s="34" customFormat="1" ht="11.25" customHeight="1">
      <c r="A75" s="36" t="s">
        <v>58</v>
      </c>
      <c r="B75" s="30"/>
      <c r="C75" s="31">
        <v>402</v>
      </c>
      <c r="D75" s="31">
        <v>351</v>
      </c>
      <c r="E75" s="31">
        <v>351</v>
      </c>
      <c r="F75" s="32"/>
      <c r="G75" s="32"/>
      <c r="H75" s="146">
        <v>17.407</v>
      </c>
      <c r="I75" s="146">
        <v>15.636</v>
      </c>
      <c r="J75" s="146">
        <v>15.636</v>
      </c>
      <c r="K75" s="33"/>
    </row>
    <row r="76" spans="1:11" s="34" customFormat="1" ht="11.25" customHeight="1">
      <c r="A76" s="36" t="s">
        <v>59</v>
      </c>
      <c r="B76" s="30"/>
      <c r="C76" s="31">
        <v>22</v>
      </c>
      <c r="D76" s="31">
        <v>12</v>
      </c>
      <c r="E76" s="31">
        <v>6</v>
      </c>
      <c r="F76" s="32"/>
      <c r="G76" s="32"/>
      <c r="H76" s="146">
        <v>0.54</v>
      </c>
      <c r="I76" s="146">
        <v>0.24</v>
      </c>
      <c r="J76" s="146">
        <v>0.02</v>
      </c>
      <c r="K76" s="33"/>
    </row>
    <row r="77" spans="1:11" s="34" customFormat="1" ht="11.25" customHeight="1">
      <c r="A77" s="36" t="s">
        <v>60</v>
      </c>
      <c r="B77" s="30"/>
      <c r="C77" s="31">
        <v>29</v>
      </c>
      <c r="D77" s="31">
        <v>40</v>
      </c>
      <c r="E77" s="31">
        <v>40</v>
      </c>
      <c r="F77" s="32"/>
      <c r="G77" s="32"/>
      <c r="H77" s="146">
        <v>0.96</v>
      </c>
      <c r="I77" s="146">
        <v>1.2</v>
      </c>
      <c r="J77" s="146">
        <v>1.6</v>
      </c>
      <c r="K77" s="33"/>
    </row>
    <row r="78" spans="1:11" s="34" customFormat="1" ht="11.25" customHeight="1">
      <c r="A78" s="36" t="s">
        <v>61</v>
      </c>
      <c r="B78" s="30"/>
      <c r="C78" s="31">
        <v>180</v>
      </c>
      <c r="D78" s="31">
        <v>180</v>
      </c>
      <c r="E78" s="31">
        <v>210</v>
      </c>
      <c r="F78" s="32"/>
      <c r="G78" s="32"/>
      <c r="H78" s="146">
        <v>9</v>
      </c>
      <c r="I78" s="146">
        <v>9</v>
      </c>
      <c r="J78" s="146">
        <v>9.5</v>
      </c>
      <c r="K78" s="33"/>
    </row>
    <row r="79" spans="1:11" s="34" customFormat="1" ht="11.25" customHeight="1">
      <c r="A79" s="36" t="s">
        <v>62</v>
      </c>
      <c r="B79" s="30"/>
      <c r="C79" s="31">
        <v>36</v>
      </c>
      <c r="D79" s="31">
        <v>68</v>
      </c>
      <c r="E79" s="31">
        <v>50</v>
      </c>
      <c r="F79" s="32"/>
      <c r="G79" s="32"/>
      <c r="H79" s="146">
        <v>1.53</v>
      </c>
      <c r="I79" s="146">
        <v>2.58</v>
      </c>
      <c r="J79" s="146">
        <v>2.1</v>
      </c>
      <c r="K79" s="33"/>
    </row>
    <row r="80" spans="1:11" s="43" customFormat="1" ht="11.25" customHeight="1">
      <c r="A80" s="44" t="s">
        <v>63</v>
      </c>
      <c r="B80" s="38"/>
      <c r="C80" s="39">
        <v>8391</v>
      </c>
      <c r="D80" s="39">
        <v>8696</v>
      </c>
      <c r="E80" s="39">
        <v>9116</v>
      </c>
      <c r="F80" s="40">
        <v>104.82980680772769</v>
      </c>
      <c r="G80" s="41"/>
      <c r="H80" s="147">
        <v>499.92999999999995</v>
      </c>
      <c r="I80" s="148">
        <v>522.931</v>
      </c>
      <c r="J80" s="148">
        <v>561.2069999999999</v>
      </c>
      <c r="K80" s="42">
        <v>107.31951251694771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203</v>
      </c>
      <c r="D82" s="31">
        <v>190</v>
      </c>
      <c r="E82" s="31">
        <v>190</v>
      </c>
      <c r="F82" s="32"/>
      <c r="G82" s="32"/>
      <c r="H82" s="146">
        <v>11.148</v>
      </c>
      <c r="I82" s="146">
        <v>8.852</v>
      </c>
      <c r="J82" s="146">
        <v>8.85</v>
      </c>
      <c r="K82" s="33"/>
    </row>
    <row r="83" spans="1:11" s="34" customFormat="1" ht="11.25" customHeight="1">
      <c r="A83" s="36" t="s">
        <v>65</v>
      </c>
      <c r="B83" s="30"/>
      <c r="C83" s="31">
        <v>271</v>
      </c>
      <c r="D83" s="31">
        <v>276</v>
      </c>
      <c r="E83" s="31">
        <v>276</v>
      </c>
      <c r="F83" s="32"/>
      <c r="G83" s="32"/>
      <c r="H83" s="146">
        <v>18.2</v>
      </c>
      <c r="I83" s="146">
        <v>14.192</v>
      </c>
      <c r="J83" s="146">
        <v>14.2</v>
      </c>
      <c r="K83" s="33"/>
    </row>
    <row r="84" spans="1:11" s="43" customFormat="1" ht="11.25" customHeight="1" thickBot="1">
      <c r="A84" s="37" t="s">
        <v>66</v>
      </c>
      <c r="B84" s="38"/>
      <c r="C84" s="39">
        <v>474</v>
      </c>
      <c r="D84" s="39">
        <v>466</v>
      </c>
      <c r="E84" s="39">
        <v>466</v>
      </c>
      <c r="F84" s="40">
        <v>100</v>
      </c>
      <c r="G84" s="41"/>
      <c r="H84" s="147">
        <v>29.348</v>
      </c>
      <c r="I84" s="148">
        <v>23.044</v>
      </c>
      <c r="J84" s="148">
        <v>23.049999999999997</v>
      </c>
      <c r="K84" s="42">
        <v>100.02603714632875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10851</v>
      </c>
      <c r="D87" s="54">
        <v>11092</v>
      </c>
      <c r="E87" s="54">
        <v>11281</v>
      </c>
      <c r="F87" s="55">
        <f>IF(D87&gt;0,100*E87/D87,0)</f>
        <v>101.70393076090876</v>
      </c>
      <c r="G87" s="41"/>
      <c r="H87" s="151">
        <v>601.9639999999999</v>
      </c>
      <c r="I87" s="152">
        <v>631.244</v>
      </c>
      <c r="J87" s="152">
        <v>665.2089999999998</v>
      </c>
      <c r="K87" s="55">
        <f>IF(I87&gt;0,100*J87/I87,0)</f>
        <v>105.38064520217218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9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2403</v>
      </c>
      <c r="D9" s="31">
        <v>2300</v>
      </c>
      <c r="E9" s="31">
        <v>2300</v>
      </c>
      <c r="F9" s="32"/>
      <c r="G9" s="32"/>
      <c r="H9" s="146">
        <v>33.321</v>
      </c>
      <c r="I9" s="146">
        <v>8.05</v>
      </c>
      <c r="J9" s="146">
        <v>8.05</v>
      </c>
      <c r="K9" s="33"/>
    </row>
    <row r="10" spans="1:11" s="34" customFormat="1" ht="11.25" customHeight="1">
      <c r="A10" s="36" t="s">
        <v>8</v>
      </c>
      <c r="B10" s="30"/>
      <c r="C10" s="31">
        <v>1691</v>
      </c>
      <c r="D10" s="31">
        <v>1620</v>
      </c>
      <c r="E10" s="31">
        <v>1620</v>
      </c>
      <c r="F10" s="32"/>
      <c r="G10" s="32"/>
      <c r="H10" s="146">
        <v>14.984</v>
      </c>
      <c r="I10" s="146">
        <v>5.67</v>
      </c>
      <c r="J10" s="146">
        <v>5.67</v>
      </c>
      <c r="K10" s="33"/>
    </row>
    <row r="11" spans="1:11" s="34" customFormat="1" ht="11.25" customHeight="1">
      <c r="A11" s="29" t="s">
        <v>9</v>
      </c>
      <c r="B11" s="30"/>
      <c r="C11" s="31">
        <v>1061</v>
      </c>
      <c r="D11" s="31">
        <v>250</v>
      </c>
      <c r="E11" s="31">
        <v>250</v>
      </c>
      <c r="F11" s="32"/>
      <c r="G11" s="32"/>
      <c r="H11" s="146">
        <v>11.035</v>
      </c>
      <c r="I11" s="146">
        <v>1</v>
      </c>
      <c r="J11" s="146">
        <v>1</v>
      </c>
      <c r="K11" s="33"/>
    </row>
    <row r="12" spans="1:11" s="34" customFormat="1" ht="11.25" customHeight="1">
      <c r="A12" s="36" t="s">
        <v>10</v>
      </c>
      <c r="B12" s="30"/>
      <c r="C12" s="31">
        <v>352</v>
      </c>
      <c r="D12" s="31">
        <v>300</v>
      </c>
      <c r="E12" s="31">
        <v>300</v>
      </c>
      <c r="F12" s="32"/>
      <c r="G12" s="32"/>
      <c r="H12" s="146">
        <v>2.651</v>
      </c>
      <c r="I12" s="146">
        <v>1.35</v>
      </c>
      <c r="J12" s="146">
        <v>1.35</v>
      </c>
      <c r="K12" s="33"/>
    </row>
    <row r="13" spans="1:11" s="43" customFormat="1" ht="11.25" customHeight="1">
      <c r="A13" s="37" t="s">
        <v>11</v>
      </c>
      <c r="B13" s="38"/>
      <c r="C13" s="39">
        <v>5507</v>
      </c>
      <c r="D13" s="39">
        <v>4470</v>
      </c>
      <c r="E13" s="39">
        <v>4470</v>
      </c>
      <c r="F13" s="40">
        <v>100</v>
      </c>
      <c r="G13" s="41"/>
      <c r="H13" s="147">
        <v>61.991</v>
      </c>
      <c r="I13" s="148">
        <v>16.07</v>
      </c>
      <c r="J13" s="148">
        <v>16.07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2</v>
      </c>
      <c r="D15" s="39">
        <v>2</v>
      </c>
      <c r="E15" s="39">
        <v>2</v>
      </c>
      <c r="F15" s="40">
        <v>100</v>
      </c>
      <c r="G15" s="41"/>
      <c r="H15" s="147">
        <v>0.03</v>
      </c>
      <c r="I15" s="148">
        <v>0.03</v>
      </c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</v>
      </c>
      <c r="D24" s="39">
        <v>1</v>
      </c>
      <c r="E24" s="39"/>
      <c r="F24" s="40"/>
      <c r="G24" s="41"/>
      <c r="H24" s="147">
        <v>0.032</v>
      </c>
      <c r="I24" s="148">
        <v>0.032</v>
      </c>
      <c r="J24" s="148">
        <v>0.06</v>
      </c>
      <c r="K24" s="42">
        <v>187.5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3</v>
      </c>
      <c r="D26" s="39">
        <v>3</v>
      </c>
      <c r="E26" s="39">
        <v>3</v>
      </c>
      <c r="F26" s="40">
        <v>100</v>
      </c>
      <c r="G26" s="41"/>
      <c r="H26" s="147">
        <v>0.117</v>
      </c>
      <c r="I26" s="148">
        <v>0.1</v>
      </c>
      <c r="J26" s="148">
        <v>0.05</v>
      </c>
      <c r="K26" s="42">
        <v>50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2</v>
      </c>
      <c r="D28" s="31"/>
      <c r="E28" s="31">
        <v>1</v>
      </c>
      <c r="F28" s="32"/>
      <c r="G28" s="32"/>
      <c r="H28" s="146">
        <v>0.029</v>
      </c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3</v>
      </c>
      <c r="D30" s="31">
        <v>3</v>
      </c>
      <c r="E30" s="31">
        <v>4</v>
      </c>
      <c r="F30" s="32"/>
      <c r="G30" s="32"/>
      <c r="H30" s="146">
        <v>0.04</v>
      </c>
      <c r="I30" s="146">
        <v>0.06</v>
      </c>
      <c r="J30" s="146">
        <v>0.035</v>
      </c>
      <c r="K30" s="33"/>
    </row>
    <row r="31" spans="1:11" s="43" customFormat="1" ht="11.25" customHeight="1">
      <c r="A31" s="44" t="s">
        <v>23</v>
      </c>
      <c r="B31" s="38"/>
      <c r="C31" s="39">
        <v>5</v>
      </c>
      <c r="D31" s="39">
        <v>3</v>
      </c>
      <c r="E31" s="39">
        <v>5</v>
      </c>
      <c r="F31" s="40">
        <v>166.66666666666666</v>
      </c>
      <c r="G31" s="41"/>
      <c r="H31" s="147">
        <v>0.069</v>
      </c>
      <c r="I31" s="148">
        <v>0.06</v>
      </c>
      <c r="J31" s="148">
        <v>0.035</v>
      </c>
      <c r="K31" s="42">
        <v>58.33333333333334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10</v>
      </c>
      <c r="D33" s="31">
        <v>10</v>
      </c>
      <c r="E33" s="31">
        <v>15</v>
      </c>
      <c r="F33" s="32"/>
      <c r="G33" s="32"/>
      <c r="H33" s="146">
        <v>0.186</v>
      </c>
      <c r="I33" s="146">
        <v>0.249</v>
      </c>
      <c r="J33" s="146">
        <v>0.249</v>
      </c>
      <c r="K33" s="33"/>
    </row>
    <row r="34" spans="1:11" s="34" customFormat="1" ht="11.25" customHeight="1">
      <c r="A34" s="36" t="s">
        <v>25</v>
      </c>
      <c r="B34" s="30"/>
      <c r="C34" s="31">
        <v>49</v>
      </c>
      <c r="D34" s="31">
        <v>50</v>
      </c>
      <c r="E34" s="31">
        <v>40</v>
      </c>
      <c r="F34" s="32"/>
      <c r="G34" s="32"/>
      <c r="H34" s="146">
        <v>0.752</v>
      </c>
      <c r="I34" s="146">
        <v>0.75</v>
      </c>
      <c r="J34" s="146">
        <v>0.75</v>
      </c>
      <c r="K34" s="33"/>
    </row>
    <row r="35" spans="1:11" s="34" customFormat="1" ht="11.25" customHeight="1">
      <c r="A35" s="36" t="s">
        <v>26</v>
      </c>
      <c r="B35" s="30"/>
      <c r="C35" s="31">
        <v>35</v>
      </c>
      <c r="D35" s="31">
        <v>20</v>
      </c>
      <c r="E35" s="31">
        <v>37</v>
      </c>
      <c r="F35" s="32"/>
      <c r="G35" s="32"/>
      <c r="H35" s="146">
        <v>0.738</v>
      </c>
      <c r="I35" s="146">
        <v>0.74</v>
      </c>
      <c r="J35" s="146">
        <v>0.777</v>
      </c>
      <c r="K35" s="33"/>
    </row>
    <row r="36" spans="1:11" s="34" customFormat="1" ht="11.25" customHeight="1">
      <c r="A36" s="36" t="s">
        <v>27</v>
      </c>
      <c r="B36" s="30"/>
      <c r="C36" s="31">
        <v>7</v>
      </c>
      <c r="D36" s="31">
        <v>7</v>
      </c>
      <c r="E36" s="31">
        <v>5</v>
      </c>
      <c r="F36" s="32"/>
      <c r="G36" s="32"/>
      <c r="H36" s="146">
        <v>0.14</v>
      </c>
      <c r="I36" s="146">
        <v>0.14</v>
      </c>
      <c r="J36" s="146">
        <v>0.11</v>
      </c>
      <c r="K36" s="33"/>
    </row>
    <row r="37" spans="1:11" s="43" customFormat="1" ht="11.25" customHeight="1">
      <c r="A37" s="37" t="s">
        <v>28</v>
      </c>
      <c r="B37" s="38"/>
      <c r="C37" s="39">
        <v>101</v>
      </c>
      <c r="D37" s="39">
        <v>87</v>
      </c>
      <c r="E37" s="39">
        <v>97</v>
      </c>
      <c r="F37" s="40">
        <v>111.49425287356321</v>
      </c>
      <c r="G37" s="41"/>
      <c r="H37" s="147">
        <v>1.8159999999999998</v>
      </c>
      <c r="I37" s="148">
        <v>1.879</v>
      </c>
      <c r="J37" s="148">
        <v>1.8860000000000001</v>
      </c>
      <c r="K37" s="42">
        <v>100.37253858435339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5</v>
      </c>
      <c r="D39" s="39">
        <v>4</v>
      </c>
      <c r="E39" s="39">
        <v>5</v>
      </c>
      <c r="F39" s="40">
        <v>125</v>
      </c>
      <c r="G39" s="41"/>
      <c r="H39" s="147">
        <v>0.058</v>
      </c>
      <c r="I39" s="148">
        <v>0.055</v>
      </c>
      <c r="J39" s="148">
        <v>0.055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>
        <v>33</v>
      </c>
      <c r="D46" s="31">
        <v>27</v>
      </c>
      <c r="E46" s="31">
        <v>27</v>
      </c>
      <c r="F46" s="32"/>
      <c r="G46" s="32"/>
      <c r="H46" s="146">
        <v>1.155</v>
      </c>
      <c r="I46" s="146">
        <v>1.155</v>
      </c>
      <c r="J46" s="146">
        <v>0.918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33</v>
      </c>
      <c r="D50" s="39">
        <v>27</v>
      </c>
      <c r="E50" s="39">
        <v>27</v>
      </c>
      <c r="F50" s="40">
        <v>100</v>
      </c>
      <c r="G50" s="41"/>
      <c r="H50" s="147">
        <v>1.155</v>
      </c>
      <c r="I50" s="148">
        <v>1.155</v>
      </c>
      <c r="J50" s="148">
        <v>0.918</v>
      </c>
      <c r="K50" s="42">
        <v>79.48051948051948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>
        <v>0.21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18</v>
      </c>
      <c r="D54" s="31"/>
      <c r="E54" s="31"/>
      <c r="F54" s="32"/>
      <c r="G54" s="32"/>
      <c r="H54" s="146">
        <v>0.405</v>
      </c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>
        <v>1</v>
      </c>
      <c r="D58" s="31">
        <v>1</v>
      </c>
      <c r="E58" s="31">
        <v>1</v>
      </c>
      <c r="F58" s="32"/>
      <c r="G58" s="32"/>
      <c r="H58" s="146">
        <v>0.03</v>
      </c>
      <c r="I58" s="146">
        <v>0.03</v>
      </c>
      <c r="J58" s="146">
        <v>0.037</v>
      </c>
      <c r="K58" s="33"/>
    </row>
    <row r="59" spans="1:11" s="43" customFormat="1" ht="11.25" customHeight="1">
      <c r="A59" s="37" t="s">
        <v>46</v>
      </c>
      <c r="B59" s="38"/>
      <c r="C59" s="39">
        <v>19</v>
      </c>
      <c r="D59" s="39">
        <v>1</v>
      </c>
      <c r="E59" s="39">
        <v>1</v>
      </c>
      <c r="F59" s="40">
        <v>100</v>
      </c>
      <c r="G59" s="41"/>
      <c r="H59" s="147">
        <v>0.43500000000000005</v>
      </c>
      <c r="I59" s="148">
        <v>0.03</v>
      </c>
      <c r="J59" s="148">
        <v>0.037</v>
      </c>
      <c r="K59" s="42">
        <v>123.33333333333333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45</v>
      </c>
      <c r="D61" s="31">
        <v>55</v>
      </c>
      <c r="E61" s="31">
        <v>45</v>
      </c>
      <c r="F61" s="32"/>
      <c r="G61" s="32"/>
      <c r="H61" s="146">
        <v>1.44</v>
      </c>
      <c r="I61" s="146">
        <v>0.055</v>
      </c>
      <c r="J61" s="146">
        <v>1.35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>
        <v>47</v>
      </c>
      <c r="D63" s="31">
        <v>47</v>
      </c>
      <c r="E63" s="31">
        <v>47</v>
      </c>
      <c r="F63" s="32"/>
      <c r="G63" s="32"/>
      <c r="H63" s="146">
        <v>1.212</v>
      </c>
      <c r="I63" s="146">
        <v>1.215</v>
      </c>
      <c r="J63" s="146">
        <v>1.215</v>
      </c>
      <c r="K63" s="33"/>
    </row>
    <row r="64" spans="1:11" s="43" customFormat="1" ht="11.25" customHeight="1">
      <c r="A64" s="37" t="s">
        <v>50</v>
      </c>
      <c r="B64" s="38"/>
      <c r="C64" s="39">
        <v>92</v>
      </c>
      <c r="D64" s="39">
        <v>102</v>
      </c>
      <c r="E64" s="39">
        <v>92</v>
      </c>
      <c r="F64" s="40">
        <v>90.19607843137256</v>
      </c>
      <c r="G64" s="41"/>
      <c r="H64" s="147">
        <v>2.652</v>
      </c>
      <c r="I64" s="148">
        <v>1.27</v>
      </c>
      <c r="J64" s="148">
        <v>2.5650000000000004</v>
      </c>
      <c r="K64" s="42">
        <v>201.9685039370079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5</v>
      </c>
      <c r="D66" s="39">
        <v>12</v>
      </c>
      <c r="E66" s="39">
        <v>12</v>
      </c>
      <c r="F66" s="40">
        <v>100</v>
      </c>
      <c r="G66" s="41"/>
      <c r="H66" s="147">
        <v>0.083</v>
      </c>
      <c r="I66" s="148">
        <v>0.19</v>
      </c>
      <c r="J66" s="148">
        <v>0.19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>
        <v>14</v>
      </c>
      <c r="D73" s="31">
        <v>14</v>
      </c>
      <c r="E73" s="31">
        <v>14</v>
      </c>
      <c r="F73" s="32"/>
      <c r="G73" s="32"/>
      <c r="H73" s="146">
        <v>0.507</v>
      </c>
      <c r="I73" s="146">
        <v>0.505</v>
      </c>
      <c r="J73" s="146">
        <v>0.507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>
        <v>5</v>
      </c>
      <c r="D75" s="31">
        <v>2</v>
      </c>
      <c r="E75" s="31">
        <v>2</v>
      </c>
      <c r="F75" s="32"/>
      <c r="G75" s="32"/>
      <c r="H75" s="146">
        <v>0.084</v>
      </c>
      <c r="I75" s="146">
        <v>0.009</v>
      </c>
      <c r="J75" s="146">
        <v>0.009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>
        <v>22</v>
      </c>
      <c r="D78" s="31">
        <v>22</v>
      </c>
      <c r="E78" s="31">
        <v>22</v>
      </c>
      <c r="F78" s="32"/>
      <c r="G78" s="32"/>
      <c r="H78" s="146">
        <v>0.44</v>
      </c>
      <c r="I78" s="146">
        <v>0.44</v>
      </c>
      <c r="J78" s="146">
        <v>0.46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/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>
        <v>41</v>
      </c>
      <c r="D80" s="39">
        <v>38</v>
      </c>
      <c r="E80" s="39">
        <v>38</v>
      </c>
      <c r="F80" s="40">
        <v>100</v>
      </c>
      <c r="G80" s="41"/>
      <c r="H80" s="147">
        <v>1.031</v>
      </c>
      <c r="I80" s="148">
        <v>0.954</v>
      </c>
      <c r="J80" s="148">
        <v>0.976</v>
      </c>
      <c r="K80" s="42">
        <v>102.30607966457023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2</v>
      </c>
      <c r="D82" s="31">
        <v>8</v>
      </c>
      <c r="E82" s="31">
        <v>2</v>
      </c>
      <c r="F82" s="32"/>
      <c r="G82" s="32"/>
      <c r="H82" s="146">
        <v>0.045</v>
      </c>
      <c r="I82" s="146">
        <v>0.045</v>
      </c>
      <c r="J82" s="146">
        <v>0.045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2</v>
      </c>
      <c r="D84" s="39">
        <v>8</v>
      </c>
      <c r="E84" s="39">
        <v>2</v>
      </c>
      <c r="F84" s="40">
        <v>25</v>
      </c>
      <c r="G84" s="41"/>
      <c r="H84" s="147">
        <v>0.045</v>
      </c>
      <c r="I84" s="148">
        <v>0.045</v>
      </c>
      <c r="J84" s="148">
        <v>0.045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5816</v>
      </c>
      <c r="D87" s="54">
        <v>4758</v>
      </c>
      <c r="E87" s="54">
        <v>4754</v>
      </c>
      <c r="F87" s="55">
        <f>IF(D87&gt;0,100*E87/D87,0)</f>
        <v>99.91593106347204</v>
      </c>
      <c r="G87" s="41"/>
      <c r="H87" s="151">
        <v>69.514</v>
      </c>
      <c r="I87" s="152">
        <v>22.08000000000001</v>
      </c>
      <c r="J87" s="152">
        <v>22.887</v>
      </c>
      <c r="K87" s="55">
        <f>IF(I87&gt;0,100*J87/I87,0)</f>
        <v>103.65489130434777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>
        <v>10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>
        <v>2</v>
      </c>
      <c r="E26" s="39">
        <v>2</v>
      </c>
      <c r="F26" s="40">
        <v>100</v>
      </c>
      <c r="G26" s="41"/>
      <c r="H26" s="147"/>
      <c r="I26" s="148">
        <v>0.007</v>
      </c>
      <c r="J26" s="148">
        <v>0.007</v>
      </c>
      <c r="K26" s="42">
        <v>100.00000000000001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>
        <v>2</v>
      </c>
      <c r="F28" s="32"/>
      <c r="G28" s="32"/>
      <c r="H28" s="146"/>
      <c r="I28" s="146">
        <v>0.034</v>
      </c>
      <c r="J28" s="146">
        <v>0.034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>
        <v>1</v>
      </c>
      <c r="D30" s="31">
        <v>1</v>
      </c>
      <c r="E30" s="31"/>
      <c r="F30" s="32"/>
      <c r="G30" s="32"/>
      <c r="H30" s="146">
        <v>0.013</v>
      </c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>
        <v>1</v>
      </c>
      <c r="D31" s="39">
        <v>1</v>
      </c>
      <c r="E31" s="39">
        <v>2</v>
      </c>
      <c r="F31" s="40">
        <v>200</v>
      </c>
      <c r="G31" s="41"/>
      <c r="H31" s="147">
        <v>0.013</v>
      </c>
      <c r="I31" s="148">
        <v>0.034</v>
      </c>
      <c r="J31" s="148">
        <v>0.034</v>
      </c>
      <c r="K31" s="42"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13</v>
      </c>
      <c r="D33" s="31">
        <v>10</v>
      </c>
      <c r="E33" s="31">
        <v>10</v>
      </c>
      <c r="F33" s="32"/>
      <c r="G33" s="32"/>
      <c r="H33" s="146">
        <v>0.174</v>
      </c>
      <c r="I33" s="146">
        <v>0.132</v>
      </c>
      <c r="J33" s="146">
        <v>0.132</v>
      </c>
      <c r="K33" s="33"/>
    </row>
    <row r="34" spans="1:11" s="34" customFormat="1" ht="11.25" customHeight="1">
      <c r="A34" s="36" t="s">
        <v>25</v>
      </c>
      <c r="B34" s="30"/>
      <c r="C34" s="31">
        <v>3</v>
      </c>
      <c r="D34" s="31">
        <v>3</v>
      </c>
      <c r="E34" s="31">
        <v>3</v>
      </c>
      <c r="F34" s="32"/>
      <c r="G34" s="32"/>
      <c r="H34" s="146">
        <v>0.045</v>
      </c>
      <c r="I34" s="146">
        <v>0.045</v>
      </c>
      <c r="J34" s="146">
        <v>0.045</v>
      </c>
      <c r="K34" s="33"/>
    </row>
    <row r="35" spans="1:11" s="34" customFormat="1" ht="11.25" customHeight="1">
      <c r="A35" s="36" t="s">
        <v>26</v>
      </c>
      <c r="B35" s="30"/>
      <c r="C35" s="31">
        <v>6</v>
      </c>
      <c r="D35" s="31">
        <v>5</v>
      </c>
      <c r="E35" s="31">
        <v>28</v>
      </c>
      <c r="F35" s="32"/>
      <c r="G35" s="32"/>
      <c r="H35" s="146">
        <v>0.072</v>
      </c>
      <c r="I35" s="146">
        <v>0.072</v>
      </c>
      <c r="J35" s="146">
        <v>0.255</v>
      </c>
      <c r="K35" s="33"/>
    </row>
    <row r="36" spans="1:11" s="34" customFormat="1" ht="11.25" customHeight="1">
      <c r="A36" s="36" t="s">
        <v>27</v>
      </c>
      <c r="B36" s="30"/>
      <c r="C36" s="31">
        <v>9</v>
      </c>
      <c r="D36" s="31">
        <v>10</v>
      </c>
      <c r="E36" s="31">
        <v>5</v>
      </c>
      <c r="F36" s="32"/>
      <c r="G36" s="32"/>
      <c r="H36" s="146">
        <v>0.113</v>
      </c>
      <c r="I36" s="146">
        <v>0.14</v>
      </c>
      <c r="J36" s="146">
        <v>0.1</v>
      </c>
      <c r="K36" s="33"/>
    </row>
    <row r="37" spans="1:11" s="43" customFormat="1" ht="11.25" customHeight="1">
      <c r="A37" s="37" t="s">
        <v>28</v>
      </c>
      <c r="B37" s="38"/>
      <c r="C37" s="39">
        <v>31</v>
      </c>
      <c r="D37" s="39">
        <v>28</v>
      </c>
      <c r="E37" s="39">
        <v>46</v>
      </c>
      <c r="F37" s="40">
        <v>164.28571428571428</v>
      </c>
      <c r="G37" s="41"/>
      <c r="H37" s="147">
        <v>0.40399999999999997</v>
      </c>
      <c r="I37" s="148">
        <v>0.389</v>
      </c>
      <c r="J37" s="148">
        <v>0.532</v>
      </c>
      <c r="K37" s="42">
        <v>136.76092544987148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4</v>
      </c>
      <c r="D39" s="39">
        <v>4</v>
      </c>
      <c r="E39" s="39">
        <v>4</v>
      </c>
      <c r="F39" s="40">
        <v>100</v>
      </c>
      <c r="G39" s="41"/>
      <c r="H39" s="147">
        <v>0.044</v>
      </c>
      <c r="I39" s="148">
        <v>0.04</v>
      </c>
      <c r="J39" s="148">
        <v>0.045</v>
      </c>
      <c r="K39" s="42">
        <v>112.5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>
        <v>4</v>
      </c>
      <c r="D46" s="31">
        <v>8</v>
      </c>
      <c r="E46" s="31">
        <v>8</v>
      </c>
      <c r="F46" s="32"/>
      <c r="G46" s="32"/>
      <c r="H46" s="146">
        <v>0.12</v>
      </c>
      <c r="I46" s="146"/>
      <c r="J46" s="146">
        <v>0.24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>
        <v>4</v>
      </c>
      <c r="D50" s="39">
        <v>8</v>
      </c>
      <c r="E50" s="39">
        <v>8</v>
      </c>
      <c r="F50" s="40">
        <v>100</v>
      </c>
      <c r="G50" s="41"/>
      <c r="H50" s="147">
        <v>0.12</v>
      </c>
      <c r="I50" s="148"/>
      <c r="J50" s="148">
        <v>0.24</v>
      </c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47">
        <v>0.034</v>
      </c>
      <c r="I52" s="148">
        <v>0.034</v>
      </c>
      <c r="J52" s="148">
        <v>0.034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>
        <v>1</v>
      </c>
      <c r="F58" s="32"/>
      <c r="G58" s="32"/>
      <c r="H58" s="146"/>
      <c r="I58" s="146"/>
      <c r="J58" s="146">
        <v>0.017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>
        <v>1</v>
      </c>
      <c r="F59" s="40"/>
      <c r="G59" s="41"/>
      <c r="H59" s="147"/>
      <c r="I59" s="148"/>
      <c r="J59" s="148">
        <v>0.017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15</v>
      </c>
      <c r="D61" s="31">
        <v>15</v>
      </c>
      <c r="E61" s="31">
        <v>15</v>
      </c>
      <c r="F61" s="32"/>
      <c r="G61" s="32"/>
      <c r="H61" s="146">
        <v>0.45</v>
      </c>
      <c r="I61" s="146">
        <v>0.45</v>
      </c>
      <c r="J61" s="146">
        <v>0.45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>
        <v>35</v>
      </c>
      <c r="D63" s="31">
        <v>35</v>
      </c>
      <c r="E63" s="31">
        <v>35</v>
      </c>
      <c r="F63" s="32"/>
      <c r="G63" s="32"/>
      <c r="H63" s="146">
        <v>0.665</v>
      </c>
      <c r="I63" s="146"/>
      <c r="J63" s="146">
        <v>0.63</v>
      </c>
      <c r="K63" s="33"/>
    </row>
    <row r="64" spans="1:11" s="43" customFormat="1" ht="11.25" customHeight="1">
      <c r="A64" s="37" t="s">
        <v>50</v>
      </c>
      <c r="B64" s="38"/>
      <c r="C64" s="39">
        <v>50</v>
      </c>
      <c r="D64" s="39">
        <v>50</v>
      </c>
      <c r="E64" s="39">
        <v>50</v>
      </c>
      <c r="F64" s="40">
        <v>100</v>
      </c>
      <c r="G64" s="41"/>
      <c r="H64" s="147">
        <v>1.115</v>
      </c>
      <c r="I64" s="148">
        <v>0.45</v>
      </c>
      <c r="J64" s="148">
        <v>1.08</v>
      </c>
      <c r="K64" s="42">
        <v>240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14</v>
      </c>
      <c r="D66" s="39">
        <v>14</v>
      </c>
      <c r="E66" s="39">
        <v>15</v>
      </c>
      <c r="F66" s="40">
        <v>107.14285714285714</v>
      </c>
      <c r="G66" s="41"/>
      <c r="H66" s="147">
        <v>0.231</v>
      </c>
      <c r="I66" s="148">
        <v>0.17</v>
      </c>
      <c r="J66" s="148">
        <v>0.182</v>
      </c>
      <c r="K66" s="42">
        <v>107.05882352941175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37</v>
      </c>
      <c r="D72" s="31">
        <v>37</v>
      </c>
      <c r="E72" s="31">
        <v>37</v>
      </c>
      <c r="F72" s="32"/>
      <c r="G72" s="32"/>
      <c r="H72" s="146">
        <v>0.471</v>
      </c>
      <c r="I72" s="146">
        <v>0.456</v>
      </c>
      <c r="J72" s="146">
        <v>0.456</v>
      </c>
      <c r="K72" s="33"/>
    </row>
    <row r="73" spans="1:11" s="34" customFormat="1" ht="11.25" customHeight="1">
      <c r="A73" s="36" t="s">
        <v>56</v>
      </c>
      <c r="B73" s="30"/>
      <c r="C73" s="31">
        <v>21</v>
      </c>
      <c r="D73" s="31">
        <v>61</v>
      </c>
      <c r="E73" s="31">
        <v>21</v>
      </c>
      <c r="F73" s="32"/>
      <c r="G73" s="32"/>
      <c r="H73" s="146">
        <v>0.42</v>
      </c>
      <c r="I73" s="146">
        <v>0.42</v>
      </c>
      <c r="J73" s="146">
        <v>0.42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>
        <v>12</v>
      </c>
      <c r="E75" s="31">
        <v>12</v>
      </c>
      <c r="F75" s="32"/>
      <c r="G75" s="32"/>
      <c r="H75" s="146"/>
      <c r="I75" s="146"/>
      <c r="J75" s="146">
        <v>0.02</v>
      </c>
      <c r="K75" s="33"/>
    </row>
    <row r="76" spans="1:11" s="34" customFormat="1" ht="11.25" customHeight="1">
      <c r="A76" s="36" t="s">
        <v>59</v>
      </c>
      <c r="B76" s="30"/>
      <c r="C76" s="31">
        <v>50</v>
      </c>
      <c r="D76" s="31">
        <v>50</v>
      </c>
      <c r="E76" s="31">
        <v>50</v>
      </c>
      <c r="F76" s="32"/>
      <c r="G76" s="32"/>
      <c r="H76" s="146">
        <v>0.575</v>
      </c>
      <c r="I76" s="146">
        <v>0.575</v>
      </c>
      <c r="J76" s="146">
        <v>1.75</v>
      </c>
      <c r="K76" s="33"/>
    </row>
    <row r="77" spans="1:11" s="34" customFormat="1" ht="11.25" customHeight="1">
      <c r="A77" s="36" t="s">
        <v>60</v>
      </c>
      <c r="B77" s="30"/>
      <c r="C77" s="31">
        <v>1</v>
      </c>
      <c r="D77" s="31">
        <v>1</v>
      </c>
      <c r="E77" s="31">
        <v>1</v>
      </c>
      <c r="F77" s="32"/>
      <c r="G77" s="32"/>
      <c r="H77" s="146">
        <v>0.018</v>
      </c>
      <c r="I77" s="146">
        <v>0.018</v>
      </c>
      <c r="J77" s="146">
        <v>0.018</v>
      </c>
      <c r="K77" s="33"/>
    </row>
    <row r="78" spans="1:11" s="34" customFormat="1" ht="11.25" customHeight="1">
      <c r="A78" s="36" t="s">
        <v>61</v>
      </c>
      <c r="B78" s="30"/>
      <c r="C78" s="31">
        <v>23</v>
      </c>
      <c r="D78" s="31">
        <v>23</v>
      </c>
      <c r="E78" s="31">
        <v>20</v>
      </c>
      <c r="F78" s="32"/>
      <c r="G78" s="32"/>
      <c r="H78" s="146">
        <v>0.483</v>
      </c>
      <c r="I78" s="146">
        <v>0.448</v>
      </c>
      <c r="J78" s="146">
        <v>0.5</v>
      </c>
      <c r="K78" s="33"/>
    </row>
    <row r="79" spans="1:11" s="34" customFormat="1" ht="11.25" customHeight="1">
      <c r="A79" s="36" t="s">
        <v>62</v>
      </c>
      <c r="B79" s="30"/>
      <c r="C79" s="31">
        <v>6</v>
      </c>
      <c r="D79" s="31">
        <v>6</v>
      </c>
      <c r="E79" s="31">
        <v>30</v>
      </c>
      <c r="F79" s="32"/>
      <c r="G79" s="32"/>
      <c r="H79" s="146">
        <v>0.06</v>
      </c>
      <c r="I79" s="146">
        <v>0.06</v>
      </c>
      <c r="J79" s="146">
        <v>0.3</v>
      </c>
      <c r="K79" s="33"/>
    </row>
    <row r="80" spans="1:11" s="43" customFormat="1" ht="11.25" customHeight="1">
      <c r="A80" s="44" t="s">
        <v>63</v>
      </c>
      <c r="B80" s="38"/>
      <c r="C80" s="39">
        <v>138</v>
      </c>
      <c r="D80" s="39">
        <v>190</v>
      </c>
      <c r="E80" s="39">
        <v>171</v>
      </c>
      <c r="F80" s="40">
        <v>90</v>
      </c>
      <c r="G80" s="41"/>
      <c r="H80" s="147">
        <v>2.027</v>
      </c>
      <c r="I80" s="148">
        <v>1.977</v>
      </c>
      <c r="J80" s="148">
        <v>3.4639999999999995</v>
      </c>
      <c r="K80" s="42">
        <v>175.2149721800708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8</v>
      </c>
      <c r="D82" s="31">
        <v>2</v>
      </c>
      <c r="E82" s="31">
        <v>8</v>
      </c>
      <c r="F82" s="32"/>
      <c r="G82" s="32"/>
      <c r="H82" s="146">
        <v>0.162</v>
      </c>
      <c r="I82" s="146">
        <v>0.162</v>
      </c>
      <c r="J82" s="146">
        <v>0.162</v>
      </c>
      <c r="K82" s="33"/>
    </row>
    <row r="83" spans="1:11" s="34" customFormat="1" ht="11.25" customHeight="1">
      <c r="A83" s="36" t="s">
        <v>65</v>
      </c>
      <c r="B83" s="30"/>
      <c r="C83" s="31">
        <v>8</v>
      </c>
      <c r="D83" s="31">
        <v>8</v>
      </c>
      <c r="E83" s="31">
        <v>8</v>
      </c>
      <c r="F83" s="32"/>
      <c r="G83" s="32"/>
      <c r="H83" s="146">
        <v>0.113</v>
      </c>
      <c r="I83" s="146">
        <v>0.113</v>
      </c>
      <c r="J83" s="146">
        <v>0.113</v>
      </c>
      <c r="K83" s="33"/>
    </row>
    <row r="84" spans="1:11" s="43" customFormat="1" ht="11.25" customHeight="1" thickBot="1">
      <c r="A84" s="37" t="s">
        <v>66</v>
      </c>
      <c r="B84" s="38"/>
      <c r="C84" s="39">
        <v>16</v>
      </c>
      <c r="D84" s="39">
        <v>10</v>
      </c>
      <c r="E84" s="39">
        <v>16</v>
      </c>
      <c r="F84" s="40">
        <v>160</v>
      </c>
      <c r="G84" s="41"/>
      <c r="H84" s="147">
        <v>0.275</v>
      </c>
      <c r="I84" s="148">
        <v>0.275</v>
      </c>
      <c r="J84" s="148">
        <v>0.275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260</v>
      </c>
      <c r="D87" s="54">
        <v>309</v>
      </c>
      <c r="E87" s="54">
        <v>317</v>
      </c>
      <c r="F87" s="55">
        <f>IF(D87&gt;0,100*E87/D87,0)</f>
        <v>102.58899676375404</v>
      </c>
      <c r="G87" s="41"/>
      <c r="H87" s="151">
        <v>4.263000000000001</v>
      </c>
      <c r="I87" s="152">
        <v>3.376</v>
      </c>
      <c r="J87" s="152">
        <v>5.91</v>
      </c>
      <c r="K87" s="55">
        <f>IF(I87&gt;0,100*J87/I87,0)</f>
        <v>175.05924170616115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>
        <v>0.02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>
        <v>0.02</v>
      </c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0.05</v>
      </c>
      <c r="I39" s="148">
        <v>0.045</v>
      </c>
      <c r="J39" s="148">
        <v>0.04</v>
      </c>
      <c r="K39" s="42">
        <v>88.88888888888889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5.9</v>
      </c>
      <c r="I61" s="146">
        <v>5.636</v>
      </c>
      <c r="J61" s="146">
        <v>5.574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0.365</v>
      </c>
      <c r="I62" s="146">
        <v>0.336</v>
      </c>
      <c r="J62" s="146">
        <v>0.638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12.7</v>
      </c>
      <c r="I63" s="146">
        <v>10.672</v>
      </c>
      <c r="J63" s="146">
        <v>11.117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18.965</v>
      </c>
      <c r="I64" s="148">
        <v>16.644000000000002</v>
      </c>
      <c r="J64" s="148">
        <v>17.329</v>
      </c>
      <c r="K64" s="42">
        <v>104.1155972122086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25.964</v>
      </c>
      <c r="I66" s="148">
        <v>33.755</v>
      </c>
      <c r="J66" s="148">
        <v>35.47</v>
      </c>
      <c r="K66" s="42">
        <v>105.08072878092133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0.531</v>
      </c>
      <c r="I72" s="146">
        <v>0.63</v>
      </c>
      <c r="J72" s="146">
        <v>1.209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3.683</v>
      </c>
      <c r="I73" s="146">
        <v>4.443</v>
      </c>
      <c r="J73" s="146">
        <v>3.364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5.133</v>
      </c>
      <c r="I74" s="146">
        <v>5.097</v>
      </c>
      <c r="J74" s="146">
        <v>4.874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0.077</v>
      </c>
      <c r="I75" s="146">
        <v>0.102</v>
      </c>
      <c r="J75" s="146">
        <v>0.08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2.553</v>
      </c>
      <c r="I76" s="146">
        <v>2.664</v>
      </c>
      <c r="J76" s="146">
        <v>3.194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0.7</v>
      </c>
      <c r="I78" s="146">
        <v>1.434</v>
      </c>
      <c r="J78" s="146">
        <v>1.776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12.734</v>
      </c>
      <c r="I79" s="146">
        <v>16.274</v>
      </c>
      <c r="J79" s="146">
        <v>16.296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25.411</v>
      </c>
      <c r="I80" s="148">
        <v>30.644</v>
      </c>
      <c r="J80" s="148">
        <v>30.793</v>
      </c>
      <c r="K80" s="42">
        <v>100.48622895183397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0.212</v>
      </c>
      <c r="I82" s="146">
        <v>0.154</v>
      </c>
      <c r="J82" s="146">
        <v>0.154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>
        <v>0.017</v>
      </c>
      <c r="J83" s="146">
        <v>0.017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0.212</v>
      </c>
      <c r="I84" s="148">
        <v>0.17099999999999999</v>
      </c>
      <c r="J84" s="148">
        <v>0.17099999999999999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70.602</v>
      </c>
      <c r="I87" s="152">
        <v>81.259</v>
      </c>
      <c r="J87" s="152">
        <v>83.823</v>
      </c>
      <c r="K87" s="55">
        <f>IF(I87&gt;0,100*J87/I87,0)</f>
        <v>103.15534279279832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3.669</v>
      </c>
      <c r="I36" s="146">
        <v>0.7</v>
      </c>
      <c r="J36" s="146">
        <v>0.924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3.669</v>
      </c>
      <c r="I37" s="148">
        <v>0.7</v>
      </c>
      <c r="J37" s="148">
        <v>0.924</v>
      </c>
      <c r="K37" s="42">
        <v>132.00000000000003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5.56</v>
      </c>
      <c r="I61" s="146">
        <v>5.66</v>
      </c>
      <c r="J61" s="146">
        <v>6.18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1.016</v>
      </c>
      <c r="I62" s="146">
        <v>1.058</v>
      </c>
      <c r="J62" s="146">
        <v>1.869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123.952</v>
      </c>
      <c r="I63" s="146">
        <v>135.952</v>
      </c>
      <c r="J63" s="146">
        <v>127.219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130.528</v>
      </c>
      <c r="I64" s="148">
        <v>142.67</v>
      </c>
      <c r="J64" s="148">
        <v>135.268</v>
      </c>
      <c r="K64" s="42">
        <v>94.81180346253592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1.933</v>
      </c>
      <c r="I66" s="148">
        <v>1.718</v>
      </c>
      <c r="J66" s="148">
        <v>1.775</v>
      </c>
      <c r="K66" s="42">
        <v>103.31781140861467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1.138</v>
      </c>
      <c r="I72" s="146">
        <v>1.47</v>
      </c>
      <c r="J72" s="146">
        <v>1.55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1.714</v>
      </c>
      <c r="I73" s="146">
        <v>1.99</v>
      </c>
      <c r="J73" s="146">
        <v>1.014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4.138</v>
      </c>
      <c r="I76" s="146">
        <v>5.367</v>
      </c>
      <c r="J76" s="146">
        <v>6.404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0.689</v>
      </c>
      <c r="I78" s="146">
        <v>0.585</v>
      </c>
      <c r="J78" s="146">
        <v>0.812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0.277</v>
      </c>
      <c r="I79" s="146">
        <v>0.36</v>
      </c>
      <c r="J79" s="146">
        <v>0.547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7.956</v>
      </c>
      <c r="I80" s="148">
        <v>9.771999999999998</v>
      </c>
      <c r="J80" s="148">
        <v>10.327</v>
      </c>
      <c r="K80" s="42">
        <v>105.67949242734345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0.222</v>
      </c>
      <c r="I82" s="146">
        <v>0.272</v>
      </c>
      <c r="J82" s="146">
        <v>0.245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0.19</v>
      </c>
      <c r="I83" s="146">
        <v>0.24</v>
      </c>
      <c r="J83" s="146">
        <v>0.26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0.41200000000000003</v>
      </c>
      <c r="I84" s="148">
        <v>0.512</v>
      </c>
      <c r="J84" s="148">
        <v>0.505</v>
      </c>
      <c r="K84" s="42">
        <v>98.6328125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144.498</v>
      </c>
      <c r="I87" s="152">
        <v>155.37199999999996</v>
      </c>
      <c r="J87" s="152">
        <v>148.799</v>
      </c>
      <c r="K87" s="55">
        <f>IF(I87&gt;0,100*J87/I87,0)</f>
        <v>95.769508019463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K625"/>
  <sheetViews>
    <sheetView view="pageBreakPreview" zoomScaleSheetLayoutView="100" zoomScalePageLayoutView="0" workbookViewId="0" topLeftCell="A45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67.659</v>
      </c>
      <c r="I36" s="146">
        <v>136.98</v>
      </c>
      <c r="J36" s="146">
        <v>88.5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67.659</v>
      </c>
      <c r="I37" s="148">
        <v>136.98</v>
      </c>
      <c r="J37" s="148">
        <v>88.5</v>
      </c>
      <c r="K37" s="42">
        <v>64.60797196671048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0.615</v>
      </c>
      <c r="I39" s="148">
        <v>0.66</v>
      </c>
      <c r="J39" s="148">
        <v>0.7</v>
      </c>
      <c r="K39" s="42">
        <v>106.06060606060606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33.123</v>
      </c>
      <c r="I61" s="146">
        <v>44.669</v>
      </c>
      <c r="J61" s="146">
        <v>48.455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365.099</v>
      </c>
      <c r="I62" s="146">
        <v>558.96</v>
      </c>
      <c r="J62" s="146">
        <v>360.928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275.482</v>
      </c>
      <c r="I63" s="146">
        <v>414.546</v>
      </c>
      <c r="J63" s="146">
        <v>347.891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673.704</v>
      </c>
      <c r="I64" s="148">
        <v>1018.175</v>
      </c>
      <c r="J64" s="148">
        <v>757.274</v>
      </c>
      <c r="K64" s="42">
        <v>74.37562305104721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68.667</v>
      </c>
      <c r="I66" s="148">
        <v>64.888</v>
      </c>
      <c r="J66" s="148">
        <v>66.623</v>
      </c>
      <c r="K66" s="42">
        <v>102.67383799778078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>
        <v>0.07</v>
      </c>
      <c r="J68" s="146">
        <v>0.07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>
        <v>0.07</v>
      </c>
      <c r="J70" s="148">
        <v>0.07</v>
      </c>
      <c r="K70" s="42"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33.662</v>
      </c>
      <c r="I72" s="146">
        <v>37.489</v>
      </c>
      <c r="J72" s="146">
        <v>40.824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0.899</v>
      </c>
      <c r="I73" s="146">
        <v>2.649</v>
      </c>
      <c r="J73" s="146">
        <v>4.187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1.017</v>
      </c>
      <c r="I74" s="146">
        <v>0.42</v>
      </c>
      <c r="J74" s="146">
        <v>0.382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0.456</v>
      </c>
      <c r="I75" s="146">
        <v>0.35</v>
      </c>
      <c r="J75" s="146">
        <v>0.303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73.35</v>
      </c>
      <c r="I76" s="146">
        <v>88.02</v>
      </c>
      <c r="J76" s="146">
        <v>72.566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20.431</v>
      </c>
      <c r="I78" s="146">
        <v>15.421</v>
      </c>
      <c r="J78" s="146">
        <v>18.908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9.035</v>
      </c>
      <c r="I79" s="146">
        <v>4.23</v>
      </c>
      <c r="J79" s="146">
        <v>3.607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138.85</v>
      </c>
      <c r="I80" s="148">
        <v>148.57899999999998</v>
      </c>
      <c r="J80" s="148">
        <v>140.77700000000002</v>
      </c>
      <c r="K80" s="42">
        <v>94.7489214491954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0.195</v>
      </c>
      <c r="I82" s="146">
        <v>0.239</v>
      </c>
      <c r="J82" s="146">
        <v>0.216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0.075</v>
      </c>
      <c r="I83" s="146">
        <v>0.094</v>
      </c>
      <c r="J83" s="146">
        <v>0.102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0.27</v>
      </c>
      <c r="I84" s="148">
        <v>0.33299999999999996</v>
      </c>
      <c r="J84" s="148">
        <v>0.318</v>
      </c>
      <c r="K84" s="42">
        <v>95.4954954954955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949.765</v>
      </c>
      <c r="I87" s="152">
        <v>1369.685</v>
      </c>
      <c r="J87" s="152">
        <v>1054.2620000000002</v>
      </c>
      <c r="K87" s="55">
        <f>IF(I87&gt;0,100*J87/I87,0)</f>
        <v>76.97112839813535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625"/>
  <sheetViews>
    <sheetView view="pageBreakPreview" zoomScaleSheetLayoutView="100" zoomScalePageLayoutView="0" workbookViewId="0" topLeftCell="A1">
      <selection activeCell="D87" sqref="D87:F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1870</v>
      </c>
      <c r="D9" s="31">
        <v>1700</v>
      </c>
      <c r="E9" s="31">
        <v>1700</v>
      </c>
      <c r="F9" s="32"/>
      <c r="G9" s="32"/>
      <c r="H9" s="146">
        <v>5.685</v>
      </c>
      <c r="I9" s="146">
        <v>6.375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2690</v>
      </c>
      <c r="D10" s="31">
        <v>1816</v>
      </c>
      <c r="E10" s="31">
        <v>1816</v>
      </c>
      <c r="F10" s="32"/>
      <c r="G10" s="32"/>
      <c r="H10" s="146">
        <v>6.456</v>
      </c>
      <c r="I10" s="146">
        <v>3.414</v>
      </c>
      <c r="J10" s="146"/>
      <c r="K10" s="33"/>
    </row>
    <row r="11" spans="1:11" s="34" customFormat="1" ht="11.25" customHeight="1">
      <c r="A11" s="29" t="s">
        <v>9</v>
      </c>
      <c r="B11" s="30"/>
      <c r="C11" s="31">
        <v>8685</v>
      </c>
      <c r="D11" s="31">
        <v>9230</v>
      </c>
      <c r="E11" s="31">
        <v>9230</v>
      </c>
      <c r="F11" s="32"/>
      <c r="G11" s="32"/>
      <c r="H11" s="146">
        <v>23.449</v>
      </c>
      <c r="I11" s="146">
        <v>17.445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197</v>
      </c>
      <c r="D12" s="31">
        <v>196</v>
      </c>
      <c r="E12" s="31">
        <v>196</v>
      </c>
      <c r="F12" s="32"/>
      <c r="G12" s="32"/>
      <c r="H12" s="146">
        <v>0.438</v>
      </c>
      <c r="I12" s="146">
        <v>0.345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13442</v>
      </c>
      <c r="D13" s="39">
        <v>12942</v>
      </c>
      <c r="E13" s="39">
        <v>12942</v>
      </c>
      <c r="F13" s="40">
        <v>100</v>
      </c>
      <c r="G13" s="41"/>
      <c r="H13" s="147">
        <v>36.028000000000006</v>
      </c>
      <c r="I13" s="148">
        <v>27.579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65</v>
      </c>
      <c r="D15" s="39">
        <v>55</v>
      </c>
      <c r="E15" s="39">
        <v>55</v>
      </c>
      <c r="F15" s="40">
        <v>100</v>
      </c>
      <c r="G15" s="41"/>
      <c r="H15" s="147">
        <v>0.13</v>
      </c>
      <c r="I15" s="148">
        <v>0.105</v>
      </c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530</v>
      </c>
      <c r="D17" s="39">
        <v>616</v>
      </c>
      <c r="E17" s="39">
        <v>770</v>
      </c>
      <c r="F17" s="40">
        <v>125</v>
      </c>
      <c r="G17" s="41"/>
      <c r="H17" s="147">
        <v>1.2</v>
      </c>
      <c r="I17" s="148">
        <v>2.156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20335</v>
      </c>
      <c r="D19" s="31">
        <v>20258</v>
      </c>
      <c r="E19" s="31">
        <v>21305</v>
      </c>
      <c r="F19" s="32"/>
      <c r="G19" s="32"/>
      <c r="H19" s="146">
        <v>142.345</v>
      </c>
      <c r="I19" s="146">
        <v>144.874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2</v>
      </c>
      <c r="D20" s="31"/>
      <c r="E20" s="31"/>
      <c r="F20" s="32"/>
      <c r="G20" s="32"/>
      <c r="H20" s="146">
        <v>0.011</v>
      </c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20337</v>
      </c>
      <c r="D22" s="39">
        <v>20258</v>
      </c>
      <c r="E22" s="39">
        <v>21305</v>
      </c>
      <c r="F22" s="40">
        <v>105.16832856155592</v>
      </c>
      <c r="G22" s="41"/>
      <c r="H22" s="147">
        <v>142.356</v>
      </c>
      <c r="I22" s="148">
        <v>144.874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77079</v>
      </c>
      <c r="D24" s="39">
        <v>87008</v>
      </c>
      <c r="E24" s="39">
        <v>87000</v>
      </c>
      <c r="F24" s="40">
        <v>99.99080544317763</v>
      </c>
      <c r="G24" s="41"/>
      <c r="H24" s="147">
        <v>416.918</v>
      </c>
      <c r="I24" s="148">
        <v>414.921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27264</v>
      </c>
      <c r="D26" s="39">
        <v>28300</v>
      </c>
      <c r="E26" s="39">
        <v>30000</v>
      </c>
      <c r="F26" s="40">
        <v>106.00706713780919</v>
      </c>
      <c r="G26" s="41"/>
      <c r="H26" s="147">
        <v>148.133</v>
      </c>
      <c r="I26" s="148">
        <v>140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66137</v>
      </c>
      <c r="D28" s="31">
        <v>84251</v>
      </c>
      <c r="E28" s="31">
        <v>84251</v>
      </c>
      <c r="F28" s="32"/>
      <c r="G28" s="32"/>
      <c r="H28" s="146">
        <v>318.105</v>
      </c>
      <c r="I28" s="146">
        <v>349.644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34239</v>
      </c>
      <c r="D29" s="31">
        <v>39246</v>
      </c>
      <c r="E29" s="31">
        <v>38324</v>
      </c>
      <c r="F29" s="32"/>
      <c r="G29" s="32"/>
      <c r="H29" s="146">
        <v>95.964</v>
      </c>
      <c r="I29" s="146">
        <v>164.509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56612</v>
      </c>
      <c r="D30" s="31">
        <v>65387</v>
      </c>
      <c r="E30" s="31">
        <v>52000</v>
      </c>
      <c r="F30" s="32"/>
      <c r="G30" s="32"/>
      <c r="H30" s="146">
        <v>193.275</v>
      </c>
      <c r="I30" s="146">
        <v>315.961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156988</v>
      </c>
      <c r="D31" s="39">
        <v>188884</v>
      </c>
      <c r="E31" s="39">
        <v>174575</v>
      </c>
      <c r="F31" s="40">
        <v>92.42445098579022</v>
      </c>
      <c r="G31" s="41"/>
      <c r="H31" s="147">
        <v>607.344</v>
      </c>
      <c r="I31" s="148">
        <v>830.114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23106</v>
      </c>
      <c r="D33" s="31">
        <v>24220</v>
      </c>
      <c r="E33" s="31">
        <v>22590</v>
      </c>
      <c r="F33" s="32"/>
      <c r="G33" s="32"/>
      <c r="H33" s="146">
        <v>105.715</v>
      </c>
      <c r="I33" s="146">
        <v>99.02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10274</v>
      </c>
      <c r="D34" s="31">
        <v>13000</v>
      </c>
      <c r="E34" s="31">
        <v>13000</v>
      </c>
      <c r="F34" s="32"/>
      <c r="G34" s="32"/>
      <c r="H34" s="146">
        <v>35.333</v>
      </c>
      <c r="I34" s="146">
        <v>36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50161</v>
      </c>
      <c r="D35" s="31">
        <v>55638.06</v>
      </c>
      <c r="E35" s="31">
        <v>55638.06</v>
      </c>
      <c r="F35" s="32"/>
      <c r="G35" s="32"/>
      <c r="H35" s="146">
        <v>264.988</v>
      </c>
      <c r="I35" s="146">
        <v>351.984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6767</v>
      </c>
      <c r="D36" s="31">
        <v>7625</v>
      </c>
      <c r="E36" s="31">
        <v>7625</v>
      </c>
      <c r="F36" s="32"/>
      <c r="G36" s="32"/>
      <c r="H36" s="146">
        <v>25.654</v>
      </c>
      <c r="I36" s="146">
        <v>45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90308</v>
      </c>
      <c r="D37" s="39">
        <v>100483.06</v>
      </c>
      <c r="E37" s="39">
        <v>98853.06</v>
      </c>
      <c r="F37" s="40">
        <v>98.3778360252962</v>
      </c>
      <c r="G37" s="41"/>
      <c r="H37" s="147">
        <v>431.69</v>
      </c>
      <c r="I37" s="148">
        <v>532.0039999999999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6072</v>
      </c>
      <c r="D39" s="39">
        <v>6000</v>
      </c>
      <c r="E39" s="39">
        <v>5800</v>
      </c>
      <c r="F39" s="40">
        <v>96.66666666666667</v>
      </c>
      <c r="G39" s="41"/>
      <c r="H39" s="147">
        <v>10.486</v>
      </c>
      <c r="I39" s="148">
        <v>10.2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33499</v>
      </c>
      <c r="D41" s="31">
        <v>36839</v>
      </c>
      <c r="E41" s="31">
        <v>36800</v>
      </c>
      <c r="F41" s="32"/>
      <c r="G41" s="32"/>
      <c r="H41" s="146">
        <v>146.131</v>
      </c>
      <c r="I41" s="146">
        <v>125.52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184171</v>
      </c>
      <c r="D42" s="31">
        <v>226454</v>
      </c>
      <c r="E42" s="31">
        <v>207031</v>
      </c>
      <c r="F42" s="32"/>
      <c r="G42" s="32"/>
      <c r="H42" s="146">
        <v>965.401</v>
      </c>
      <c r="I42" s="146">
        <v>1124.432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53480</v>
      </c>
      <c r="D43" s="31">
        <v>51318</v>
      </c>
      <c r="E43" s="31">
        <v>52000</v>
      </c>
      <c r="F43" s="32"/>
      <c r="G43" s="32"/>
      <c r="H43" s="146">
        <v>243.98</v>
      </c>
      <c r="I43" s="146">
        <v>219.369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118009</v>
      </c>
      <c r="D44" s="31">
        <v>137909</v>
      </c>
      <c r="E44" s="31">
        <v>130700</v>
      </c>
      <c r="F44" s="32"/>
      <c r="G44" s="32"/>
      <c r="H44" s="146">
        <v>453.92</v>
      </c>
      <c r="I44" s="146">
        <v>627.805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69188</v>
      </c>
      <c r="D45" s="31">
        <v>72887</v>
      </c>
      <c r="E45" s="31">
        <v>72000</v>
      </c>
      <c r="F45" s="32"/>
      <c r="G45" s="32"/>
      <c r="H45" s="146">
        <v>286.921</v>
      </c>
      <c r="I45" s="146">
        <v>267.408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66657</v>
      </c>
      <c r="D46" s="31">
        <v>76793</v>
      </c>
      <c r="E46" s="31">
        <v>73700</v>
      </c>
      <c r="F46" s="32"/>
      <c r="G46" s="32"/>
      <c r="H46" s="146">
        <v>270.571</v>
      </c>
      <c r="I46" s="146">
        <v>270.666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87740</v>
      </c>
      <c r="D47" s="31">
        <v>115432</v>
      </c>
      <c r="E47" s="31">
        <v>89000</v>
      </c>
      <c r="F47" s="32"/>
      <c r="G47" s="32"/>
      <c r="H47" s="146">
        <v>381.46</v>
      </c>
      <c r="I47" s="146">
        <v>482.145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104365</v>
      </c>
      <c r="D48" s="31">
        <v>118397</v>
      </c>
      <c r="E48" s="31">
        <v>118000</v>
      </c>
      <c r="F48" s="32"/>
      <c r="G48" s="32"/>
      <c r="H48" s="146">
        <v>512.921</v>
      </c>
      <c r="I48" s="146">
        <v>478.742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69471</v>
      </c>
      <c r="D49" s="31">
        <v>70586</v>
      </c>
      <c r="E49" s="31">
        <v>70586</v>
      </c>
      <c r="F49" s="32"/>
      <c r="G49" s="32"/>
      <c r="H49" s="146">
        <v>300.307</v>
      </c>
      <c r="I49" s="146">
        <v>284.418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786580</v>
      </c>
      <c r="D50" s="39">
        <v>906615</v>
      </c>
      <c r="E50" s="39">
        <v>849817</v>
      </c>
      <c r="F50" s="40">
        <v>93.7351577020014</v>
      </c>
      <c r="G50" s="41"/>
      <c r="H50" s="147">
        <v>3561.612</v>
      </c>
      <c r="I50" s="148">
        <v>3880.505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18274</v>
      </c>
      <c r="D52" s="39">
        <v>19338.34</v>
      </c>
      <c r="E52" s="39">
        <v>19338.34</v>
      </c>
      <c r="F52" s="40">
        <v>100</v>
      </c>
      <c r="G52" s="41"/>
      <c r="H52" s="147">
        <v>51.264</v>
      </c>
      <c r="I52" s="148">
        <v>51.824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67042</v>
      </c>
      <c r="D54" s="31">
        <v>65000</v>
      </c>
      <c r="E54" s="31">
        <v>66000</v>
      </c>
      <c r="F54" s="32"/>
      <c r="G54" s="32"/>
      <c r="H54" s="146">
        <v>253.266</v>
      </c>
      <c r="I54" s="146">
        <v>239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42150</v>
      </c>
      <c r="D55" s="31">
        <v>44540</v>
      </c>
      <c r="E55" s="31">
        <v>44540</v>
      </c>
      <c r="F55" s="32"/>
      <c r="G55" s="32"/>
      <c r="H55" s="146">
        <v>147.438</v>
      </c>
      <c r="I55" s="146">
        <v>156.24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34706</v>
      </c>
      <c r="D56" s="31">
        <v>40433</v>
      </c>
      <c r="E56" s="31">
        <v>36200</v>
      </c>
      <c r="F56" s="32"/>
      <c r="G56" s="32"/>
      <c r="H56" s="146">
        <v>111.161</v>
      </c>
      <c r="I56" s="146">
        <v>136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59004</v>
      </c>
      <c r="D57" s="31">
        <v>69221.87</v>
      </c>
      <c r="E57" s="31">
        <v>69221.87</v>
      </c>
      <c r="F57" s="32"/>
      <c r="G57" s="32"/>
      <c r="H57" s="146">
        <v>239.91</v>
      </c>
      <c r="I57" s="146">
        <v>247.037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48220</v>
      </c>
      <c r="D58" s="31">
        <v>52684</v>
      </c>
      <c r="E58" s="31">
        <v>53500</v>
      </c>
      <c r="F58" s="32"/>
      <c r="G58" s="32"/>
      <c r="H58" s="146">
        <v>166.459</v>
      </c>
      <c r="I58" s="146">
        <v>136.891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251122</v>
      </c>
      <c r="D59" s="39">
        <v>271878.87</v>
      </c>
      <c r="E59" s="39">
        <v>269461.87</v>
      </c>
      <c r="F59" s="40">
        <f>IF(D59&gt;0,100*E59/D59,0)</f>
        <v>99.11100116018578</v>
      </c>
      <c r="G59" s="41"/>
      <c r="H59" s="147">
        <v>918.2339999999999</v>
      </c>
      <c r="I59" s="148">
        <v>915.168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1317</v>
      </c>
      <c r="D61" s="31">
        <v>1495</v>
      </c>
      <c r="E61" s="31">
        <v>1495</v>
      </c>
      <c r="F61" s="32"/>
      <c r="G61" s="32"/>
      <c r="H61" s="146">
        <v>4.508</v>
      </c>
      <c r="I61" s="146">
        <v>5.236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765</v>
      </c>
      <c r="D62" s="31">
        <v>765</v>
      </c>
      <c r="E62" s="31">
        <v>683</v>
      </c>
      <c r="F62" s="32"/>
      <c r="G62" s="32"/>
      <c r="H62" s="146">
        <v>1.671</v>
      </c>
      <c r="I62" s="146">
        <v>1.671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2326</v>
      </c>
      <c r="D63" s="31">
        <v>2319</v>
      </c>
      <c r="E63" s="31">
        <v>2488</v>
      </c>
      <c r="F63" s="32"/>
      <c r="G63" s="32"/>
      <c r="H63" s="146">
        <v>6.959</v>
      </c>
      <c r="I63" s="146">
        <v>7.809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4408</v>
      </c>
      <c r="D64" s="39">
        <v>4579</v>
      </c>
      <c r="E64" s="39">
        <v>4666</v>
      </c>
      <c r="F64" s="40">
        <v>101.89997816117057</v>
      </c>
      <c r="G64" s="41"/>
      <c r="H64" s="147">
        <v>13.138</v>
      </c>
      <c r="I64" s="148">
        <v>14.716000000000001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8821</v>
      </c>
      <c r="D66" s="39">
        <v>9409</v>
      </c>
      <c r="E66" s="39">
        <v>9900.45</v>
      </c>
      <c r="F66" s="40">
        <v>105.22319056222767</v>
      </c>
      <c r="G66" s="41"/>
      <c r="H66" s="147">
        <v>26.777</v>
      </c>
      <c r="I66" s="148">
        <v>17.332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62236</v>
      </c>
      <c r="D68" s="31">
        <v>63300</v>
      </c>
      <c r="E68" s="31">
        <v>63000</v>
      </c>
      <c r="F68" s="32"/>
      <c r="G68" s="32"/>
      <c r="H68" s="146">
        <v>200.139</v>
      </c>
      <c r="I68" s="146">
        <v>180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4451</v>
      </c>
      <c r="D69" s="31">
        <v>4220</v>
      </c>
      <c r="E69" s="31">
        <v>4200</v>
      </c>
      <c r="F69" s="32"/>
      <c r="G69" s="32"/>
      <c r="H69" s="146">
        <v>11.171</v>
      </c>
      <c r="I69" s="146">
        <v>10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66687</v>
      </c>
      <c r="D70" s="39">
        <v>67520</v>
      </c>
      <c r="E70" s="39">
        <v>67200</v>
      </c>
      <c r="F70" s="40">
        <v>99.5260663507109</v>
      </c>
      <c r="G70" s="41"/>
      <c r="H70" s="147">
        <v>211.31</v>
      </c>
      <c r="I70" s="148">
        <v>190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2901</v>
      </c>
      <c r="D72" s="31">
        <v>2627</v>
      </c>
      <c r="E72" s="31">
        <v>2628</v>
      </c>
      <c r="F72" s="32"/>
      <c r="G72" s="32"/>
      <c r="H72" s="146">
        <v>6.965</v>
      </c>
      <c r="I72" s="146">
        <v>3.329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15732</v>
      </c>
      <c r="D73" s="31">
        <v>15549</v>
      </c>
      <c r="E73" s="31">
        <v>15549</v>
      </c>
      <c r="F73" s="32"/>
      <c r="G73" s="32"/>
      <c r="H73" s="146">
        <v>47.12</v>
      </c>
      <c r="I73" s="146">
        <v>46.569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22076</v>
      </c>
      <c r="D74" s="31">
        <v>22290</v>
      </c>
      <c r="E74" s="31">
        <v>23000</v>
      </c>
      <c r="F74" s="32"/>
      <c r="G74" s="32"/>
      <c r="H74" s="146">
        <v>81.3</v>
      </c>
      <c r="I74" s="146">
        <v>57.392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12310</v>
      </c>
      <c r="D75" s="31">
        <v>10176</v>
      </c>
      <c r="E75" s="31">
        <v>10732</v>
      </c>
      <c r="F75" s="32"/>
      <c r="G75" s="32"/>
      <c r="H75" s="146">
        <v>29.054</v>
      </c>
      <c r="I75" s="146">
        <v>17.834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5196</v>
      </c>
      <c r="D76" s="31">
        <v>5207</v>
      </c>
      <c r="E76" s="31">
        <v>5257</v>
      </c>
      <c r="F76" s="32"/>
      <c r="G76" s="32"/>
      <c r="H76" s="146">
        <v>18.026</v>
      </c>
      <c r="I76" s="146">
        <v>20.828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2384</v>
      </c>
      <c r="D77" s="31">
        <v>2986</v>
      </c>
      <c r="E77" s="31">
        <v>2986</v>
      </c>
      <c r="F77" s="32"/>
      <c r="G77" s="32"/>
      <c r="H77" s="146">
        <v>8.525</v>
      </c>
      <c r="I77" s="146">
        <v>8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6219</v>
      </c>
      <c r="D78" s="31">
        <v>6300</v>
      </c>
      <c r="E78" s="31">
        <v>6300</v>
      </c>
      <c r="F78" s="32"/>
      <c r="G78" s="32"/>
      <c r="H78" s="146">
        <v>15.624</v>
      </c>
      <c r="I78" s="146">
        <v>19.94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66663</v>
      </c>
      <c r="D79" s="31">
        <v>64890</v>
      </c>
      <c r="E79" s="31">
        <v>64890</v>
      </c>
      <c r="F79" s="32"/>
      <c r="G79" s="32"/>
      <c r="H79" s="146">
        <v>246.143</v>
      </c>
      <c r="I79" s="146">
        <v>214.137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133481</v>
      </c>
      <c r="D80" s="39">
        <v>130025</v>
      </c>
      <c r="E80" s="39">
        <v>131342</v>
      </c>
      <c r="F80" s="40">
        <v>101.01288213805037</v>
      </c>
      <c r="G80" s="41"/>
      <c r="H80" s="147">
        <v>452.757</v>
      </c>
      <c r="I80" s="148">
        <v>388.029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102</v>
      </c>
      <c r="D82" s="31">
        <v>102</v>
      </c>
      <c r="E82" s="31">
        <v>102</v>
      </c>
      <c r="F82" s="32"/>
      <c r="G82" s="32"/>
      <c r="H82" s="146">
        <v>0.113</v>
      </c>
      <c r="I82" s="146">
        <v>0.112</v>
      </c>
      <c r="J82" s="146"/>
      <c r="K82" s="33"/>
    </row>
    <row r="83" spans="1:11" s="34" customFormat="1" ht="11.25" customHeight="1">
      <c r="A83" s="36" t="s">
        <v>65</v>
      </c>
      <c r="B83" s="30"/>
      <c r="C83" s="31">
        <v>136</v>
      </c>
      <c r="D83" s="31">
        <v>136</v>
      </c>
      <c r="E83" s="31">
        <v>136</v>
      </c>
      <c r="F83" s="32"/>
      <c r="G83" s="32"/>
      <c r="H83" s="146">
        <v>0.115</v>
      </c>
      <c r="I83" s="146">
        <v>0.115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238</v>
      </c>
      <c r="D84" s="39">
        <v>238</v>
      </c>
      <c r="E84" s="39">
        <v>238</v>
      </c>
      <c r="F84" s="40">
        <v>100</v>
      </c>
      <c r="G84" s="41"/>
      <c r="H84" s="147">
        <v>0.228</v>
      </c>
      <c r="I84" s="148">
        <v>0.227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1661696</v>
      </c>
      <c r="D87" s="54">
        <f>D13+D15+D17+D22+D24+D26+D31+D37+D39+D50+D52+D59+D64+D66+D70+D80+D84</f>
        <v>1854149.27</v>
      </c>
      <c r="E87" s="54">
        <f>E13+E15+E17+E22+E24+E26+E31+E37+E39+E50+E52+E59+E64+E66+E70+E80+E84</f>
        <v>1783263.72</v>
      </c>
      <c r="F87" s="55">
        <f>IF(D87&gt;0,100*E87/D87,0)</f>
        <v>96.1769232312132</v>
      </c>
      <c r="G87" s="41"/>
      <c r="H87" s="151">
        <v>7029.6050000000005</v>
      </c>
      <c r="I87" s="152">
        <v>7559.754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>
        <v>24</v>
      </c>
      <c r="I9" s="146">
        <v>20.358</v>
      </c>
      <c r="J9" s="146">
        <v>24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>
        <v>18</v>
      </c>
      <c r="I10" s="146">
        <v>14.463</v>
      </c>
      <c r="J10" s="146">
        <v>18.5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>
        <v>11.5</v>
      </c>
      <c r="I11" s="146">
        <v>6.782</v>
      </c>
      <c r="J11" s="146">
        <v>11.5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>
        <v>6.5</v>
      </c>
      <c r="I12" s="146">
        <v>9.625</v>
      </c>
      <c r="J12" s="146">
        <v>6.5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>
        <v>60</v>
      </c>
      <c r="I13" s="148">
        <v>51.228</v>
      </c>
      <c r="J13" s="148">
        <v>60.5</v>
      </c>
      <c r="K13" s="42">
        <v>118.09947684859841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>
        <v>2.006</v>
      </c>
      <c r="I15" s="148">
        <v>1.385</v>
      </c>
      <c r="J15" s="148">
        <v>3</v>
      </c>
      <c r="K15" s="42">
        <v>216.60649819494586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>
        <v>0.091</v>
      </c>
      <c r="I17" s="148">
        <v>0.092</v>
      </c>
      <c r="J17" s="148">
        <v>0.084</v>
      </c>
      <c r="K17" s="42">
        <v>91.30434782608697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0.345</v>
      </c>
      <c r="I19" s="146">
        <v>0.361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>
        <v>1</v>
      </c>
      <c r="I20" s="146">
        <v>0.79</v>
      </c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>
        <v>1.5</v>
      </c>
      <c r="I21" s="146">
        <v>1.392</v>
      </c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2.8449999999999998</v>
      </c>
      <c r="I22" s="148">
        <v>2.543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11.288</v>
      </c>
      <c r="I24" s="148">
        <v>8.747</v>
      </c>
      <c r="J24" s="148">
        <v>9.079</v>
      </c>
      <c r="K24" s="42">
        <v>103.79558705842004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10</v>
      </c>
      <c r="I26" s="148">
        <v>13.309</v>
      </c>
      <c r="J26" s="148">
        <v>13</v>
      </c>
      <c r="K26" s="42">
        <v>97.67826282966415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16.226</v>
      </c>
      <c r="I28" s="146">
        <v>13.799</v>
      </c>
      <c r="J28" s="146">
        <v>14.12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0.784</v>
      </c>
      <c r="I29" s="146">
        <v>4.12</v>
      </c>
      <c r="J29" s="146">
        <v>0.275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106.622</v>
      </c>
      <c r="I30" s="146">
        <v>52.925</v>
      </c>
      <c r="J30" s="146">
        <v>58.794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123.632</v>
      </c>
      <c r="I31" s="148">
        <v>70.844</v>
      </c>
      <c r="J31" s="148">
        <v>73.189</v>
      </c>
      <c r="K31" s="42">
        <v>103.31008977471627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1.2</v>
      </c>
      <c r="I33" s="146">
        <v>0.724</v>
      </c>
      <c r="J33" s="146">
        <v>0.651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84</v>
      </c>
      <c r="I34" s="146">
        <v>72.385</v>
      </c>
      <c r="J34" s="146">
        <v>84.58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205</v>
      </c>
      <c r="I35" s="146">
        <v>160.887</v>
      </c>
      <c r="J35" s="146">
        <v>186.82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1.413</v>
      </c>
      <c r="I36" s="146">
        <v>1.147</v>
      </c>
      <c r="J36" s="146">
        <v>1.1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291.613</v>
      </c>
      <c r="I37" s="148">
        <v>235.143</v>
      </c>
      <c r="J37" s="148">
        <v>273.151</v>
      </c>
      <c r="K37" s="42">
        <v>116.1637811884683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0.225</v>
      </c>
      <c r="I39" s="148">
        <v>0.254</v>
      </c>
      <c r="J39" s="148">
        <v>0.23</v>
      </c>
      <c r="K39" s="42">
        <v>90.55118110236221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0.229</v>
      </c>
      <c r="I41" s="146">
        <v>0.081</v>
      </c>
      <c r="J41" s="146">
        <v>0.06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>
        <v>3.6</v>
      </c>
      <c r="I42" s="146">
        <v>3</v>
      </c>
      <c r="J42" s="146">
        <v>3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>
        <v>1.373</v>
      </c>
      <c r="I43" s="146">
        <v>3.891</v>
      </c>
      <c r="J43" s="146">
        <v>4.65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>
        <v>0.162</v>
      </c>
      <c r="I44" s="146">
        <v>0.178</v>
      </c>
      <c r="J44" s="146">
        <v>0.163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0.015</v>
      </c>
      <c r="I45" s="146">
        <v>0.01</v>
      </c>
      <c r="J45" s="146">
        <v>0.01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0.04</v>
      </c>
      <c r="I46" s="146">
        <v>0.05</v>
      </c>
      <c r="J46" s="146">
        <v>0.05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>
        <v>38</v>
      </c>
      <c r="I47" s="146">
        <v>33</v>
      </c>
      <c r="J47" s="146">
        <v>32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0.204</v>
      </c>
      <c r="I48" s="146">
        <v>0.204</v>
      </c>
      <c r="J48" s="146">
        <v>0.2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>
        <v>3.925</v>
      </c>
      <c r="I49" s="146">
        <v>3.925</v>
      </c>
      <c r="J49" s="146">
        <v>3.925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47.547999999999995</v>
      </c>
      <c r="I50" s="148">
        <v>44.339</v>
      </c>
      <c r="J50" s="148">
        <v>44.058</v>
      </c>
      <c r="K50" s="42">
        <v>99.36624641963058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0.151</v>
      </c>
      <c r="I52" s="148">
        <v>0.123</v>
      </c>
      <c r="J52" s="148">
        <v>0.199</v>
      </c>
      <c r="K52" s="42">
        <v>161.78861788617888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0.315</v>
      </c>
      <c r="I54" s="146">
        <v>0.33</v>
      </c>
      <c r="J54" s="146">
        <v>0.5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>
        <v>1.278</v>
      </c>
      <c r="I55" s="146">
        <v>0.037</v>
      </c>
      <c r="J55" s="146">
        <v>0.042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0.21</v>
      </c>
      <c r="I56" s="146">
        <v>0.257</v>
      </c>
      <c r="J56" s="146">
        <v>0.26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>
        <v>0.07</v>
      </c>
      <c r="I57" s="146">
        <v>0.036</v>
      </c>
      <c r="J57" s="146">
        <v>0.098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0.058</v>
      </c>
      <c r="I58" s="146">
        <v>0.098</v>
      </c>
      <c r="J58" s="146">
        <v>0.111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1.931</v>
      </c>
      <c r="I59" s="148">
        <v>0.758</v>
      </c>
      <c r="J59" s="148">
        <v>1.0110000000000001</v>
      </c>
      <c r="K59" s="42">
        <v>133.37730870712403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7.101</v>
      </c>
      <c r="I61" s="146">
        <v>3.831</v>
      </c>
      <c r="J61" s="146">
        <v>4.927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0.658</v>
      </c>
      <c r="I62" s="146">
        <v>0.636</v>
      </c>
      <c r="J62" s="146">
        <v>0.582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0.1</v>
      </c>
      <c r="I63" s="146">
        <v>1.646</v>
      </c>
      <c r="J63" s="146">
        <v>0.62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7.859</v>
      </c>
      <c r="I64" s="148">
        <v>6.113</v>
      </c>
      <c r="J64" s="148">
        <v>6.129</v>
      </c>
      <c r="K64" s="42">
        <v>100.26173728120398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1.504</v>
      </c>
      <c r="I66" s="148">
        <v>1.28</v>
      </c>
      <c r="J66" s="148">
        <v>1.428</v>
      </c>
      <c r="K66" s="42">
        <v>111.56249999999999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0.3</v>
      </c>
      <c r="I68" s="146">
        <v>0.256</v>
      </c>
      <c r="J68" s="146">
        <v>0.26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0.15</v>
      </c>
      <c r="I69" s="146">
        <v>0.234</v>
      </c>
      <c r="J69" s="146">
        <v>0.24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0.44999999999999996</v>
      </c>
      <c r="I70" s="148">
        <v>0.49</v>
      </c>
      <c r="J70" s="148">
        <v>0.5</v>
      </c>
      <c r="K70" s="42">
        <v>102.04081632653062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0.3</v>
      </c>
      <c r="I72" s="146">
        <v>0.281</v>
      </c>
      <c r="J72" s="146">
        <v>0.402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0.037</v>
      </c>
      <c r="I73" s="146">
        <v>0.135</v>
      </c>
      <c r="J73" s="146">
        <v>0.135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0.036</v>
      </c>
      <c r="I74" s="146">
        <v>0.014</v>
      </c>
      <c r="J74" s="146">
        <v>0.03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5.664</v>
      </c>
      <c r="I75" s="146">
        <v>5.047</v>
      </c>
      <c r="J75" s="146">
        <v>5.896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0.206</v>
      </c>
      <c r="I76" s="146">
        <v>0.169</v>
      </c>
      <c r="J76" s="146">
        <v>0.156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0.344</v>
      </c>
      <c r="I77" s="146">
        <v>0.483</v>
      </c>
      <c r="J77" s="146">
        <v>0.483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0.47</v>
      </c>
      <c r="I78" s="146">
        <v>0.433</v>
      </c>
      <c r="J78" s="146">
        <v>0.5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0.001</v>
      </c>
      <c r="I79" s="146">
        <v>0.001</v>
      </c>
      <c r="J79" s="146">
        <v>0.005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7.058000000000001</v>
      </c>
      <c r="I80" s="148">
        <v>6.563</v>
      </c>
      <c r="J80" s="148">
        <v>7.606999999999999</v>
      </c>
      <c r="K80" s="42">
        <v>115.90735943928081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1.444</v>
      </c>
      <c r="I82" s="146">
        <v>1.364</v>
      </c>
      <c r="J82" s="146">
        <v>1.365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0.99</v>
      </c>
      <c r="I83" s="146">
        <v>0.974</v>
      </c>
      <c r="J83" s="146">
        <v>0.974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2.434</v>
      </c>
      <c r="I84" s="148">
        <v>2.338</v>
      </c>
      <c r="J84" s="148">
        <v>2.339</v>
      </c>
      <c r="K84" s="42">
        <v>100.04277159965783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570.6350000000001</v>
      </c>
      <c r="I87" s="152">
        <v>445.549</v>
      </c>
      <c r="J87" s="152">
        <v>495.5040000000001</v>
      </c>
      <c r="K87" s="55">
        <f>IF(I87&gt;0,100*J87/I87,0)</f>
        <v>111.21201035127451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>
        <v>3.8</v>
      </c>
      <c r="I9" s="146">
        <v>4.877</v>
      </c>
      <c r="J9" s="146">
        <v>3.8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>
        <v>1.75</v>
      </c>
      <c r="I10" s="146">
        <v>1.737</v>
      </c>
      <c r="J10" s="146">
        <v>1.75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>
        <v>2.5</v>
      </c>
      <c r="I11" s="146">
        <v>2.954</v>
      </c>
      <c r="J11" s="146">
        <v>2.5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>
        <v>1.9</v>
      </c>
      <c r="I12" s="146">
        <v>1.57</v>
      </c>
      <c r="J12" s="146">
        <v>1.9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>
        <v>9.950000000000001</v>
      </c>
      <c r="I13" s="148">
        <v>11.138</v>
      </c>
      <c r="J13" s="148">
        <v>9.950000000000001</v>
      </c>
      <c r="K13" s="42">
        <v>89.33381217453763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>
        <v>0.23</v>
      </c>
      <c r="I15" s="148">
        <v>0.261</v>
      </c>
      <c r="J15" s="148">
        <v>0.23</v>
      </c>
      <c r="K15" s="42">
        <v>88.12260536398468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0.084</v>
      </c>
      <c r="I19" s="146">
        <v>0.08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>
        <v>0.276</v>
      </c>
      <c r="I20" s="146">
        <v>0.274</v>
      </c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>
        <v>0.791</v>
      </c>
      <c r="I21" s="146">
        <v>0.715</v>
      </c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1.151</v>
      </c>
      <c r="I22" s="148">
        <v>1.069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14.678</v>
      </c>
      <c r="I24" s="148">
        <v>12.9</v>
      </c>
      <c r="J24" s="148">
        <v>15.874</v>
      </c>
      <c r="K24" s="42">
        <v>123.05426356589147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51</v>
      </c>
      <c r="I26" s="148">
        <v>57.242</v>
      </c>
      <c r="J26" s="148">
        <v>55</v>
      </c>
      <c r="K26" s="42">
        <v>96.08329548233814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22.905</v>
      </c>
      <c r="I28" s="146">
        <v>21.74</v>
      </c>
      <c r="J28" s="146">
        <v>16.8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0.03</v>
      </c>
      <c r="I29" s="146">
        <v>0.055</v>
      </c>
      <c r="J29" s="146">
        <v>0.089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19.737</v>
      </c>
      <c r="I30" s="146">
        <v>25.598</v>
      </c>
      <c r="J30" s="146">
        <v>27.573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42.672</v>
      </c>
      <c r="I31" s="148">
        <v>47.393</v>
      </c>
      <c r="J31" s="148">
        <v>44.462</v>
      </c>
      <c r="K31" s="42">
        <v>93.81554237967634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0.45</v>
      </c>
      <c r="I33" s="146">
        <v>0.384</v>
      </c>
      <c r="J33" s="146">
        <v>0.365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3.8</v>
      </c>
      <c r="I34" s="146">
        <v>4.108</v>
      </c>
      <c r="J34" s="146">
        <v>3.39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129</v>
      </c>
      <c r="I35" s="146">
        <v>132.911</v>
      </c>
      <c r="J35" s="146">
        <v>114.15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0.94</v>
      </c>
      <c r="I36" s="146">
        <v>0.641</v>
      </c>
      <c r="J36" s="146">
        <v>0.65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134.19</v>
      </c>
      <c r="I37" s="148">
        <v>138.04399999999998</v>
      </c>
      <c r="J37" s="148">
        <v>118.555</v>
      </c>
      <c r="K37" s="42">
        <v>85.88203761119644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0.165</v>
      </c>
      <c r="I39" s="148">
        <v>0.109</v>
      </c>
      <c r="J39" s="148">
        <v>0.1</v>
      </c>
      <c r="K39" s="42">
        <v>91.74311926605505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0.006</v>
      </c>
      <c r="I41" s="146">
        <v>0.003</v>
      </c>
      <c r="J41" s="146">
        <v>0.003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>
        <v>0.2</v>
      </c>
      <c r="I42" s="146">
        <v>0.15</v>
      </c>
      <c r="J42" s="146">
        <v>0.2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>
        <v>12.239</v>
      </c>
      <c r="I43" s="146">
        <v>9.505</v>
      </c>
      <c r="J43" s="146">
        <v>14.04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0.005</v>
      </c>
      <c r="I45" s="146">
        <v>0.004</v>
      </c>
      <c r="J45" s="146">
        <v>0.003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0.008</v>
      </c>
      <c r="I46" s="146">
        <v>0.01</v>
      </c>
      <c r="J46" s="146">
        <v>0.01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0.002</v>
      </c>
      <c r="I48" s="146">
        <v>0.002</v>
      </c>
      <c r="J48" s="146">
        <v>0.002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>
        <v>1.329</v>
      </c>
      <c r="I49" s="146">
        <v>1.329</v>
      </c>
      <c r="J49" s="146">
        <v>1.329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13.789000000000001</v>
      </c>
      <c r="I50" s="148">
        <v>11.003000000000002</v>
      </c>
      <c r="J50" s="148">
        <v>15.587</v>
      </c>
      <c r="K50" s="42">
        <v>141.66136508225028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0.055</v>
      </c>
      <c r="I52" s="148">
        <v>0.054</v>
      </c>
      <c r="J52" s="148">
        <v>0.086</v>
      </c>
      <c r="K52" s="42">
        <v>159.25925925925927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0.19</v>
      </c>
      <c r="I54" s="146">
        <v>0.342</v>
      </c>
      <c r="J54" s="146">
        <v>0.56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>
        <v>0.319</v>
      </c>
      <c r="I55" s="146">
        <v>0.018</v>
      </c>
      <c r="J55" s="146">
        <v>0.02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0.025</v>
      </c>
      <c r="I56" s="146">
        <v>0.023</v>
      </c>
      <c r="J56" s="146">
        <v>0.025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>
        <v>0.008</v>
      </c>
      <c r="I57" s="146">
        <v>0.003</v>
      </c>
      <c r="J57" s="146">
        <v>0.015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0.034</v>
      </c>
      <c r="I58" s="146">
        <v>0.011</v>
      </c>
      <c r="J58" s="146">
        <v>0.031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0.5760000000000001</v>
      </c>
      <c r="I59" s="148">
        <v>0.3970000000000001</v>
      </c>
      <c r="J59" s="148">
        <v>0.6510000000000001</v>
      </c>
      <c r="K59" s="42">
        <v>163.97984886649874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2.314</v>
      </c>
      <c r="I61" s="146">
        <v>1.933</v>
      </c>
      <c r="J61" s="146">
        <v>1.736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1.511</v>
      </c>
      <c r="I62" s="146">
        <v>1.506</v>
      </c>
      <c r="J62" s="146">
        <v>1.513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0.557</v>
      </c>
      <c r="I63" s="146">
        <v>0.357</v>
      </c>
      <c r="J63" s="146">
        <v>0.431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4.382000000000001</v>
      </c>
      <c r="I64" s="148">
        <v>3.7960000000000003</v>
      </c>
      <c r="J64" s="148">
        <v>3.6799999999999997</v>
      </c>
      <c r="K64" s="42">
        <v>96.94415173867228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27.503</v>
      </c>
      <c r="I66" s="148">
        <v>23.284</v>
      </c>
      <c r="J66" s="148">
        <v>27.95</v>
      </c>
      <c r="K66" s="42">
        <v>120.03951211132109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5.1</v>
      </c>
      <c r="I68" s="146">
        <v>8.325</v>
      </c>
      <c r="J68" s="146">
        <v>7.3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0.9</v>
      </c>
      <c r="I69" s="146">
        <v>1.175</v>
      </c>
      <c r="J69" s="146">
        <v>1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6</v>
      </c>
      <c r="I70" s="148">
        <v>9.5</v>
      </c>
      <c r="J70" s="148">
        <v>8.3</v>
      </c>
      <c r="K70" s="42">
        <v>87.36842105263159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0.2</v>
      </c>
      <c r="I72" s="146">
        <v>0.208</v>
      </c>
      <c r="J72" s="146">
        <v>0.28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0.088</v>
      </c>
      <c r="I73" s="146">
        <v>0.308</v>
      </c>
      <c r="J73" s="146">
        <v>0.308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0.096</v>
      </c>
      <c r="I74" s="146">
        <v>0.021</v>
      </c>
      <c r="J74" s="146">
        <v>0.03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3.537</v>
      </c>
      <c r="I75" s="146">
        <v>4.331</v>
      </c>
      <c r="J75" s="146">
        <v>3.332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0.3</v>
      </c>
      <c r="I76" s="146">
        <v>0.29</v>
      </c>
      <c r="J76" s="146">
        <v>0.324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0.178</v>
      </c>
      <c r="I77" s="146">
        <v>0.248</v>
      </c>
      <c r="J77" s="146">
        <v>0.248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0.7</v>
      </c>
      <c r="I78" s="146">
        <v>0.58</v>
      </c>
      <c r="J78" s="146">
        <v>0.59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0.045</v>
      </c>
      <c r="I79" s="146">
        <v>0.009</v>
      </c>
      <c r="J79" s="146">
        <v>0.046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5.144</v>
      </c>
      <c r="I80" s="148">
        <v>5.995000000000001</v>
      </c>
      <c r="J80" s="148">
        <v>5.158</v>
      </c>
      <c r="K80" s="42">
        <v>86.03836530442035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1.473</v>
      </c>
      <c r="I82" s="146">
        <v>1.43</v>
      </c>
      <c r="J82" s="146">
        <v>1.43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0.43</v>
      </c>
      <c r="I83" s="146">
        <v>0.434</v>
      </c>
      <c r="J83" s="146">
        <v>0.434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1.903</v>
      </c>
      <c r="I84" s="148">
        <v>1.8639999999999999</v>
      </c>
      <c r="J84" s="148">
        <v>1.8639999999999999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313.38800000000003</v>
      </c>
      <c r="I87" s="152">
        <v>324.04899999999986</v>
      </c>
      <c r="J87" s="152">
        <v>307.44700000000006</v>
      </c>
      <c r="K87" s="55">
        <f>IF(I87&gt;0,100*J87/I87,0)</f>
        <v>94.8767007458749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>
        <v>1.75</v>
      </c>
      <c r="I9" s="146">
        <v>1.611</v>
      </c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>
        <v>0.35</v>
      </c>
      <c r="I10" s="146">
        <v>0.362</v>
      </c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>
        <v>0.39</v>
      </c>
      <c r="I11" s="146">
        <v>0.709</v>
      </c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>
        <v>0.41</v>
      </c>
      <c r="I12" s="146">
        <v>0.393</v>
      </c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>
        <v>2.9000000000000004</v>
      </c>
      <c r="I13" s="148">
        <v>3.075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>
        <v>0.03</v>
      </c>
      <c r="I15" s="148">
        <v>0.045</v>
      </c>
      <c r="J15" s="148">
        <v>0.03</v>
      </c>
      <c r="K15" s="42">
        <v>66.66666666666667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>
        <v>0.039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>
        <v>0.04</v>
      </c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>
        <v>0.091</v>
      </c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>
        <v>0.16999999999999998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>
        <v>0.041</v>
      </c>
      <c r="J24" s="148">
        <v>0.01</v>
      </c>
      <c r="K24" s="42">
        <v>24.390243902439025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0.06</v>
      </c>
      <c r="I26" s="148">
        <v>0.045</v>
      </c>
      <c r="J26" s="148">
        <v>0.06</v>
      </c>
      <c r="K26" s="42">
        <v>133.33333333333334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0.9</v>
      </c>
      <c r="I28" s="146">
        <v>0.884</v>
      </c>
      <c r="J28" s="146">
        <v>1.616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0.02</v>
      </c>
      <c r="I29" s="146">
        <v>0.057</v>
      </c>
      <c r="J29" s="146">
        <v>0.026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0.184</v>
      </c>
      <c r="I30" s="146">
        <v>0.692</v>
      </c>
      <c r="J30" s="146">
        <v>0.87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1.104</v>
      </c>
      <c r="I31" s="148">
        <v>1.633</v>
      </c>
      <c r="J31" s="148">
        <v>2.512</v>
      </c>
      <c r="K31" s="42">
        <v>153.82731169626453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0.15</v>
      </c>
      <c r="I33" s="146">
        <v>0.102</v>
      </c>
      <c r="J33" s="146">
        <v>0.08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0.042</v>
      </c>
      <c r="I34" s="146">
        <v>0.055</v>
      </c>
      <c r="J34" s="146">
        <v>0.055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5.2</v>
      </c>
      <c r="I35" s="146">
        <v>5.197</v>
      </c>
      <c r="J35" s="146">
        <v>4.615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0.462</v>
      </c>
      <c r="I36" s="146">
        <v>0.48</v>
      </c>
      <c r="J36" s="146">
        <v>0.48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5.854</v>
      </c>
      <c r="I37" s="148">
        <v>5.834</v>
      </c>
      <c r="J37" s="148">
        <v>5.23</v>
      </c>
      <c r="K37" s="42">
        <v>89.64689749742887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0.25</v>
      </c>
      <c r="I39" s="148">
        <v>0.252</v>
      </c>
      <c r="J39" s="148">
        <v>0.25</v>
      </c>
      <c r="K39" s="42">
        <v>99.2063492063492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1.599</v>
      </c>
      <c r="I41" s="146">
        <v>1.824</v>
      </c>
      <c r="J41" s="146">
        <v>1.572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0.028</v>
      </c>
      <c r="I46" s="146">
        <v>0.026</v>
      </c>
      <c r="J46" s="146">
        <v>0.028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1.627</v>
      </c>
      <c r="I50" s="148">
        <v>1.85</v>
      </c>
      <c r="J50" s="148">
        <v>1.6</v>
      </c>
      <c r="K50" s="42">
        <v>86.48648648648648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0.043</v>
      </c>
      <c r="I52" s="148">
        <v>0.043</v>
      </c>
      <c r="J52" s="148">
        <v>0.223</v>
      </c>
      <c r="K52" s="42">
        <v>518.6046511627908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>
        <v>0.115</v>
      </c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>
        <v>0.028</v>
      </c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2.977</v>
      </c>
      <c r="I58" s="146">
        <v>2.52</v>
      </c>
      <c r="J58" s="146">
        <v>2.297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2.977</v>
      </c>
      <c r="I59" s="148">
        <v>2.6630000000000003</v>
      </c>
      <c r="J59" s="148">
        <v>2.297</v>
      </c>
      <c r="K59" s="42">
        <v>86.2561021404431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1.99</v>
      </c>
      <c r="I61" s="146">
        <v>2.474</v>
      </c>
      <c r="J61" s="146">
        <v>3.181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0.01</v>
      </c>
      <c r="I62" s="146">
        <v>0.014</v>
      </c>
      <c r="J62" s="146">
        <v>0.012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>
        <v>0.444</v>
      </c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2</v>
      </c>
      <c r="I64" s="148">
        <v>2.932</v>
      </c>
      <c r="J64" s="148">
        <v>3.193</v>
      </c>
      <c r="K64" s="42">
        <v>108.90177353342429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0.675</v>
      </c>
      <c r="I66" s="148">
        <v>0.819</v>
      </c>
      <c r="J66" s="148">
        <v>0.935</v>
      </c>
      <c r="K66" s="42">
        <v>114.16361416361417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11.5</v>
      </c>
      <c r="I68" s="146">
        <v>19.549</v>
      </c>
      <c r="J68" s="146">
        <v>18.5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6</v>
      </c>
      <c r="I69" s="146">
        <v>17.833</v>
      </c>
      <c r="J69" s="146">
        <v>14.5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17.5</v>
      </c>
      <c r="I70" s="148">
        <v>37.382</v>
      </c>
      <c r="J70" s="148">
        <v>33</v>
      </c>
      <c r="K70" s="42">
        <v>88.27778075009363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0.013</v>
      </c>
      <c r="I72" s="146">
        <v>0.016</v>
      </c>
      <c r="J72" s="146">
        <v>0.018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0.034</v>
      </c>
      <c r="I73" s="146">
        <v>0.035</v>
      </c>
      <c r="J73" s="146">
        <v>0.035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0.04</v>
      </c>
      <c r="I74" s="146">
        <v>0.04</v>
      </c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1.451</v>
      </c>
      <c r="I75" s="146">
        <v>1.887</v>
      </c>
      <c r="J75" s="146">
        <v>1.451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0.11</v>
      </c>
      <c r="I76" s="146">
        <v>0.107</v>
      </c>
      <c r="J76" s="146">
        <v>0.111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0.044</v>
      </c>
      <c r="I77" s="146">
        <v>0.047</v>
      </c>
      <c r="J77" s="146">
        <v>0.047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0.32</v>
      </c>
      <c r="I78" s="146">
        <v>0.342</v>
      </c>
      <c r="J78" s="146">
        <v>0.194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0.162</v>
      </c>
      <c r="I79" s="146">
        <v>0.121</v>
      </c>
      <c r="J79" s="146">
        <v>0.48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2.174</v>
      </c>
      <c r="I80" s="148">
        <v>2.595</v>
      </c>
      <c r="J80" s="148">
        <v>2.336</v>
      </c>
      <c r="K80" s="42">
        <v>90.01926782273603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0.27</v>
      </c>
      <c r="I82" s="146">
        <v>0.272</v>
      </c>
      <c r="J82" s="146">
        <v>0.272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0.261</v>
      </c>
      <c r="I83" s="146">
        <v>0.249</v>
      </c>
      <c r="J83" s="146">
        <v>0.25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0.531</v>
      </c>
      <c r="I84" s="148">
        <v>0.521</v>
      </c>
      <c r="J84" s="148">
        <v>0.522</v>
      </c>
      <c r="K84" s="42">
        <v>100.19193857965452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37.724999999999994</v>
      </c>
      <c r="I87" s="152">
        <v>59.89999999999999</v>
      </c>
      <c r="J87" s="152">
        <v>52.198</v>
      </c>
      <c r="K87" s="55">
        <f>IF(I87&gt;0,100*J87/I87,0)</f>
        <v>87.14190317195327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0.943</v>
      </c>
      <c r="I24" s="148">
        <v>0.46</v>
      </c>
      <c r="J24" s="148">
        <v>0.44</v>
      </c>
      <c r="K24" s="42">
        <v>95.65217391304347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1.6</v>
      </c>
      <c r="I26" s="148">
        <v>1.459</v>
      </c>
      <c r="J26" s="148">
        <v>1.55</v>
      </c>
      <c r="K26" s="42">
        <v>106.23714873200822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110.515</v>
      </c>
      <c r="I28" s="146">
        <v>109.98</v>
      </c>
      <c r="J28" s="146">
        <v>63.358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0.153</v>
      </c>
      <c r="I29" s="146">
        <v>0.063</v>
      </c>
      <c r="J29" s="146">
        <v>0.06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34.014</v>
      </c>
      <c r="I30" s="146">
        <v>46.373</v>
      </c>
      <c r="J30" s="146">
        <v>47.407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144.68200000000002</v>
      </c>
      <c r="I31" s="148">
        <v>156.416</v>
      </c>
      <c r="J31" s="148">
        <v>110.82499999999999</v>
      </c>
      <c r="K31" s="42">
        <v>70.85272606382978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0.29</v>
      </c>
      <c r="I33" s="146">
        <v>0.182</v>
      </c>
      <c r="J33" s="146">
        <v>0.193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0.21</v>
      </c>
      <c r="I34" s="146">
        <v>0.153</v>
      </c>
      <c r="J34" s="146">
        <v>0.13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224</v>
      </c>
      <c r="I35" s="146">
        <v>132.969</v>
      </c>
      <c r="J35" s="146">
        <v>118.342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5.481</v>
      </c>
      <c r="I36" s="146">
        <v>6.879</v>
      </c>
      <c r="J36" s="146">
        <v>6.5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229.981</v>
      </c>
      <c r="I37" s="148">
        <v>140.183</v>
      </c>
      <c r="J37" s="148">
        <v>125.16499999999999</v>
      </c>
      <c r="K37" s="42">
        <v>89.28686074631018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0.1</v>
      </c>
      <c r="I39" s="148">
        <v>0.07</v>
      </c>
      <c r="J39" s="148">
        <v>0.07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2.42</v>
      </c>
      <c r="I54" s="146">
        <v>2.64</v>
      </c>
      <c r="J54" s="146">
        <v>3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>
        <v>0.022</v>
      </c>
      <c r="J58" s="146">
        <v>0.01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2.42</v>
      </c>
      <c r="I59" s="148">
        <v>2.662</v>
      </c>
      <c r="J59" s="148">
        <v>3.01</v>
      </c>
      <c r="K59" s="42">
        <v>113.07287753568745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0.819</v>
      </c>
      <c r="I61" s="146">
        <v>1.238</v>
      </c>
      <c r="J61" s="146">
        <v>1.324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0.063</v>
      </c>
      <c r="I62" s="146">
        <v>0.06</v>
      </c>
      <c r="J62" s="146">
        <v>0.06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13.698</v>
      </c>
      <c r="I63" s="146">
        <v>10.672</v>
      </c>
      <c r="J63" s="146">
        <v>10.973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14.58</v>
      </c>
      <c r="I64" s="148">
        <v>11.97</v>
      </c>
      <c r="J64" s="148">
        <v>12.357000000000001</v>
      </c>
      <c r="K64" s="42">
        <v>103.23308270676692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83.59</v>
      </c>
      <c r="I66" s="148">
        <v>76.983</v>
      </c>
      <c r="J66" s="148">
        <v>89.247</v>
      </c>
      <c r="K66" s="42">
        <v>115.93078991465649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48</v>
      </c>
      <c r="I68" s="146">
        <v>50.402</v>
      </c>
      <c r="J68" s="146">
        <v>58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8.5</v>
      </c>
      <c r="I69" s="146">
        <v>8.048</v>
      </c>
      <c r="J69" s="146">
        <v>9.5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56.5</v>
      </c>
      <c r="I70" s="148">
        <v>58.45</v>
      </c>
      <c r="J70" s="148">
        <v>67.5</v>
      </c>
      <c r="K70" s="42">
        <v>115.48331907613344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1.82</v>
      </c>
      <c r="I72" s="146">
        <v>2.598</v>
      </c>
      <c r="J72" s="146">
        <v>2.246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0.002</v>
      </c>
      <c r="I73" s="146">
        <v>0.024</v>
      </c>
      <c r="J73" s="146">
        <v>0.024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0.8</v>
      </c>
      <c r="I74" s="146">
        <v>0.24</v>
      </c>
      <c r="J74" s="146">
        <v>0.25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0.2</v>
      </c>
      <c r="I75" s="146">
        <v>0.276</v>
      </c>
      <c r="J75" s="146">
        <v>0.2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14.6</v>
      </c>
      <c r="I76" s="146">
        <v>13.455</v>
      </c>
      <c r="J76" s="146">
        <v>12.47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0.019</v>
      </c>
      <c r="I77" s="146">
        <v>0.124</v>
      </c>
      <c r="J77" s="146">
        <v>0.124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>
        <v>0.02</v>
      </c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20.622</v>
      </c>
      <c r="I79" s="146">
        <v>18.165</v>
      </c>
      <c r="J79" s="146">
        <v>14.82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38.063</v>
      </c>
      <c r="I80" s="148">
        <v>34.902</v>
      </c>
      <c r="J80" s="148">
        <v>30.134</v>
      </c>
      <c r="K80" s="42">
        <v>86.3388917540542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572.4590000000001</v>
      </c>
      <c r="I87" s="152">
        <v>483.555</v>
      </c>
      <c r="J87" s="152">
        <v>440.29799999999994</v>
      </c>
      <c r="K87" s="55">
        <f>IF(I87&gt;0,100*J87/I87,0)</f>
        <v>91.05437850916647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0.115</v>
      </c>
      <c r="I19" s="146">
        <v>0.115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0.115</v>
      </c>
      <c r="I22" s="148">
        <v>0.115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2.531</v>
      </c>
      <c r="I24" s="148">
        <v>3.673</v>
      </c>
      <c r="J24" s="148">
        <v>3.439</v>
      </c>
      <c r="K24" s="42">
        <v>93.62918595153825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4.1</v>
      </c>
      <c r="I26" s="148">
        <v>4.941</v>
      </c>
      <c r="J26" s="148">
        <v>5.5</v>
      </c>
      <c r="K26" s="42">
        <v>111.31349929164138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19.328</v>
      </c>
      <c r="I28" s="146">
        <v>19.455</v>
      </c>
      <c r="J28" s="146">
        <v>15.932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15.063</v>
      </c>
      <c r="I29" s="146">
        <v>9.238</v>
      </c>
      <c r="J29" s="146">
        <v>12.545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26.383</v>
      </c>
      <c r="I30" s="146">
        <v>45.995</v>
      </c>
      <c r="J30" s="146">
        <v>43.133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60.774</v>
      </c>
      <c r="I31" s="148">
        <v>74.68799999999999</v>
      </c>
      <c r="J31" s="148">
        <v>71.61</v>
      </c>
      <c r="K31" s="42">
        <v>95.87885604113112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0.15</v>
      </c>
      <c r="I33" s="146">
        <v>0.283</v>
      </c>
      <c r="J33" s="146">
        <v>0.336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0.015</v>
      </c>
      <c r="I34" s="146">
        <v>0.006</v>
      </c>
      <c r="J34" s="146">
        <v>0.006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15</v>
      </c>
      <c r="I35" s="146">
        <v>15.991</v>
      </c>
      <c r="J35" s="146">
        <v>13.273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7.169</v>
      </c>
      <c r="I36" s="146">
        <v>9.56</v>
      </c>
      <c r="J36" s="146">
        <v>6.8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22.334</v>
      </c>
      <c r="I37" s="148">
        <v>25.840000000000003</v>
      </c>
      <c r="J37" s="148">
        <v>20.415</v>
      </c>
      <c r="K37" s="42">
        <v>79.00541795665633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4.6</v>
      </c>
      <c r="I39" s="148">
        <v>3.955</v>
      </c>
      <c r="J39" s="148">
        <v>2.6</v>
      </c>
      <c r="K39" s="42">
        <v>65.73957016434892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0.013</v>
      </c>
      <c r="I41" s="146">
        <v>0.01</v>
      </c>
      <c r="J41" s="146">
        <v>0.017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>
        <v>0.01</v>
      </c>
      <c r="I42" s="146">
        <v>0.015</v>
      </c>
      <c r="J42" s="146">
        <v>0.018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>
        <v>0.016</v>
      </c>
      <c r="I43" s="146">
        <v>0.022</v>
      </c>
      <c r="J43" s="146">
        <v>0.037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>
        <v>0.001</v>
      </c>
      <c r="I44" s="146">
        <v>0.001</v>
      </c>
      <c r="J44" s="146">
        <v>0.001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0.35</v>
      </c>
      <c r="I45" s="146">
        <v>0.15</v>
      </c>
      <c r="J45" s="146">
        <v>0.3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0.07</v>
      </c>
      <c r="I46" s="146">
        <v>0.09</v>
      </c>
      <c r="J46" s="146">
        <v>0.06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>
        <v>0.4</v>
      </c>
      <c r="I47" s="146">
        <v>0.321</v>
      </c>
      <c r="J47" s="146">
        <v>0.25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0.221</v>
      </c>
      <c r="I48" s="146">
        <v>0.299</v>
      </c>
      <c r="J48" s="146">
        <v>0.28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>
        <v>0.45</v>
      </c>
      <c r="I49" s="146">
        <v>0.436</v>
      </c>
      <c r="J49" s="146">
        <v>0.42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1.531</v>
      </c>
      <c r="I50" s="148">
        <v>1.3439999999999999</v>
      </c>
      <c r="J50" s="148">
        <v>1.383</v>
      </c>
      <c r="K50" s="42">
        <v>102.90178571428574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0.47</v>
      </c>
      <c r="I52" s="148">
        <v>0.964</v>
      </c>
      <c r="J52" s="148">
        <v>0.815</v>
      </c>
      <c r="K52" s="42">
        <v>84.5435684647303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21.285</v>
      </c>
      <c r="I54" s="146">
        <v>41.163</v>
      </c>
      <c r="J54" s="146">
        <v>24.758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>
        <v>6.8</v>
      </c>
      <c r="I55" s="146">
        <v>6.529</v>
      </c>
      <c r="J55" s="146">
        <v>6.529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4.53</v>
      </c>
      <c r="I56" s="146">
        <v>4.733</v>
      </c>
      <c r="J56" s="146">
        <v>4.9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>
        <v>0.38</v>
      </c>
      <c r="I57" s="146">
        <v>0.118</v>
      </c>
      <c r="J57" s="146">
        <v>0.575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20.51</v>
      </c>
      <c r="I58" s="146">
        <v>21.909</v>
      </c>
      <c r="J58" s="146">
        <v>8.106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53.50500000000001</v>
      </c>
      <c r="I59" s="148">
        <v>74.452</v>
      </c>
      <c r="J59" s="148">
        <v>44.868</v>
      </c>
      <c r="K59" s="42">
        <v>60.26433138129265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14.5</v>
      </c>
      <c r="I61" s="146">
        <v>12.073</v>
      </c>
      <c r="J61" s="146">
        <v>15.284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9.836</v>
      </c>
      <c r="I62" s="146">
        <v>5.974</v>
      </c>
      <c r="J62" s="146">
        <v>5.638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11.53</v>
      </c>
      <c r="I63" s="146">
        <v>11.524</v>
      </c>
      <c r="J63" s="146">
        <v>11.404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35.866</v>
      </c>
      <c r="I64" s="148">
        <v>29.570999999999998</v>
      </c>
      <c r="J64" s="148">
        <v>32.326</v>
      </c>
      <c r="K64" s="42">
        <v>109.31656014338373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24.896</v>
      </c>
      <c r="I66" s="148">
        <v>29.153</v>
      </c>
      <c r="J66" s="148">
        <v>35.185</v>
      </c>
      <c r="K66" s="42">
        <v>120.69083799265943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7.4</v>
      </c>
      <c r="I68" s="146">
        <v>8.192</v>
      </c>
      <c r="J68" s="146">
        <v>13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1.1</v>
      </c>
      <c r="I69" s="146">
        <v>2.943</v>
      </c>
      <c r="J69" s="146">
        <v>4.5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8.5</v>
      </c>
      <c r="I70" s="148">
        <v>11.135</v>
      </c>
      <c r="J70" s="148">
        <v>17.5</v>
      </c>
      <c r="K70" s="42">
        <v>157.1621014818141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18.968</v>
      </c>
      <c r="I72" s="146">
        <v>25.189</v>
      </c>
      <c r="J72" s="146">
        <v>21.388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0.805</v>
      </c>
      <c r="I73" s="146">
        <v>1.313</v>
      </c>
      <c r="J73" s="146">
        <v>1.313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6.53</v>
      </c>
      <c r="I74" s="146">
        <v>14.241</v>
      </c>
      <c r="J74" s="146">
        <v>5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41.673</v>
      </c>
      <c r="I75" s="146">
        <v>62.296</v>
      </c>
      <c r="J75" s="146">
        <v>25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3</v>
      </c>
      <c r="I76" s="146">
        <v>2.9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7.878</v>
      </c>
      <c r="I77" s="146">
        <v>7.14</v>
      </c>
      <c r="J77" s="146">
        <v>8.61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4.7</v>
      </c>
      <c r="I78" s="146">
        <v>5.038</v>
      </c>
      <c r="J78" s="146">
        <v>5.2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28.935</v>
      </c>
      <c r="I79" s="146">
        <v>43.429</v>
      </c>
      <c r="J79" s="146">
        <v>12.51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112.489</v>
      </c>
      <c r="I80" s="148">
        <v>161.546</v>
      </c>
      <c r="J80" s="148">
        <v>79.021</v>
      </c>
      <c r="K80" s="42">
        <v>48.91547918240006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0.176</v>
      </c>
      <c r="I82" s="146">
        <v>0.167</v>
      </c>
      <c r="J82" s="146">
        <v>0.167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0.065</v>
      </c>
      <c r="I83" s="146">
        <v>0.066</v>
      </c>
      <c r="J83" s="146">
        <v>0.066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0.241</v>
      </c>
      <c r="I84" s="148">
        <v>0.233</v>
      </c>
      <c r="J84" s="148">
        <v>0.233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331.952</v>
      </c>
      <c r="I87" s="152">
        <v>421.60999999999996</v>
      </c>
      <c r="J87" s="152">
        <v>314.895</v>
      </c>
      <c r="K87" s="55">
        <f>IF(I87&gt;0,100*J87/I87,0)</f>
        <v>74.68869334218829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>
        <v>0.05</v>
      </c>
      <c r="I15" s="148">
        <v>0.06</v>
      </c>
      <c r="J15" s="148">
        <v>0.05</v>
      </c>
      <c r="K15" s="42">
        <v>83.33333333333334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0.083</v>
      </c>
      <c r="I19" s="146">
        <v>0.088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>
        <v>0.096</v>
      </c>
      <c r="I20" s="146">
        <v>0.102</v>
      </c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>
        <v>0.142</v>
      </c>
      <c r="I21" s="146">
        <v>0.142</v>
      </c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0.32099999999999995</v>
      </c>
      <c r="I22" s="148">
        <v>0.33199999999999996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0.012</v>
      </c>
      <c r="I24" s="148">
        <v>0.012</v>
      </c>
      <c r="J24" s="148">
        <v>0.012</v>
      </c>
      <c r="K24" s="42"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>
        <v>0.003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0.002</v>
      </c>
      <c r="I28" s="146">
        <v>0.002</v>
      </c>
      <c r="J28" s="146">
        <v>0.002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0.022</v>
      </c>
      <c r="I29" s="146">
        <v>0.014</v>
      </c>
      <c r="J29" s="146">
        <v>0.023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>
        <v>0.001</v>
      </c>
      <c r="J30" s="146">
        <v>0.002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0.024</v>
      </c>
      <c r="I31" s="148">
        <v>0.017</v>
      </c>
      <c r="J31" s="148">
        <v>0.027000000000000003</v>
      </c>
      <c r="K31" s="42">
        <v>158.8235294117647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0.07</v>
      </c>
      <c r="I33" s="146">
        <v>0.053</v>
      </c>
      <c r="J33" s="146">
        <v>0.058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0.65</v>
      </c>
      <c r="I34" s="146">
        <v>0.83</v>
      </c>
      <c r="J34" s="146">
        <v>0.74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0.007</v>
      </c>
      <c r="I35" s="146">
        <v>0.007</v>
      </c>
      <c r="J35" s="146">
        <v>0.006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11.061</v>
      </c>
      <c r="I36" s="146">
        <v>3.857</v>
      </c>
      <c r="J36" s="146">
        <v>5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11.788</v>
      </c>
      <c r="I37" s="148">
        <v>4.747</v>
      </c>
      <c r="J37" s="148">
        <v>5.804</v>
      </c>
      <c r="K37" s="42">
        <v>122.26669475458183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>
        <v>0.001</v>
      </c>
      <c r="J48" s="146">
        <v>0.001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>
        <v>0.001</v>
      </c>
      <c r="J50" s="148">
        <v>0.001</v>
      </c>
      <c r="K50" s="42"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>
        <v>0.006</v>
      </c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0.001</v>
      </c>
      <c r="I56" s="146">
        <v>0.001</v>
      </c>
      <c r="J56" s="146">
        <v>0.001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0.001</v>
      </c>
      <c r="I59" s="148">
        <v>0.007</v>
      </c>
      <c r="J59" s="148">
        <v>0.001</v>
      </c>
      <c r="K59" s="42">
        <v>14.285714285714286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>
        <v>0.001</v>
      </c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0.354</v>
      </c>
      <c r="I62" s="146">
        <v>0.401</v>
      </c>
      <c r="J62" s="146">
        <v>0.317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0.004</v>
      </c>
      <c r="I63" s="146">
        <v>0.005</v>
      </c>
      <c r="J63" s="146">
        <v>0.004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0.358</v>
      </c>
      <c r="I64" s="148">
        <v>0.40700000000000003</v>
      </c>
      <c r="J64" s="148">
        <v>0.321</v>
      </c>
      <c r="K64" s="42">
        <v>78.86977886977887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/>
      <c r="I66" s="148"/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/>
      <c r="I73" s="146"/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/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/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/>
      <c r="I80" s="148"/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>
        <v>0.001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>
        <v>0.001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12.554</v>
      </c>
      <c r="I87" s="152">
        <v>5.587000000000001</v>
      </c>
      <c r="J87" s="152">
        <v>6.216000000000001</v>
      </c>
      <c r="K87" s="55">
        <f>IF(I87&gt;0,100*J87/I87,0)</f>
        <v>111.25827814569537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0.675</v>
      </c>
      <c r="I28" s="146">
        <v>0.298</v>
      </c>
      <c r="J28" s="146">
        <v>0.281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0.023</v>
      </c>
      <c r="I29" s="146">
        <v>0.019</v>
      </c>
      <c r="J29" s="146">
        <v>0.008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0.401</v>
      </c>
      <c r="I30" s="146">
        <v>0.493</v>
      </c>
      <c r="J30" s="146">
        <v>0.467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1.0990000000000002</v>
      </c>
      <c r="I31" s="148">
        <v>0.81</v>
      </c>
      <c r="J31" s="148">
        <v>0.756</v>
      </c>
      <c r="K31" s="42">
        <v>93.33333333333331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0.36</v>
      </c>
      <c r="I35" s="146">
        <v>0.36</v>
      </c>
      <c r="J35" s="146">
        <v>0.36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0.007</v>
      </c>
      <c r="I36" s="146">
        <v>0.007</v>
      </c>
      <c r="J36" s="146">
        <v>0.006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0.367</v>
      </c>
      <c r="I37" s="148">
        <v>0.367</v>
      </c>
      <c r="J37" s="148">
        <v>0.366</v>
      </c>
      <c r="K37" s="42">
        <v>99.7275204359673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0.34</v>
      </c>
      <c r="I39" s="148">
        <v>0.29</v>
      </c>
      <c r="J39" s="148">
        <v>0.25</v>
      </c>
      <c r="K39" s="42">
        <v>86.20689655172414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0.009</v>
      </c>
      <c r="I41" s="146">
        <v>0.009</v>
      </c>
      <c r="J41" s="146">
        <v>0.003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0.003</v>
      </c>
      <c r="I46" s="146">
        <v>0.012</v>
      </c>
      <c r="J46" s="146">
        <v>0.006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0.013</v>
      </c>
      <c r="I48" s="146">
        <v>0.014</v>
      </c>
      <c r="J48" s="146">
        <v>0.01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0.025</v>
      </c>
      <c r="I50" s="148">
        <v>0.034999999999999996</v>
      </c>
      <c r="J50" s="148">
        <v>0.019000000000000003</v>
      </c>
      <c r="K50" s="42">
        <v>54.2857142857143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>
        <v>0.037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0.25</v>
      </c>
      <c r="I54" s="146">
        <v>0.255</v>
      </c>
      <c r="J54" s="146">
        <v>1.26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0.006</v>
      </c>
      <c r="I56" s="146"/>
      <c r="J56" s="146">
        <v>0.005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0.055</v>
      </c>
      <c r="I58" s="146">
        <v>0.081</v>
      </c>
      <c r="J58" s="146">
        <v>0.088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0.311</v>
      </c>
      <c r="I59" s="148">
        <v>0.336</v>
      </c>
      <c r="J59" s="148">
        <v>1.353</v>
      </c>
      <c r="K59" s="42">
        <v>402.67857142857144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94.373</v>
      </c>
      <c r="I61" s="146">
        <v>111.264</v>
      </c>
      <c r="J61" s="146">
        <v>99.275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0.205</v>
      </c>
      <c r="I62" s="146">
        <v>0.131</v>
      </c>
      <c r="J62" s="146">
        <v>0.109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0.206</v>
      </c>
      <c r="I63" s="146">
        <v>0.189</v>
      </c>
      <c r="J63" s="146">
        <v>0.189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94.784</v>
      </c>
      <c r="I64" s="148">
        <v>111.58399999999999</v>
      </c>
      <c r="J64" s="148">
        <v>99.573</v>
      </c>
      <c r="K64" s="42">
        <v>89.23591195870375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221.19</v>
      </c>
      <c r="I66" s="148">
        <v>174.852</v>
      </c>
      <c r="J66" s="148">
        <v>192.74</v>
      </c>
      <c r="K66" s="42">
        <v>110.2303662526022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1.4</v>
      </c>
      <c r="I68" s="146">
        <v>1.4</v>
      </c>
      <c r="J68" s="146">
        <v>1.5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0.007</v>
      </c>
      <c r="I69" s="146">
        <v>0.013</v>
      </c>
      <c r="J69" s="146">
        <v>0.011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1.4069999999999998</v>
      </c>
      <c r="I70" s="148">
        <v>1.4129999999999998</v>
      </c>
      <c r="J70" s="148">
        <v>1.511</v>
      </c>
      <c r="K70" s="42">
        <v>106.93559801840058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2.189</v>
      </c>
      <c r="I72" s="146">
        <v>2.212</v>
      </c>
      <c r="J72" s="146">
        <v>2.86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1.729</v>
      </c>
      <c r="I73" s="146">
        <v>1.21</v>
      </c>
      <c r="J73" s="146">
        <v>1.21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0.065</v>
      </c>
      <c r="I74" s="146">
        <v>0.05</v>
      </c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1.077</v>
      </c>
      <c r="I75" s="146">
        <v>0.36</v>
      </c>
      <c r="J75" s="146">
        <v>0.36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1.02</v>
      </c>
      <c r="I76" s="146">
        <v>0.8</v>
      </c>
      <c r="J76" s="146">
        <v>0.92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0.062</v>
      </c>
      <c r="I77" s="146">
        <v>0.099</v>
      </c>
      <c r="J77" s="146">
        <v>0.09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0.8</v>
      </c>
      <c r="I78" s="146">
        <v>0.85</v>
      </c>
      <c r="J78" s="146">
        <v>0.8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4.608</v>
      </c>
      <c r="I79" s="146">
        <v>2.24</v>
      </c>
      <c r="J79" s="146">
        <v>1.64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11.55</v>
      </c>
      <c r="I80" s="148">
        <v>7.821</v>
      </c>
      <c r="J80" s="148">
        <v>7.88</v>
      </c>
      <c r="K80" s="42">
        <v>100.7543792353919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0.285</v>
      </c>
      <c r="I82" s="146">
        <v>0.17</v>
      </c>
      <c r="J82" s="146">
        <v>0.183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0.1</v>
      </c>
      <c r="I83" s="146">
        <v>0.085</v>
      </c>
      <c r="J83" s="146">
        <v>0.097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0.385</v>
      </c>
      <c r="I84" s="148">
        <v>0.255</v>
      </c>
      <c r="J84" s="148">
        <v>0.28</v>
      </c>
      <c r="K84" s="42">
        <v>109.80392156862746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331.45799999999997</v>
      </c>
      <c r="I87" s="152">
        <v>297.76300000000003</v>
      </c>
      <c r="J87" s="152">
        <v>304.765</v>
      </c>
      <c r="K87" s="55">
        <f>IF(I87&gt;0,100*J87/I87,0)</f>
        <v>102.35153460973994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>
        <v>14.541</v>
      </c>
      <c r="I9" s="146">
        <v>15.525</v>
      </c>
      <c r="J9" s="146">
        <v>17.854</v>
      </c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>
        <v>7.171</v>
      </c>
      <c r="I10" s="146">
        <v>8.184</v>
      </c>
      <c r="J10" s="146">
        <v>8.184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>
        <v>43.712</v>
      </c>
      <c r="I11" s="146">
        <v>37.136</v>
      </c>
      <c r="J11" s="146">
        <v>37.136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>
        <v>73.977</v>
      </c>
      <c r="I12" s="146">
        <v>98.9</v>
      </c>
      <c r="J12" s="146">
        <v>113.735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>
        <v>139.401</v>
      </c>
      <c r="I13" s="148">
        <v>159.745</v>
      </c>
      <c r="J13" s="148">
        <v>176.909</v>
      </c>
      <c r="K13" s="42">
        <v>110.74462424489028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>
        <v>0.083</v>
      </c>
      <c r="I15" s="148">
        <v>0.438073</v>
      </c>
      <c r="J15" s="148">
        <v>2.910945945945946</v>
      </c>
      <c r="K15" s="42">
        <v>664.4887829074027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>
        <v>0.167</v>
      </c>
      <c r="I17" s="148">
        <v>0.150833</v>
      </c>
      <c r="J17" s="148">
        <v>0.9612162162162162</v>
      </c>
      <c r="K17" s="42">
        <v>637.271827926393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86.576</v>
      </c>
      <c r="I19" s="146">
        <v>95.161257</v>
      </c>
      <c r="J19" s="146">
        <v>301.21975223669244</v>
      </c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>
        <v>2.444</v>
      </c>
      <c r="I20" s="146">
        <v>3.253777</v>
      </c>
      <c r="J20" s="146">
        <v>10.299379523469813</v>
      </c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>
        <v>1.907</v>
      </c>
      <c r="I21" s="146">
        <v>2.157579</v>
      </c>
      <c r="J21" s="146">
        <v>6.829516888486358</v>
      </c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90.92699999999999</v>
      </c>
      <c r="I22" s="148">
        <v>100.572613</v>
      </c>
      <c r="J22" s="148">
        <v>318.34864864864863</v>
      </c>
      <c r="K22" s="42">
        <v>316.5361216662916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75.187</v>
      </c>
      <c r="I24" s="148">
        <v>103.013608</v>
      </c>
      <c r="J24" s="148">
        <v>154.752027027027</v>
      </c>
      <c r="K24" s="42">
        <v>150.22483925330232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306.785</v>
      </c>
      <c r="I26" s="148">
        <v>290.354058</v>
      </c>
      <c r="J26" s="148">
        <v>658.690135135135</v>
      </c>
      <c r="K26" s="42">
        <v>226.85756130714557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22.201</v>
      </c>
      <c r="I28" s="146">
        <v>15.809421</v>
      </c>
      <c r="J28" s="146">
        <v>18.817492188483605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1.258</v>
      </c>
      <c r="I29" s="146">
        <v>1.133914</v>
      </c>
      <c r="J29" s="146">
        <v>1.3496647244331212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89.633</v>
      </c>
      <c r="I30" s="146">
        <v>145.825439</v>
      </c>
      <c r="J30" s="146">
        <v>173.57176200600216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113.092</v>
      </c>
      <c r="I31" s="148">
        <v>162.768774</v>
      </c>
      <c r="J31" s="148">
        <v>193.7389189189189</v>
      </c>
      <c r="K31" s="42">
        <v>119.02708004602829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248.658</v>
      </c>
      <c r="I33" s="146">
        <v>156.295928</v>
      </c>
      <c r="J33" s="146">
        <v>346.63647349790097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9.725</v>
      </c>
      <c r="I34" s="146">
        <v>7.217064</v>
      </c>
      <c r="J34" s="146">
        <v>16.006159891565794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32.434</v>
      </c>
      <c r="I35" s="146">
        <v>23.557565</v>
      </c>
      <c r="J35" s="146">
        <v>52.246474750113656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140.201</v>
      </c>
      <c r="I36" s="146">
        <v>125.240965</v>
      </c>
      <c r="J36" s="146">
        <v>277.76210807663557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431.01800000000003</v>
      </c>
      <c r="I37" s="148">
        <v>312.311522</v>
      </c>
      <c r="J37" s="148">
        <v>692.6512162162162</v>
      </c>
      <c r="K37" s="42">
        <v>221.78215257015597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8.891</v>
      </c>
      <c r="I39" s="148">
        <v>7.060393</v>
      </c>
      <c r="J39" s="148">
        <v>7.556081081081081</v>
      </c>
      <c r="K39" s="42">
        <v>107.0206868241057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0.513</v>
      </c>
      <c r="I41" s="146">
        <v>0.807929</v>
      </c>
      <c r="J41" s="146">
        <v>0.8944275531006856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>
        <v>58.737</v>
      </c>
      <c r="I42" s="146">
        <v>79.820834</v>
      </c>
      <c r="J42" s="146">
        <v>88.3666179095886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>
        <v>21.513</v>
      </c>
      <c r="I43" s="146">
        <v>20.342389</v>
      </c>
      <c r="J43" s="146">
        <v>22.520287324124155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>
        <v>0.12</v>
      </c>
      <c r="I44" s="146">
        <v>0.171205</v>
      </c>
      <c r="J44" s="146">
        <v>0.18953456210706987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0.901</v>
      </c>
      <c r="I45" s="146">
        <v>1.011698</v>
      </c>
      <c r="J45" s="146">
        <v>1.1200124845337367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11.446</v>
      </c>
      <c r="I46" s="146">
        <v>10.424623</v>
      </c>
      <c r="J46" s="146">
        <v>11.540704742480006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>
        <v>2.527</v>
      </c>
      <c r="I47" s="146">
        <v>2.908453</v>
      </c>
      <c r="J47" s="146">
        <v>3.2198380056890503</v>
      </c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156.477</v>
      </c>
      <c r="I48" s="146">
        <v>162.273238</v>
      </c>
      <c r="J48" s="146">
        <v>179.64654715707096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>
        <v>22.437</v>
      </c>
      <c r="I49" s="146">
        <v>26.144561</v>
      </c>
      <c r="J49" s="146">
        <v>28.94365188292735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274.671</v>
      </c>
      <c r="I50" s="148">
        <v>303.90493</v>
      </c>
      <c r="J50" s="148">
        <v>336.4416216216216</v>
      </c>
      <c r="K50" s="42">
        <v>110.70620724106766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8.372</v>
      </c>
      <c r="I52" s="148">
        <v>10.980771</v>
      </c>
      <c r="J52" s="148">
        <v>8.025135135135134</v>
      </c>
      <c r="K52" s="42">
        <v>73.08353061123972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477.157</v>
      </c>
      <c r="I54" s="146">
        <v>623.555482</v>
      </c>
      <c r="J54" s="146">
        <v>271.9331972180967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>
        <v>1227.395</v>
      </c>
      <c r="I55" s="146">
        <v>1719.357748</v>
      </c>
      <c r="J55" s="146">
        <v>749.8137103625794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455.831</v>
      </c>
      <c r="I56" s="146">
        <v>639.43875</v>
      </c>
      <c r="J56" s="146">
        <v>278.8599069884262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>
        <v>2.425</v>
      </c>
      <c r="I57" s="146">
        <v>3.77356</v>
      </c>
      <c r="J57" s="146">
        <v>1.645653458779665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496.671</v>
      </c>
      <c r="I58" s="146">
        <v>777.760408</v>
      </c>
      <c r="J58" s="146">
        <v>339.18212656671244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2659.479</v>
      </c>
      <c r="I59" s="148">
        <v>3763.885948</v>
      </c>
      <c r="J59" s="148">
        <v>1641.4345945945945</v>
      </c>
      <c r="K59" s="42">
        <v>43.610104484350714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32.803</v>
      </c>
      <c r="I61" s="146">
        <v>32.582844</v>
      </c>
      <c r="J61" s="146">
        <v>23.365493899486797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0.588</v>
      </c>
      <c r="I62" s="146">
        <v>0.411455</v>
      </c>
      <c r="J62" s="146">
        <v>0.29505862939445493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306.682</v>
      </c>
      <c r="I63" s="146">
        <v>329.054858</v>
      </c>
      <c r="J63" s="146">
        <v>235.96863666030794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340.07300000000004</v>
      </c>
      <c r="I64" s="148">
        <v>362.049157</v>
      </c>
      <c r="J64" s="148">
        <v>259.62918918918916</v>
      </c>
      <c r="K64" s="42">
        <v>71.71103265106875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101.803</v>
      </c>
      <c r="I66" s="148">
        <v>118.012196</v>
      </c>
      <c r="J66" s="148">
        <v>119.16445945945945</v>
      </c>
      <c r="K66" s="42">
        <v>100.97639354110439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392.986</v>
      </c>
      <c r="I68" s="146">
        <v>377.58806</v>
      </c>
      <c r="J68" s="146">
        <v>320.9853316061595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2.347</v>
      </c>
      <c r="I69" s="146">
        <v>2.72411</v>
      </c>
      <c r="J69" s="146">
        <v>2.3157494749215726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395.33299999999997</v>
      </c>
      <c r="I70" s="148">
        <v>380.31217</v>
      </c>
      <c r="J70" s="148">
        <v>323.30108108108107</v>
      </c>
      <c r="K70" s="42">
        <v>85.00939664409927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0.379</v>
      </c>
      <c r="I72" s="146">
        <v>0.567835</v>
      </c>
      <c r="J72" s="146">
        <v>2.29683723359046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59.348</v>
      </c>
      <c r="I73" s="146">
        <v>56.140364</v>
      </c>
      <c r="J73" s="146">
        <v>227.08230091931893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41.562</v>
      </c>
      <c r="I74" s="146">
        <v>37.734599</v>
      </c>
      <c r="J74" s="146">
        <v>152.632775326997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1.463</v>
      </c>
      <c r="I75" s="146">
        <v>1.499735</v>
      </c>
      <c r="J75" s="146">
        <v>6.066281910271098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31.748</v>
      </c>
      <c r="I76" s="146">
        <v>13.737399</v>
      </c>
      <c r="J76" s="146">
        <v>55.56644010300237</v>
      </c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0.609</v>
      </c>
      <c r="I77" s="146">
        <v>0.525921</v>
      </c>
      <c r="J77" s="146">
        <v>2.1272991885444337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4.082</v>
      </c>
      <c r="I78" s="146">
        <v>3.743389</v>
      </c>
      <c r="J78" s="146">
        <v>15.141643672920761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0.874</v>
      </c>
      <c r="I79" s="146">
        <v>0.570572</v>
      </c>
      <c r="J79" s="146">
        <v>2.3079081318414256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140.06499999999997</v>
      </c>
      <c r="I80" s="148">
        <v>114.519814</v>
      </c>
      <c r="J80" s="148">
        <v>463.22148648648647</v>
      </c>
      <c r="K80" s="42">
        <v>404.49025396293996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2.978</v>
      </c>
      <c r="I82" s="146">
        <v>1.662912</v>
      </c>
      <c r="J82" s="146">
        <v>1.2945856931490962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3.92</v>
      </c>
      <c r="I83" s="146">
        <v>4.870919</v>
      </c>
      <c r="J83" s="146">
        <v>3.792035928472525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6.898</v>
      </c>
      <c r="I84" s="148">
        <v>6.533831</v>
      </c>
      <c r="J84" s="148">
        <v>5.086621621621622</v>
      </c>
      <c r="K84" s="42">
        <v>77.85052324771824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5092.245</v>
      </c>
      <c r="I87" s="152">
        <v>6196.613691</v>
      </c>
      <c r="J87" s="152">
        <v>5362.822378378377</v>
      </c>
      <c r="K87" s="55">
        <f>IF(I87&gt;0,100*J87/I87,0)</f>
        <v>86.5444038599239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/>
      <c r="I29" s="146"/>
      <c r="J29" s="146"/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/>
      <c r="I30" s="146"/>
      <c r="J30" s="146"/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/>
      <c r="I31" s="148"/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/>
      <c r="I35" s="146"/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/>
      <c r="I37" s="148"/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/>
      <c r="I39" s="148"/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/>
      <c r="I45" s="146"/>
      <c r="J45" s="146"/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/>
      <c r="I50" s="148"/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/>
      <c r="I52" s="148"/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/>
      <c r="I54" s="146"/>
      <c r="J54" s="146"/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/>
      <c r="I56" s="146"/>
      <c r="J56" s="146"/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/>
      <c r="I59" s="148"/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/>
      <c r="I62" s="146"/>
      <c r="J62" s="146"/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/>
      <c r="I64" s="148"/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/>
      <c r="I66" s="148"/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/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/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/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/>
      <c r="I72" s="146"/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/>
      <c r="I73" s="146"/>
      <c r="J73" s="146"/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/>
      <c r="I74" s="146"/>
      <c r="J74" s="146"/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/>
      <c r="I75" s="146"/>
      <c r="J75" s="146"/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/>
      <c r="I76" s="146"/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/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0.833</v>
      </c>
      <c r="I78" s="146">
        <v>1</v>
      </c>
      <c r="J78" s="146">
        <v>0.8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/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0.833</v>
      </c>
      <c r="I80" s="148">
        <v>1</v>
      </c>
      <c r="J80" s="148">
        <v>0.8</v>
      </c>
      <c r="K80" s="42">
        <v>80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0.833</v>
      </c>
      <c r="I87" s="152">
        <v>1</v>
      </c>
      <c r="J87" s="152">
        <v>0.8</v>
      </c>
      <c r="K87" s="55">
        <f>IF(I87&gt;0,100*J87/I87,0)</f>
        <v>80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K625"/>
  <sheetViews>
    <sheetView view="pageBreakPreview" zoomScaleSheetLayoutView="100" zoomScalePageLayoutView="0" workbookViewId="0" topLeftCell="A7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/>
      <c r="I28" s="146"/>
      <c r="J28" s="146"/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2.2</v>
      </c>
      <c r="I29" s="146">
        <v>2.217</v>
      </c>
      <c r="J29" s="146">
        <v>1.074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1.285</v>
      </c>
      <c r="I30" s="146">
        <v>1.1</v>
      </c>
      <c r="J30" s="146">
        <v>0.018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3.4850000000000003</v>
      </c>
      <c r="I31" s="148">
        <v>3.317</v>
      </c>
      <c r="J31" s="148">
        <v>1.092</v>
      </c>
      <c r="K31" s="42">
        <v>32.92131444075972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/>
      <c r="I33" s="146"/>
      <c r="J33" s="146"/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/>
      <c r="I34" s="146"/>
      <c r="J34" s="146"/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0.01</v>
      </c>
      <c r="I35" s="146">
        <v>0.006</v>
      </c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0.89</v>
      </c>
      <c r="I36" s="146">
        <v>0.8</v>
      </c>
      <c r="J36" s="146">
        <v>1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0.9</v>
      </c>
      <c r="I37" s="148">
        <v>0.806</v>
      </c>
      <c r="J37" s="148">
        <v>1</v>
      </c>
      <c r="K37" s="42">
        <v>124.06947890818857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0.048</v>
      </c>
      <c r="I39" s="148">
        <v>0.045</v>
      </c>
      <c r="J39" s="148">
        <v>0.035</v>
      </c>
      <c r="K39" s="42">
        <v>77.77777777777779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/>
      <c r="I41" s="146"/>
      <c r="J41" s="146"/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/>
      <c r="I42" s="146"/>
      <c r="J42" s="146"/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/>
      <c r="I43" s="146"/>
      <c r="J43" s="146"/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/>
      <c r="J44" s="146"/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0.4</v>
      </c>
      <c r="I45" s="146">
        <v>0.6</v>
      </c>
      <c r="J45" s="146">
        <v>0.3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>
        <v>0.001</v>
      </c>
      <c r="I46" s="146">
        <v>0.003</v>
      </c>
      <c r="J46" s="146">
        <v>0.004</v>
      </c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/>
      <c r="I48" s="146"/>
      <c r="J48" s="146"/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/>
      <c r="I49" s="146"/>
      <c r="J49" s="146"/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0.401</v>
      </c>
      <c r="I50" s="148">
        <v>0.603</v>
      </c>
      <c r="J50" s="148">
        <v>0.304</v>
      </c>
      <c r="K50" s="42">
        <v>50.414593698175786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0.102</v>
      </c>
      <c r="I52" s="148">
        <v>0.2</v>
      </c>
      <c r="J52" s="148">
        <v>0.716</v>
      </c>
      <c r="K52" s="42">
        <v>357.99999999999994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0.44</v>
      </c>
      <c r="I54" s="146">
        <v>0.405</v>
      </c>
      <c r="J54" s="146">
        <v>0.403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/>
      <c r="I55" s="146"/>
      <c r="J55" s="146"/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0.045</v>
      </c>
      <c r="I56" s="146">
        <v>0.045</v>
      </c>
      <c r="J56" s="146">
        <v>0.04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/>
      <c r="I57" s="146"/>
      <c r="J57" s="146"/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/>
      <c r="I58" s="146"/>
      <c r="J58" s="146"/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0.485</v>
      </c>
      <c r="I59" s="148">
        <v>0.45</v>
      </c>
      <c r="J59" s="148">
        <v>0.443</v>
      </c>
      <c r="K59" s="42">
        <v>98.44444444444443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/>
      <c r="I61" s="146"/>
      <c r="J61" s="146"/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0.059</v>
      </c>
      <c r="I62" s="146">
        <v>0.057</v>
      </c>
      <c r="J62" s="146">
        <v>0.069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/>
      <c r="I63" s="146"/>
      <c r="J63" s="146"/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0.059</v>
      </c>
      <c r="I64" s="148">
        <v>0.057</v>
      </c>
      <c r="J64" s="148">
        <v>0.069</v>
      </c>
      <c r="K64" s="42">
        <v>121.05263157894737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3.976</v>
      </c>
      <c r="I66" s="148">
        <v>3.158</v>
      </c>
      <c r="J66" s="148">
        <v>3.39</v>
      </c>
      <c r="K66" s="42">
        <v>107.34642178594048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80</v>
      </c>
      <c r="I68" s="146">
        <v>55</v>
      </c>
      <c r="J68" s="146">
        <v>60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40</v>
      </c>
      <c r="I69" s="146">
        <v>45</v>
      </c>
      <c r="J69" s="146">
        <v>27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120</v>
      </c>
      <c r="I70" s="148">
        <v>100</v>
      </c>
      <c r="J70" s="148">
        <v>87</v>
      </c>
      <c r="K70" s="42">
        <v>87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0.85</v>
      </c>
      <c r="I72" s="146">
        <v>0.636</v>
      </c>
      <c r="J72" s="146">
        <v>0.33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0.039</v>
      </c>
      <c r="I73" s="146">
        <v>0.033</v>
      </c>
      <c r="J73" s="146">
        <v>0.055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55.303</v>
      </c>
      <c r="I74" s="146">
        <v>69.511</v>
      </c>
      <c r="J74" s="146">
        <v>80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0.07</v>
      </c>
      <c r="I75" s="146">
        <v>0.145</v>
      </c>
      <c r="J75" s="146">
        <v>0.118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5.544</v>
      </c>
      <c r="I76" s="146">
        <v>7.469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0.597</v>
      </c>
      <c r="I77" s="146"/>
      <c r="J77" s="146">
        <v>0.516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59.41</v>
      </c>
      <c r="I78" s="146">
        <v>65.076</v>
      </c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218.12</v>
      </c>
      <c r="I79" s="146">
        <v>376.992</v>
      </c>
      <c r="J79" s="146">
        <v>301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339.933</v>
      </c>
      <c r="I80" s="148">
        <v>519.862</v>
      </c>
      <c r="J80" s="148">
        <v>382.019</v>
      </c>
      <c r="K80" s="42">
        <v>73.48469401495012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1.009</v>
      </c>
      <c r="I82" s="146">
        <v>0.104</v>
      </c>
      <c r="J82" s="146">
        <v>0.227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0.04</v>
      </c>
      <c r="I83" s="146">
        <v>0.005</v>
      </c>
      <c r="J83" s="146">
        <v>0.008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1.049</v>
      </c>
      <c r="I84" s="148">
        <v>0.109</v>
      </c>
      <c r="J84" s="148">
        <v>0.23500000000000001</v>
      </c>
      <c r="K84" s="42">
        <v>215.59633027522935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470.438</v>
      </c>
      <c r="I87" s="152">
        <v>628.607</v>
      </c>
      <c r="J87" s="152">
        <v>476.303</v>
      </c>
      <c r="K87" s="55">
        <f>IF(I87&gt;0,100*J87/I87,0)</f>
        <v>75.7711893122412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625"/>
  <sheetViews>
    <sheetView view="pageBreakPreview" zoomScaleSheetLayoutView="100" zoomScalePageLayoutView="0" workbookViewId="0" topLeftCell="A46">
      <selection activeCell="D87" sqref="D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2</v>
      </c>
      <c r="D9" s="31">
        <v>4</v>
      </c>
      <c r="E9" s="31">
        <v>4</v>
      </c>
      <c r="F9" s="32"/>
      <c r="G9" s="32"/>
      <c r="H9" s="146">
        <v>0.006</v>
      </c>
      <c r="I9" s="146">
        <v>0.005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8</v>
      </c>
      <c r="D10" s="31">
        <v>92</v>
      </c>
      <c r="E10" s="31">
        <v>92</v>
      </c>
      <c r="F10" s="32"/>
      <c r="G10" s="32"/>
      <c r="H10" s="146">
        <v>0.019</v>
      </c>
      <c r="I10" s="146">
        <v>0.184</v>
      </c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>
        <v>3</v>
      </c>
      <c r="E11" s="31">
        <v>3</v>
      </c>
      <c r="F11" s="32"/>
      <c r="G11" s="32"/>
      <c r="H11" s="146"/>
      <c r="I11" s="146">
        <v>0.018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10</v>
      </c>
      <c r="D12" s="31">
        <v>1</v>
      </c>
      <c r="E12" s="31">
        <v>1</v>
      </c>
      <c r="F12" s="32"/>
      <c r="G12" s="32"/>
      <c r="H12" s="146">
        <v>0.022</v>
      </c>
      <c r="I12" s="146">
        <v>0.002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20</v>
      </c>
      <c r="D13" s="39">
        <v>100</v>
      </c>
      <c r="E13" s="39">
        <v>100</v>
      </c>
      <c r="F13" s="40">
        <v>100</v>
      </c>
      <c r="G13" s="41"/>
      <c r="H13" s="147">
        <v>0.047</v>
      </c>
      <c r="I13" s="148">
        <v>0.209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375</v>
      </c>
      <c r="D24" s="39">
        <v>465</v>
      </c>
      <c r="E24" s="39">
        <v>450</v>
      </c>
      <c r="F24" s="40">
        <v>96.7741935483871</v>
      </c>
      <c r="G24" s="41"/>
      <c r="H24" s="147">
        <v>1.315</v>
      </c>
      <c r="I24" s="148">
        <v>0.948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31</v>
      </c>
      <c r="D26" s="39">
        <v>10</v>
      </c>
      <c r="E26" s="39">
        <v>50</v>
      </c>
      <c r="F26" s="40">
        <v>500</v>
      </c>
      <c r="G26" s="41"/>
      <c r="H26" s="147">
        <v>0.17</v>
      </c>
      <c r="I26" s="148">
        <v>0.04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1701</v>
      </c>
      <c r="D28" s="31">
        <v>1901</v>
      </c>
      <c r="E28" s="31">
        <v>1901</v>
      </c>
      <c r="F28" s="32"/>
      <c r="G28" s="32"/>
      <c r="H28" s="146">
        <v>6.603</v>
      </c>
      <c r="I28" s="146">
        <v>6.753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1069</v>
      </c>
      <c r="D29" s="31">
        <v>1145</v>
      </c>
      <c r="E29" s="31">
        <v>1086</v>
      </c>
      <c r="F29" s="32"/>
      <c r="G29" s="32"/>
      <c r="H29" s="146">
        <v>1.964</v>
      </c>
      <c r="I29" s="146">
        <v>3.017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57515</v>
      </c>
      <c r="D30" s="31">
        <v>66285</v>
      </c>
      <c r="E30" s="31">
        <v>63000</v>
      </c>
      <c r="F30" s="32"/>
      <c r="G30" s="32"/>
      <c r="H30" s="146">
        <v>167.503</v>
      </c>
      <c r="I30" s="146">
        <v>200.522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60285</v>
      </c>
      <c r="D31" s="39">
        <v>69331</v>
      </c>
      <c r="E31" s="39">
        <v>65987</v>
      </c>
      <c r="F31" s="40">
        <v>95.1767607563716</v>
      </c>
      <c r="G31" s="41"/>
      <c r="H31" s="147">
        <v>176.07</v>
      </c>
      <c r="I31" s="148">
        <v>210.292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57</v>
      </c>
      <c r="D33" s="31">
        <v>100</v>
      </c>
      <c r="E33" s="31">
        <v>100</v>
      </c>
      <c r="F33" s="32"/>
      <c r="G33" s="32"/>
      <c r="H33" s="146">
        <v>0.283</v>
      </c>
      <c r="I33" s="146">
        <v>0.39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14</v>
      </c>
      <c r="D34" s="31">
        <v>40</v>
      </c>
      <c r="E34" s="31">
        <v>40</v>
      </c>
      <c r="F34" s="32"/>
      <c r="G34" s="32"/>
      <c r="H34" s="146">
        <v>0.035</v>
      </c>
      <c r="I34" s="146">
        <v>0.04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163</v>
      </c>
      <c r="D35" s="31">
        <v>142.71</v>
      </c>
      <c r="E35" s="31">
        <v>142.71</v>
      </c>
      <c r="F35" s="32"/>
      <c r="G35" s="32"/>
      <c r="H35" s="146">
        <v>0.718</v>
      </c>
      <c r="I35" s="146">
        <v>0.954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27</v>
      </c>
      <c r="D36" s="31">
        <v>12</v>
      </c>
      <c r="E36" s="31">
        <v>12</v>
      </c>
      <c r="F36" s="32"/>
      <c r="G36" s="32"/>
      <c r="H36" s="146">
        <v>0.092</v>
      </c>
      <c r="I36" s="146">
        <v>0.06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261</v>
      </c>
      <c r="D37" s="39">
        <v>294.71000000000004</v>
      </c>
      <c r="E37" s="39">
        <v>294.71000000000004</v>
      </c>
      <c r="F37" s="40">
        <v>100</v>
      </c>
      <c r="G37" s="41"/>
      <c r="H37" s="147">
        <v>1.1280000000000001</v>
      </c>
      <c r="I37" s="148">
        <v>1.444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3</v>
      </c>
      <c r="D39" s="39">
        <v>3</v>
      </c>
      <c r="E39" s="39">
        <v>3</v>
      </c>
      <c r="F39" s="40">
        <v>100</v>
      </c>
      <c r="G39" s="41"/>
      <c r="H39" s="147">
        <v>0.005</v>
      </c>
      <c r="I39" s="148">
        <v>0.005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5</v>
      </c>
      <c r="D41" s="31">
        <v>7</v>
      </c>
      <c r="E41" s="31">
        <v>5</v>
      </c>
      <c r="F41" s="32"/>
      <c r="G41" s="32"/>
      <c r="H41" s="146">
        <v>0.029</v>
      </c>
      <c r="I41" s="146">
        <v>0.021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341</v>
      </c>
      <c r="D42" s="31">
        <v>387</v>
      </c>
      <c r="E42" s="31">
        <v>459</v>
      </c>
      <c r="F42" s="32"/>
      <c r="G42" s="32"/>
      <c r="H42" s="146">
        <v>1.607</v>
      </c>
      <c r="I42" s="146">
        <v>1.643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180</v>
      </c>
      <c r="D43" s="31">
        <v>43</v>
      </c>
      <c r="E43" s="31">
        <v>45</v>
      </c>
      <c r="F43" s="32"/>
      <c r="G43" s="32"/>
      <c r="H43" s="146">
        <v>0.987</v>
      </c>
      <c r="I43" s="146">
        <v>0.25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154</v>
      </c>
      <c r="D44" s="31">
        <v>177</v>
      </c>
      <c r="E44" s="31">
        <v>177</v>
      </c>
      <c r="F44" s="32"/>
      <c r="G44" s="32"/>
      <c r="H44" s="146">
        <v>0.834</v>
      </c>
      <c r="I44" s="146">
        <v>0.601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55</v>
      </c>
      <c r="D45" s="31">
        <v>40</v>
      </c>
      <c r="E45" s="31">
        <v>40</v>
      </c>
      <c r="F45" s="32"/>
      <c r="G45" s="32"/>
      <c r="H45" s="146">
        <v>0.212</v>
      </c>
      <c r="I45" s="146">
        <v>0.179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7</v>
      </c>
      <c r="D46" s="31">
        <v>97</v>
      </c>
      <c r="E46" s="31">
        <v>90</v>
      </c>
      <c r="F46" s="32"/>
      <c r="G46" s="32"/>
      <c r="H46" s="146">
        <v>0.022</v>
      </c>
      <c r="I46" s="146">
        <v>0.314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17</v>
      </c>
      <c r="D47" s="31">
        <v>2</v>
      </c>
      <c r="E47" s="31"/>
      <c r="F47" s="32"/>
      <c r="G47" s="32"/>
      <c r="H47" s="146">
        <v>0.09</v>
      </c>
      <c r="I47" s="146">
        <v>0.006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752</v>
      </c>
      <c r="D48" s="31">
        <v>604</v>
      </c>
      <c r="E48" s="31">
        <v>605</v>
      </c>
      <c r="F48" s="32"/>
      <c r="G48" s="32"/>
      <c r="H48" s="146">
        <v>3.356</v>
      </c>
      <c r="I48" s="146">
        <v>2.764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165</v>
      </c>
      <c r="D49" s="31">
        <v>94</v>
      </c>
      <c r="E49" s="31">
        <v>94</v>
      </c>
      <c r="F49" s="32"/>
      <c r="G49" s="32"/>
      <c r="H49" s="146">
        <v>0.803</v>
      </c>
      <c r="I49" s="146">
        <v>0.371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1676</v>
      </c>
      <c r="D50" s="39">
        <v>1451</v>
      </c>
      <c r="E50" s="39">
        <v>1515</v>
      </c>
      <c r="F50" s="40">
        <v>104.41075120606479</v>
      </c>
      <c r="G50" s="41"/>
      <c r="H50" s="147">
        <v>7.9399999999999995</v>
      </c>
      <c r="I50" s="148">
        <v>6.148999999999999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183</v>
      </c>
      <c r="D52" s="39">
        <v>276</v>
      </c>
      <c r="E52" s="39">
        <v>276</v>
      </c>
      <c r="F52" s="40">
        <v>100</v>
      </c>
      <c r="G52" s="41"/>
      <c r="H52" s="147">
        <v>0.509</v>
      </c>
      <c r="I52" s="148">
        <v>1.407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505</v>
      </c>
      <c r="D54" s="31">
        <v>1225</v>
      </c>
      <c r="E54" s="31">
        <v>1600</v>
      </c>
      <c r="F54" s="32"/>
      <c r="G54" s="32"/>
      <c r="H54" s="146">
        <v>3.535</v>
      </c>
      <c r="I54" s="146">
        <v>9.004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229</v>
      </c>
      <c r="D55" s="31">
        <v>195</v>
      </c>
      <c r="E55" s="31">
        <v>195</v>
      </c>
      <c r="F55" s="32"/>
      <c r="G55" s="32"/>
      <c r="H55" s="146">
        <v>0.843</v>
      </c>
      <c r="I55" s="146">
        <v>0.645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234</v>
      </c>
      <c r="D56" s="31">
        <v>352</v>
      </c>
      <c r="E56" s="31">
        <v>380</v>
      </c>
      <c r="F56" s="32"/>
      <c r="G56" s="32"/>
      <c r="H56" s="146">
        <v>0.665</v>
      </c>
      <c r="I56" s="146">
        <v>1.04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157</v>
      </c>
      <c r="D57" s="31">
        <v>207</v>
      </c>
      <c r="E57" s="31">
        <v>207</v>
      </c>
      <c r="F57" s="32"/>
      <c r="G57" s="32"/>
      <c r="H57" s="146">
        <v>0.158</v>
      </c>
      <c r="I57" s="146">
        <v>0.31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1424</v>
      </c>
      <c r="D58" s="31">
        <v>1418</v>
      </c>
      <c r="E58" s="31">
        <v>1450</v>
      </c>
      <c r="F58" s="32"/>
      <c r="G58" s="32"/>
      <c r="H58" s="146">
        <v>4.369</v>
      </c>
      <c r="I58" s="146">
        <v>3.44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2549</v>
      </c>
      <c r="D59" s="39">
        <v>3397</v>
      </c>
      <c r="E59" s="39">
        <v>3832</v>
      </c>
      <c r="F59" s="40">
        <f>IF(D59&gt;0,100*E59/D59,0)</f>
        <v>112.80541654400942</v>
      </c>
      <c r="G59" s="41"/>
      <c r="H59" s="147">
        <v>9.57</v>
      </c>
      <c r="I59" s="148">
        <v>14.439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71</v>
      </c>
      <c r="D61" s="31">
        <v>88</v>
      </c>
      <c r="E61" s="31">
        <v>88</v>
      </c>
      <c r="F61" s="32"/>
      <c r="G61" s="32"/>
      <c r="H61" s="146">
        <v>0.295</v>
      </c>
      <c r="I61" s="146">
        <v>0.502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30</v>
      </c>
      <c r="D62" s="31">
        <v>30</v>
      </c>
      <c r="E62" s="31">
        <v>17</v>
      </c>
      <c r="F62" s="32"/>
      <c r="G62" s="32"/>
      <c r="H62" s="146">
        <v>0.07</v>
      </c>
      <c r="I62" s="146">
        <v>0.065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95</v>
      </c>
      <c r="D63" s="31">
        <v>95</v>
      </c>
      <c r="E63" s="31">
        <v>131</v>
      </c>
      <c r="F63" s="32"/>
      <c r="G63" s="32"/>
      <c r="H63" s="146">
        <v>0.293</v>
      </c>
      <c r="I63" s="146">
        <v>0.319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196</v>
      </c>
      <c r="D64" s="39">
        <v>213</v>
      </c>
      <c r="E64" s="39">
        <v>236</v>
      </c>
      <c r="F64" s="40">
        <v>110.7981220657277</v>
      </c>
      <c r="G64" s="41"/>
      <c r="H64" s="147">
        <v>0.6579999999999999</v>
      </c>
      <c r="I64" s="148">
        <v>0.8859999999999999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148</v>
      </c>
      <c r="D66" s="39">
        <v>326</v>
      </c>
      <c r="E66" s="39">
        <v>359.6</v>
      </c>
      <c r="F66" s="40">
        <v>110.30674846625767</v>
      </c>
      <c r="G66" s="41"/>
      <c r="H66" s="147">
        <v>0.331</v>
      </c>
      <c r="I66" s="148">
        <v>0.609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5016</v>
      </c>
      <c r="D68" s="31">
        <v>5450</v>
      </c>
      <c r="E68" s="31">
        <v>5000</v>
      </c>
      <c r="F68" s="32"/>
      <c r="G68" s="32"/>
      <c r="H68" s="146">
        <v>14.723</v>
      </c>
      <c r="I68" s="146">
        <v>15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245</v>
      </c>
      <c r="D69" s="31">
        <v>180</v>
      </c>
      <c r="E69" s="31">
        <v>200</v>
      </c>
      <c r="F69" s="32"/>
      <c r="G69" s="32"/>
      <c r="H69" s="146">
        <v>0.647</v>
      </c>
      <c r="I69" s="146">
        <v>0.4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5261</v>
      </c>
      <c r="D70" s="39">
        <v>5630</v>
      </c>
      <c r="E70" s="39">
        <v>5200</v>
      </c>
      <c r="F70" s="40">
        <v>92.36234458259325</v>
      </c>
      <c r="G70" s="41"/>
      <c r="H70" s="147">
        <v>15.370000000000001</v>
      </c>
      <c r="I70" s="148">
        <v>15.4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69</v>
      </c>
      <c r="D72" s="31">
        <v>92</v>
      </c>
      <c r="E72" s="31">
        <v>92</v>
      </c>
      <c r="F72" s="32"/>
      <c r="G72" s="32"/>
      <c r="H72" s="146">
        <v>0.135</v>
      </c>
      <c r="I72" s="146">
        <v>0.111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43442</v>
      </c>
      <c r="D73" s="31">
        <v>39629</v>
      </c>
      <c r="E73" s="31">
        <v>39629</v>
      </c>
      <c r="F73" s="32"/>
      <c r="G73" s="32"/>
      <c r="H73" s="146">
        <v>106.371</v>
      </c>
      <c r="I73" s="146">
        <v>97.051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35914</v>
      </c>
      <c r="D74" s="31">
        <v>37908</v>
      </c>
      <c r="E74" s="31">
        <v>40000</v>
      </c>
      <c r="F74" s="32"/>
      <c r="G74" s="32"/>
      <c r="H74" s="146">
        <v>133.007</v>
      </c>
      <c r="I74" s="146">
        <v>98.924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1671</v>
      </c>
      <c r="D75" s="31">
        <v>1949</v>
      </c>
      <c r="E75" s="31">
        <v>1952</v>
      </c>
      <c r="F75" s="32"/>
      <c r="G75" s="32"/>
      <c r="H75" s="146">
        <v>4.404</v>
      </c>
      <c r="I75" s="146">
        <v>4.45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9197</v>
      </c>
      <c r="D76" s="31">
        <v>8835</v>
      </c>
      <c r="E76" s="31">
        <v>8885</v>
      </c>
      <c r="F76" s="32"/>
      <c r="G76" s="32"/>
      <c r="H76" s="146">
        <v>27.683</v>
      </c>
      <c r="I76" s="146">
        <v>33.573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4189</v>
      </c>
      <c r="D77" s="31">
        <v>4681</v>
      </c>
      <c r="E77" s="31">
        <v>4681</v>
      </c>
      <c r="F77" s="32"/>
      <c r="G77" s="32"/>
      <c r="H77" s="146">
        <v>14.737</v>
      </c>
      <c r="I77" s="146">
        <v>10.984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11950</v>
      </c>
      <c r="D78" s="31">
        <v>11100</v>
      </c>
      <c r="E78" s="31">
        <v>11100</v>
      </c>
      <c r="F78" s="32"/>
      <c r="G78" s="32"/>
      <c r="H78" s="146">
        <v>32.185</v>
      </c>
      <c r="I78" s="146">
        <v>28.305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73483</v>
      </c>
      <c r="D79" s="31">
        <v>72535</v>
      </c>
      <c r="E79" s="31">
        <v>72535</v>
      </c>
      <c r="F79" s="32"/>
      <c r="G79" s="32"/>
      <c r="H79" s="146">
        <v>255.82</v>
      </c>
      <c r="I79" s="146">
        <v>217.605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179915</v>
      </c>
      <c r="D80" s="39">
        <v>176729</v>
      </c>
      <c r="E80" s="39">
        <v>178874</v>
      </c>
      <c r="F80" s="40">
        <v>101.21372270538508</v>
      </c>
      <c r="G80" s="41"/>
      <c r="H80" s="147">
        <v>574.3420000000001</v>
      </c>
      <c r="I80" s="148">
        <v>491.00300000000004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250903</v>
      </c>
      <c r="D87" s="54">
        <f>D13+D15+D17+D22+D24+D26+D31+D37+D39+D50+D52+D59+D64+D66+D70+D80+D84</f>
        <v>258225.71000000002</v>
      </c>
      <c r="E87" s="54">
        <f>E13+E15+E17+E22+E24+E26+E31+E37+E39+E50+E52+E59+E64+E66+E70+E80+E84</f>
        <v>257177.31</v>
      </c>
      <c r="F87" s="55">
        <f>IF(D87&gt;0,100*E87/D87,0)</f>
        <v>99.5939985991325</v>
      </c>
      <c r="G87" s="41"/>
      <c r="H87" s="151">
        <v>787.455</v>
      </c>
      <c r="I87" s="152">
        <v>742.831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>
        <v>0.12</v>
      </c>
      <c r="I10" s="146">
        <v>0.239</v>
      </c>
      <c r="J10" s="146">
        <v>0.239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>
        <v>0.025</v>
      </c>
      <c r="I11" s="146">
        <v>0.049</v>
      </c>
      <c r="J11" s="146">
        <v>0.049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>
        <v>0.045</v>
      </c>
      <c r="I12" s="146">
        <v>0.033</v>
      </c>
      <c r="J12" s="146">
        <v>0.033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>
        <v>0.19</v>
      </c>
      <c r="I13" s="148">
        <v>0.32099999999999995</v>
      </c>
      <c r="J13" s="148">
        <v>0.32099999999999995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0.311</v>
      </c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0.311</v>
      </c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21.367</v>
      </c>
      <c r="I24" s="148">
        <v>32.667</v>
      </c>
      <c r="J24" s="148">
        <v>25.568</v>
      </c>
      <c r="K24" s="42">
        <v>78.26858909602963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12.684</v>
      </c>
      <c r="I26" s="148">
        <v>17.958</v>
      </c>
      <c r="J26" s="148">
        <v>15.2</v>
      </c>
      <c r="K26" s="42">
        <v>84.64194230983406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10.375</v>
      </c>
      <c r="I28" s="146">
        <v>17.488</v>
      </c>
      <c r="J28" s="146">
        <v>12.552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17.101</v>
      </c>
      <c r="I29" s="146">
        <v>15.605</v>
      </c>
      <c r="J29" s="146">
        <v>34.732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25.5</v>
      </c>
      <c r="I30" s="146">
        <v>32</v>
      </c>
      <c r="J30" s="146">
        <v>44.455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52.976</v>
      </c>
      <c r="I31" s="148">
        <v>65.093</v>
      </c>
      <c r="J31" s="148">
        <v>91.739</v>
      </c>
      <c r="K31" s="42">
        <v>140.93527721874855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3.01</v>
      </c>
      <c r="I33" s="146">
        <v>3.051</v>
      </c>
      <c r="J33" s="146">
        <v>2.9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3.9</v>
      </c>
      <c r="I34" s="146">
        <v>5.401</v>
      </c>
      <c r="J34" s="146">
        <v>4.9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50.16</v>
      </c>
      <c r="I35" s="146">
        <v>56.857</v>
      </c>
      <c r="J35" s="146">
        <v>52.08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106.988</v>
      </c>
      <c r="I36" s="146">
        <v>99.016</v>
      </c>
      <c r="J36" s="146">
        <v>98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164.058</v>
      </c>
      <c r="I37" s="148">
        <v>164.325</v>
      </c>
      <c r="J37" s="148">
        <v>157.88</v>
      </c>
      <c r="K37" s="42">
        <v>96.07789441655257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4.45</v>
      </c>
      <c r="I39" s="148">
        <v>4.74</v>
      </c>
      <c r="J39" s="148">
        <v>5.2</v>
      </c>
      <c r="K39" s="42">
        <v>109.70464135021096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5.155</v>
      </c>
      <c r="I41" s="146">
        <v>3.805</v>
      </c>
      <c r="J41" s="146">
        <v>5.958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>
        <v>0.006</v>
      </c>
      <c r="I42" s="146">
        <v>0.009</v>
      </c>
      <c r="J42" s="146">
        <v>0.01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>
        <v>0.005</v>
      </c>
      <c r="I43" s="146">
        <v>0.017</v>
      </c>
      <c r="J43" s="146">
        <v>0.018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>
        <v>0.005</v>
      </c>
      <c r="J44" s="146">
        <v>0.005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1.966</v>
      </c>
      <c r="I45" s="146">
        <v>1.6</v>
      </c>
      <c r="J45" s="146">
        <v>1.5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2.71</v>
      </c>
      <c r="I48" s="146">
        <v>1.354</v>
      </c>
      <c r="J48" s="146">
        <v>2.74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>
        <v>0.32</v>
      </c>
      <c r="I49" s="146">
        <v>0.45</v>
      </c>
      <c r="J49" s="146">
        <v>0.45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10.162</v>
      </c>
      <c r="I50" s="148">
        <v>7.24</v>
      </c>
      <c r="J50" s="148">
        <v>10.681</v>
      </c>
      <c r="K50" s="42">
        <v>147.52762430939225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14.301</v>
      </c>
      <c r="I52" s="148">
        <v>31.923</v>
      </c>
      <c r="J52" s="148">
        <v>19.65</v>
      </c>
      <c r="K52" s="42">
        <v>61.55436519124142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62.006</v>
      </c>
      <c r="I54" s="146">
        <v>79.929</v>
      </c>
      <c r="J54" s="146">
        <v>72.3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>
        <v>161.52</v>
      </c>
      <c r="I55" s="146">
        <v>320.375</v>
      </c>
      <c r="J55" s="146">
        <v>225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17.865</v>
      </c>
      <c r="I56" s="146">
        <v>42.98</v>
      </c>
      <c r="J56" s="146">
        <v>26.4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>
        <v>5.629</v>
      </c>
      <c r="I57" s="146">
        <v>10.016</v>
      </c>
      <c r="J57" s="146">
        <v>9.545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80.257</v>
      </c>
      <c r="I58" s="146">
        <v>206.664</v>
      </c>
      <c r="J58" s="146">
        <v>94.23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327.27700000000004</v>
      </c>
      <c r="I59" s="148">
        <v>659.9639999999999</v>
      </c>
      <c r="J59" s="148">
        <v>427.475</v>
      </c>
      <c r="K59" s="42">
        <v>64.77247243789056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43.4</v>
      </c>
      <c r="I61" s="146">
        <v>42.534</v>
      </c>
      <c r="J61" s="146">
        <v>44.023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42.606</v>
      </c>
      <c r="I62" s="146">
        <v>42.831</v>
      </c>
      <c r="J62" s="146">
        <v>42.522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36.798</v>
      </c>
      <c r="I63" s="146">
        <v>43.337</v>
      </c>
      <c r="J63" s="146">
        <v>37.237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122.804</v>
      </c>
      <c r="I64" s="148">
        <v>128.702</v>
      </c>
      <c r="J64" s="148">
        <v>123.78200000000001</v>
      </c>
      <c r="K64" s="42">
        <v>96.17721558328543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57.597</v>
      </c>
      <c r="I66" s="148">
        <v>50.059</v>
      </c>
      <c r="J66" s="148">
        <v>49.925</v>
      </c>
      <c r="K66" s="42">
        <v>99.73231586727663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317.5</v>
      </c>
      <c r="I68" s="146">
        <v>265.141</v>
      </c>
      <c r="J68" s="146">
        <v>370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82.9</v>
      </c>
      <c r="I69" s="146">
        <v>49.006</v>
      </c>
      <c r="J69" s="146">
        <v>63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400.4</v>
      </c>
      <c r="I70" s="148">
        <v>314.14700000000005</v>
      </c>
      <c r="J70" s="148">
        <v>433</v>
      </c>
      <c r="K70" s="42">
        <v>137.83356199486227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86.3</v>
      </c>
      <c r="I72" s="146">
        <v>66.5</v>
      </c>
      <c r="J72" s="146">
        <v>84.419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43.095</v>
      </c>
      <c r="I73" s="146">
        <v>65.985</v>
      </c>
      <c r="J73" s="146">
        <v>75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992.621</v>
      </c>
      <c r="I74" s="146">
        <v>1557.336</v>
      </c>
      <c r="J74" s="146">
        <v>1341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524.975</v>
      </c>
      <c r="I75" s="146">
        <v>594.444</v>
      </c>
      <c r="J75" s="146">
        <v>514.07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36.35</v>
      </c>
      <c r="I76" s="146">
        <v>53.009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1765.113</v>
      </c>
      <c r="I77" s="146">
        <v>2705.458</v>
      </c>
      <c r="J77" s="146">
        <v>2228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279.875</v>
      </c>
      <c r="I78" s="146">
        <v>353</v>
      </c>
      <c r="J78" s="146">
        <v>300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515.782</v>
      </c>
      <c r="I79" s="146">
        <v>702.774</v>
      </c>
      <c r="J79" s="146">
        <v>640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4244.111</v>
      </c>
      <c r="I80" s="148">
        <v>6098.506</v>
      </c>
      <c r="J80" s="148">
        <v>5182.489</v>
      </c>
      <c r="K80" s="42">
        <v>84.9796491140617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0.271</v>
      </c>
      <c r="I82" s="146">
        <v>0.383</v>
      </c>
      <c r="J82" s="146">
        <v>0.403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0.52</v>
      </c>
      <c r="I83" s="146">
        <v>0.097</v>
      </c>
      <c r="J83" s="146">
        <v>0.098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0.791</v>
      </c>
      <c r="I84" s="148">
        <v>0.48</v>
      </c>
      <c r="J84" s="148">
        <v>0.501</v>
      </c>
      <c r="K84" s="42">
        <v>104.375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5433.479</v>
      </c>
      <c r="I87" s="152">
        <v>7576.125</v>
      </c>
      <c r="J87" s="152">
        <v>6543.411</v>
      </c>
      <c r="K87" s="55">
        <f>IF(I87&gt;0,100*J87/I87,0)</f>
        <v>86.3688363114389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323</v>
      </c>
      <c r="I7" s="22" t="s">
        <v>6</v>
      </c>
      <c r="J7" s="22">
        <v>10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>
        <v>0.035</v>
      </c>
      <c r="I10" s="146">
        <v>0.069</v>
      </c>
      <c r="J10" s="146">
        <v>0.009</v>
      </c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>
        <v>0.006</v>
      </c>
      <c r="I11" s="146">
        <v>0.011</v>
      </c>
      <c r="J11" s="146">
        <v>0.01</v>
      </c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>
        <v>0.006</v>
      </c>
      <c r="I12" s="146">
        <v>0.004</v>
      </c>
      <c r="J12" s="146">
        <v>0.004</v>
      </c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>
        <v>0.047</v>
      </c>
      <c r="I13" s="148">
        <v>0.084</v>
      </c>
      <c r="J13" s="148">
        <v>0.023</v>
      </c>
      <c r="K13" s="42">
        <v>27.380952380952376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>
        <v>0.06</v>
      </c>
      <c r="I19" s="146">
        <v>0.038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>
        <v>0.06</v>
      </c>
      <c r="I22" s="148">
        <v>0.038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>
        <v>4.036</v>
      </c>
      <c r="I24" s="148">
        <v>5.382</v>
      </c>
      <c r="J24" s="148">
        <v>5</v>
      </c>
      <c r="K24" s="42">
        <v>92.9022668153103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>
        <v>2.447</v>
      </c>
      <c r="I26" s="148">
        <v>3.136</v>
      </c>
      <c r="J26" s="148">
        <v>2.85</v>
      </c>
      <c r="K26" s="42">
        <v>90.88010204081633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/>
      <c r="D28" s="31"/>
      <c r="E28" s="31"/>
      <c r="F28" s="32"/>
      <c r="G28" s="32"/>
      <c r="H28" s="146">
        <v>2.172</v>
      </c>
      <c r="I28" s="146">
        <v>2.868</v>
      </c>
      <c r="J28" s="146">
        <v>2.058</v>
      </c>
      <c r="K28" s="33"/>
    </row>
    <row r="29" spans="1:11" s="34" customFormat="1" ht="11.25" customHeight="1">
      <c r="A29" s="36" t="s">
        <v>21</v>
      </c>
      <c r="B29" s="30"/>
      <c r="C29" s="31"/>
      <c r="D29" s="31"/>
      <c r="E29" s="31"/>
      <c r="F29" s="32"/>
      <c r="G29" s="32"/>
      <c r="H29" s="146">
        <v>3.573</v>
      </c>
      <c r="I29" s="146">
        <v>3.368</v>
      </c>
      <c r="J29" s="146">
        <v>6.946</v>
      </c>
      <c r="K29" s="33"/>
    </row>
    <row r="30" spans="1:11" s="34" customFormat="1" ht="11.25" customHeight="1">
      <c r="A30" s="36" t="s">
        <v>22</v>
      </c>
      <c r="B30" s="30"/>
      <c r="C30" s="31"/>
      <c r="D30" s="31"/>
      <c r="E30" s="31"/>
      <c r="F30" s="32"/>
      <c r="G30" s="32"/>
      <c r="H30" s="146">
        <v>5.477</v>
      </c>
      <c r="I30" s="146">
        <v>5.8</v>
      </c>
      <c r="J30" s="146">
        <v>8.446</v>
      </c>
      <c r="K30" s="33"/>
    </row>
    <row r="31" spans="1:11" s="43" customFormat="1" ht="11.25" customHeight="1">
      <c r="A31" s="44" t="s">
        <v>23</v>
      </c>
      <c r="B31" s="38"/>
      <c r="C31" s="39"/>
      <c r="D31" s="39"/>
      <c r="E31" s="39"/>
      <c r="F31" s="40"/>
      <c r="G31" s="41"/>
      <c r="H31" s="147">
        <v>11.222000000000001</v>
      </c>
      <c r="I31" s="148">
        <v>12.036</v>
      </c>
      <c r="J31" s="148">
        <v>17.45</v>
      </c>
      <c r="K31" s="42">
        <v>144.98172150216018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/>
      <c r="D33" s="31"/>
      <c r="E33" s="31"/>
      <c r="F33" s="32"/>
      <c r="G33" s="32"/>
      <c r="H33" s="146">
        <v>0.47</v>
      </c>
      <c r="I33" s="146">
        <v>0.471</v>
      </c>
      <c r="J33" s="146">
        <v>0.45</v>
      </c>
      <c r="K33" s="33"/>
    </row>
    <row r="34" spans="1:11" s="34" customFormat="1" ht="11.25" customHeight="1">
      <c r="A34" s="36" t="s">
        <v>25</v>
      </c>
      <c r="B34" s="30"/>
      <c r="C34" s="31"/>
      <c r="D34" s="31"/>
      <c r="E34" s="31"/>
      <c r="F34" s="32"/>
      <c r="G34" s="32"/>
      <c r="H34" s="146">
        <v>0.6</v>
      </c>
      <c r="I34" s="146">
        <v>0.782</v>
      </c>
      <c r="J34" s="146">
        <v>0.7</v>
      </c>
      <c r="K34" s="33"/>
    </row>
    <row r="35" spans="1:11" s="34" customFormat="1" ht="11.25" customHeight="1">
      <c r="A35" s="36" t="s">
        <v>26</v>
      </c>
      <c r="B35" s="30"/>
      <c r="C35" s="31"/>
      <c r="D35" s="31"/>
      <c r="E35" s="31"/>
      <c r="F35" s="32"/>
      <c r="G35" s="32"/>
      <c r="H35" s="146">
        <v>8.77</v>
      </c>
      <c r="I35" s="146">
        <v>9.527</v>
      </c>
      <c r="J35" s="146">
        <v>8.593</v>
      </c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>
        <v>19.918</v>
      </c>
      <c r="I36" s="146">
        <v>19.083</v>
      </c>
      <c r="J36" s="146">
        <v>19.8</v>
      </c>
      <c r="K36" s="33"/>
    </row>
    <row r="37" spans="1:11" s="43" customFormat="1" ht="11.25" customHeight="1">
      <c r="A37" s="37" t="s">
        <v>28</v>
      </c>
      <c r="B37" s="38"/>
      <c r="C37" s="39"/>
      <c r="D37" s="39"/>
      <c r="E37" s="39"/>
      <c r="F37" s="40"/>
      <c r="G37" s="41"/>
      <c r="H37" s="147">
        <v>29.758</v>
      </c>
      <c r="I37" s="148">
        <v>29.863</v>
      </c>
      <c r="J37" s="148">
        <v>29.543</v>
      </c>
      <c r="K37" s="42">
        <v>98.92843987543112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/>
      <c r="D39" s="39"/>
      <c r="E39" s="39"/>
      <c r="F39" s="40"/>
      <c r="G39" s="41"/>
      <c r="H39" s="147">
        <v>0.62</v>
      </c>
      <c r="I39" s="148">
        <v>0.65</v>
      </c>
      <c r="J39" s="148">
        <v>0.72</v>
      </c>
      <c r="K39" s="42">
        <v>110.76923076923076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/>
      <c r="D41" s="31"/>
      <c r="E41" s="31"/>
      <c r="F41" s="32"/>
      <c r="G41" s="32"/>
      <c r="H41" s="146">
        <v>0.694</v>
      </c>
      <c r="I41" s="146">
        <v>0.505</v>
      </c>
      <c r="J41" s="146">
        <v>0.79</v>
      </c>
      <c r="K41" s="33"/>
    </row>
    <row r="42" spans="1:11" s="34" customFormat="1" ht="11.25" customHeight="1">
      <c r="A42" s="36" t="s">
        <v>31</v>
      </c>
      <c r="B42" s="30"/>
      <c r="C42" s="31"/>
      <c r="D42" s="31"/>
      <c r="E42" s="31"/>
      <c r="F42" s="32"/>
      <c r="G42" s="32"/>
      <c r="H42" s="146">
        <v>0.001</v>
      </c>
      <c r="I42" s="146">
        <v>0.002</v>
      </c>
      <c r="J42" s="146">
        <v>0.002</v>
      </c>
      <c r="K42" s="33"/>
    </row>
    <row r="43" spans="1:11" s="34" customFormat="1" ht="11.25" customHeight="1">
      <c r="A43" s="36" t="s">
        <v>32</v>
      </c>
      <c r="B43" s="30"/>
      <c r="C43" s="31"/>
      <c r="D43" s="31"/>
      <c r="E43" s="31"/>
      <c r="F43" s="32"/>
      <c r="G43" s="32"/>
      <c r="H43" s="146">
        <v>0.001</v>
      </c>
      <c r="I43" s="146">
        <v>0.002</v>
      </c>
      <c r="J43" s="146">
        <v>0.003</v>
      </c>
      <c r="K43" s="33"/>
    </row>
    <row r="44" spans="1:11" s="34" customFormat="1" ht="11.25" customHeight="1">
      <c r="A44" s="36" t="s">
        <v>33</v>
      </c>
      <c r="B44" s="30"/>
      <c r="C44" s="31"/>
      <c r="D44" s="31"/>
      <c r="E44" s="31"/>
      <c r="F44" s="32"/>
      <c r="G44" s="32"/>
      <c r="H44" s="146"/>
      <c r="I44" s="146">
        <v>0.001</v>
      </c>
      <c r="J44" s="146">
        <v>0.001</v>
      </c>
      <c r="K44" s="33"/>
    </row>
    <row r="45" spans="1:11" s="34" customFormat="1" ht="11.25" customHeight="1">
      <c r="A45" s="36" t="s">
        <v>34</v>
      </c>
      <c r="B45" s="30"/>
      <c r="C45" s="31"/>
      <c r="D45" s="31"/>
      <c r="E45" s="31"/>
      <c r="F45" s="32"/>
      <c r="G45" s="32"/>
      <c r="H45" s="146">
        <v>0.197</v>
      </c>
      <c r="I45" s="146">
        <v>0.183</v>
      </c>
      <c r="J45" s="146">
        <v>0.15</v>
      </c>
      <c r="K45" s="33"/>
    </row>
    <row r="46" spans="1:11" s="34" customFormat="1" ht="11.25" customHeight="1">
      <c r="A46" s="36" t="s">
        <v>35</v>
      </c>
      <c r="B46" s="30"/>
      <c r="C46" s="31"/>
      <c r="D46" s="31"/>
      <c r="E46" s="31"/>
      <c r="F46" s="32"/>
      <c r="G46" s="32"/>
      <c r="H46" s="146"/>
      <c r="I46" s="146"/>
      <c r="J46" s="146"/>
      <c r="K46" s="33"/>
    </row>
    <row r="47" spans="1:11" s="34" customFormat="1" ht="11.25" customHeight="1">
      <c r="A47" s="36" t="s">
        <v>36</v>
      </c>
      <c r="B47" s="30"/>
      <c r="C47" s="31"/>
      <c r="D47" s="31"/>
      <c r="E47" s="31"/>
      <c r="F47" s="32"/>
      <c r="G47" s="32"/>
      <c r="H47" s="146"/>
      <c r="I47" s="146"/>
      <c r="J47" s="146"/>
      <c r="K47" s="33"/>
    </row>
    <row r="48" spans="1:11" s="34" customFormat="1" ht="11.25" customHeight="1">
      <c r="A48" s="36" t="s">
        <v>37</v>
      </c>
      <c r="B48" s="30"/>
      <c r="C48" s="31"/>
      <c r="D48" s="31"/>
      <c r="E48" s="31"/>
      <c r="F48" s="32"/>
      <c r="G48" s="32"/>
      <c r="H48" s="146">
        <v>0.542</v>
      </c>
      <c r="I48" s="146">
        <v>0.208</v>
      </c>
      <c r="J48" s="146">
        <v>0.421</v>
      </c>
      <c r="K48" s="33"/>
    </row>
    <row r="49" spans="1:11" s="34" customFormat="1" ht="11.25" customHeight="1">
      <c r="A49" s="36" t="s">
        <v>38</v>
      </c>
      <c r="B49" s="30"/>
      <c r="C49" s="31"/>
      <c r="D49" s="31"/>
      <c r="E49" s="31"/>
      <c r="F49" s="32"/>
      <c r="G49" s="32"/>
      <c r="H49" s="146">
        <v>0.023</v>
      </c>
      <c r="I49" s="146">
        <v>0.045</v>
      </c>
      <c r="J49" s="146">
        <v>0.045</v>
      </c>
      <c r="K49" s="33"/>
    </row>
    <row r="50" spans="1:11" s="43" customFormat="1" ht="11.25" customHeight="1">
      <c r="A50" s="44" t="s">
        <v>39</v>
      </c>
      <c r="B50" s="38"/>
      <c r="C50" s="39"/>
      <c r="D50" s="39"/>
      <c r="E50" s="39"/>
      <c r="F50" s="40"/>
      <c r="G50" s="41"/>
      <c r="H50" s="147">
        <v>1.458</v>
      </c>
      <c r="I50" s="148">
        <v>0.9460000000000001</v>
      </c>
      <c r="J50" s="148">
        <v>1.412</v>
      </c>
      <c r="K50" s="42">
        <v>149.26004228329808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/>
      <c r="D52" s="39"/>
      <c r="E52" s="39"/>
      <c r="F52" s="40"/>
      <c r="G52" s="41"/>
      <c r="H52" s="147">
        <v>3.173</v>
      </c>
      <c r="I52" s="148">
        <v>6.437</v>
      </c>
      <c r="J52" s="148">
        <v>4.046</v>
      </c>
      <c r="K52" s="42">
        <v>62.855367407177255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/>
      <c r="D54" s="31"/>
      <c r="E54" s="31"/>
      <c r="F54" s="32"/>
      <c r="G54" s="32"/>
      <c r="H54" s="146">
        <v>11.781</v>
      </c>
      <c r="I54" s="146">
        <v>15.906</v>
      </c>
      <c r="J54" s="146">
        <v>13.376</v>
      </c>
      <c r="K54" s="33"/>
    </row>
    <row r="55" spans="1:11" s="34" customFormat="1" ht="11.25" customHeight="1">
      <c r="A55" s="36" t="s">
        <v>42</v>
      </c>
      <c r="B55" s="30"/>
      <c r="C55" s="31"/>
      <c r="D55" s="31"/>
      <c r="E55" s="31"/>
      <c r="F55" s="32"/>
      <c r="G55" s="32"/>
      <c r="H55" s="146">
        <v>34.38</v>
      </c>
      <c r="I55" s="146">
        <v>63.252</v>
      </c>
      <c r="J55" s="146">
        <v>45</v>
      </c>
      <c r="K55" s="33"/>
    </row>
    <row r="56" spans="1:11" s="34" customFormat="1" ht="11.25" customHeight="1">
      <c r="A56" s="36" t="s">
        <v>43</v>
      </c>
      <c r="B56" s="30"/>
      <c r="C56" s="31"/>
      <c r="D56" s="31"/>
      <c r="E56" s="31"/>
      <c r="F56" s="32"/>
      <c r="G56" s="32"/>
      <c r="H56" s="146">
        <v>3.397</v>
      </c>
      <c r="I56" s="146">
        <v>7.68</v>
      </c>
      <c r="J56" s="146">
        <v>5</v>
      </c>
      <c r="K56" s="33"/>
    </row>
    <row r="57" spans="1:11" s="34" customFormat="1" ht="11.25" customHeight="1">
      <c r="A57" s="36" t="s">
        <v>44</v>
      </c>
      <c r="B57" s="30"/>
      <c r="C57" s="31"/>
      <c r="D57" s="31"/>
      <c r="E57" s="31"/>
      <c r="F57" s="32"/>
      <c r="G57" s="32"/>
      <c r="H57" s="146">
        <v>0.954</v>
      </c>
      <c r="I57" s="146">
        <v>2.715</v>
      </c>
      <c r="J57" s="146">
        <v>2.588</v>
      </c>
      <c r="K57" s="33"/>
    </row>
    <row r="58" spans="1:11" s="34" customFormat="1" ht="11.25" customHeight="1">
      <c r="A58" s="36" t="s">
        <v>45</v>
      </c>
      <c r="B58" s="30"/>
      <c r="C58" s="31"/>
      <c r="D58" s="31"/>
      <c r="E58" s="31"/>
      <c r="F58" s="32"/>
      <c r="G58" s="32"/>
      <c r="H58" s="146">
        <v>16.384</v>
      </c>
      <c r="I58" s="146">
        <v>40.093</v>
      </c>
      <c r="J58" s="146">
        <v>19.788</v>
      </c>
      <c r="K58" s="33"/>
    </row>
    <row r="59" spans="1:11" s="43" customFormat="1" ht="11.25" customHeight="1">
      <c r="A59" s="37" t="s">
        <v>46</v>
      </c>
      <c r="B59" s="38"/>
      <c r="C59" s="39"/>
      <c r="D59" s="39"/>
      <c r="E59" s="39"/>
      <c r="F59" s="40"/>
      <c r="G59" s="41"/>
      <c r="H59" s="147">
        <v>66.896</v>
      </c>
      <c r="I59" s="148">
        <v>129.64600000000002</v>
      </c>
      <c r="J59" s="148">
        <v>85.752</v>
      </c>
      <c r="K59" s="42">
        <v>66.14318991715902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/>
      <c r="D61" s="31"/>
      <c r="E61" s="31"/>
      <c r="F61" s="32"/>
      <c r="G61" s="32"/>
      <c r="H61" s="146">
        <v>7.8</v>
      </c>
      <c r="I61" s="146">
        <v>8.294</v>
      </c>
      <c r="J61" s="146">
        <v>8.805</v>
      </c>
      <c r="K61" s="33"/>
    </row>
    <row r="62" spans="1:11" s="34" customFormat="1" ht="11.25" customHeight="1">
      <c r="A62" s="36" t="s">
        <v>48</v>
      </c>
      <c r="B62" s="30"/>
      <c r="C62" s="31"/>
      <c r="D62" s="31"/>
      <c r="E62" s="31"/>
      <c r="F62" s="32"/>
      <c r="G62" s="32"/>
      <c r="H62" s="146">
        <v>8.909</v>
      </c>
      <c r="I62" s="146">
        <v>7.913</v>
      </c>
      <c r="J62" s="146">
        <v>7.441</v>
      </c>
      <c r="K62" s="33"/>
    </row>
    <row r="63" spans="1:11" s="34" customFormat="1" ht="11.25" customHeight="1">
      <c r="A63" s="36" t="s">
        <v>49</v>
      </c>
      <c r="B63" s="30"/>
      <c r="C63" s="31"/>
      <c r="D63" s="31"/>
      <c r="E63" s="31"/>
      <c r="F63" s="32"/>
      <c r="G63" s="32"/>
      <c r="H63" s="146">
        <v>6.189</v>
      </c>
      <c r="I63" s="146">
        <v>8.109</v>
      </c>
      <c r="J63" s="146">
        <v>6.636</v>
      </c>
      <c r="K63" s="33"/>
    </row>
    <row r="64" spans="1:11" s="43" customFormat="1" ht="11.25" customHeight="1">
      <c r="A64" s="37" t="s">
        <v>50</v>
      </c>
      <c r="B64" s="38"/>
      <c r="C64" s="39"/>
      <c r="D64" s="39"/>
      <c r="E64" s="39"/>
      <c r="F64" s="40"/>
      <c r="G64" s="41"/>
      <c r="H64" s="147">
        <v>22.898</v>
      </c>
      <c r="I64" s="148">
        <v>24.316000000000003</v>
      </c>
      <c r="J64" s="148">
        <v>22.881999999999998</v>
      </c>
      <c r="K64" s="42">
        <v>94.10264846191806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/>
      <c r="D66" s="39"/>
      <c r="E66" s="39"/>
      <c r="F66" s="40"/>
      <c r="G66" s="41"/>
      <c r="H66" s="147">
        <v>10.382</v>
      </c>
      <c r="I66" s="148">
        <v>9.963</v>
      </c>
      <c r="J66" s="148">
        <v>10.695</v>
      </c>
      <c r="K66" s="42">
        <v>107.34718458295696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/>
      <c r="D68" s="31"/>
      <c r="E68" s="31"/>
      <c r="F68" s="32"/>
      <c r="G68" s="32"/>
      <c r="H68" s="146">
        <v>59.4</v>
      </c>
      <c r="I68" s="146">
        <v>43.954</v>
      </c>
      <c r="J68" s="146">
        <v>68</v>
      </c>
      <c r="K68" s="33"/>
    </row>
    <row r="69" spans="1:11" s="34" customFormat="1" ht="11.25" customHeight="1">
      <c r="A69" s="36" t="s">
        <v>53</v>
      </c>
      <c r="B69" s="30"/>
      <c r="C69" s="31"/>
      <c r="D69" s="31"/>
      <c r="E69" s="31"/>
      <c r="F69" s="32"/>
      <c r="G69" s="32"/>
      <c r="H69" s="146">
        <v>10.7</v>
      </c>
      <c r="I69" s="146">
        <v>6.42</v>
      </c>
      <c r="J69" s="146">
        <v>8.2</v>
      </c>
      <c r="K69" s="33"/>
    </row>
    <row r="70" spans="1:11" s="43" customFormat="1" ht="11.25" customHeight="1">
      <c r="A70" s="37" t="s">
        <v>54</v>
      </c>
      <c r="B70" s="38"/>
      <c r="C70" s="39"/>
      <c r="D70" s="39"/>
      <c r="E70" s="39"/>
      <c r="F70" s="40"/>
      <c r="G70" s="41"/>
      <c r="H70" s="147">
        <v>70.1</v>
      </c>
      <c r="I70" s="148">
        <v>50.374</v>
      </c>
      <c r="J70" s="148">
        <v>76.2</v>
      </c>
      <c r="K70" s="42">
        <v>151.26851153372772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/>
      <c r="D72" s="31"/>
      <c r="E72" s="31"/>
      <c r="F72" s="32"/>
      <c r="G72" s="32"/>
      <c r="H72" s="146">
        <v>15.525</v>
      </c>
      <c r="I72" s="146">
        <v>13</v>
      </c>
      <c r="J72" s="146">
        <v>16.04</v>
      </c>
      <c r="K72" s="33"/>
    </row>
    <row r="73" spans="1:11" s="34" customFormat="1" ht="11.25" customHeight="1">
      <c r="A73" s="36" t="s">
        <v>56</v>
      </c>
      <c r="B73" s="30"/>
      <c r="C73" s="31"/>
      <c r="D73" s="31"/>
      <c r="E73" s="31"/>
      <c r="F73" s="32"/>
      <c r="G73" s="32"/>
      <c r="H73" s="146">
        <v>8.25</v>
      </c>
      <c r="I73" s="146">
        <v>10.454</v>
      </c>
      <c r="J73" s="146">
        <v>13</v>
      </c>
      <c r="K73" s="33"/>
    </row>
    <row r="74" spans="1:11" s="34" customFormat="1" ht="11.25" customHeight="1">
      <c r="A74" s="36" t="s">
        <v>57</v>
      </c>
      <c r="B74" s="30"/>
      <c r="C74" s="31"/>
      <c r="D74" s="31"/>
      <c r="E74" s="31"/>
      <c r="F74" s="32"/>
      <c r="G74" s="32"/>
      <c r="H74" s="146">
        <v>195.144</v>
      </c>
      <c r="I74" s="146">
        <v>266.124</v>
      </c>
      <c r="J74" s="146">
        <v>254.01</v>
      </c>
      <c r="K74" s="33"/>
    </row>
    <row r="75" spans="1:11" s="34" customFormat="1" ht="11.25" customHeight="1">
      <c r="A75" s="36" t="s">
        <v>58</v>
      </c>
      <c r="B75" s="30"/>
      <c r="C75" s="31"/>
      <c r="D75" s="31"/>
      <c r="E75" s="31"/>
      <c r="F75" s="32"/>
      <c r="G75" s="32"/>
      <c r="H75" s="146">
        <v>119.205</v>
      </c>
      <c r="I75" s="146">
        <v>120.988</v>
      </c>
      <c r="J75" s="146">
        <v>105</v>
      </c>
      <c r="K75" s="33"/>
    </row>
    <row r="76" spans="1:11" s="34" customFormat="1" ht="11.25" customHeight="1">
      <c r="A76" s="36" t="s">
        <v>59</v>
      </c>
      <c r="B76" s="30"/>
      <c r="C76" s="31"/>
      <c r="D76" s="31"/>
      <c r="E76" s="31"/>
      <c r="F76" s="32"/>
      <c r="G76" s="32"/>
      <c r="H76" s="146">
        <v>7.235</v>
      </c>
      <c r="I76" s="146">
        <v>8.302</v>
      </c>
      <c r="J76" s="146"/>
      <c r="K76" s="33"/>
    </row>
    <row r="77" spans="1:11" s="34" customFormat="1" ht="11.25" customHeight="1">
      <c r="A77" s="36" t="s">
        <v>60</v>
      </c>
      <c r="B77" s="30"/>
      <c r="C77" s="31"/>
      <c r="D77" s="31"/>
      <c r="E77" s="31"/>
      <c r="F77" s="32"/>
      <c r="G77" s="32"/>
      <c r="H77" s="146">
        <v>395.942</v>
      </c>
      <c r="I77" s="146">
        <v>506.061</v>
      </c>
      <c r="J77" s="146">
        <v>480</v>
      </c>
      <c r="K77" s="33"/>
    </row>
    <row r="78" spans="1:11" s="34" customFormat="1" ht="11.25" customHeight="1">
      <c r="A78" s="36" t="s">
        <v>61</v>
      </c>
      <c r="B78" s="30"/>
      <c r="C78" s="31"/>
      <c r="D78" s="31"/>
      <c r="E78" s="31"/>
      <c r="F78" s="32"/>
      <c r="G78" s="32"/>
      <c r="H78" s="146">
        <v>54.85</v>
      </c>
      <c r="I78" s="146">
        <v>60</v>
      </c>
      <c r="J78" s="146">
        <v>51</v>
      </c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>
        <v>99.537</v>
      </c>
      <c r="I79" s="146">
        <v>112.311</v>
      </c>
      <c r="J79" s="146">
        <v>112</v>
      </c>
      <c r="K79" s="33"/>
    </row>
    <row r="80" spans="1:11" s="43" customFormat="1" ht="11.25" customHeight="1">
      <c r="A80" s="44" t="s">
        <v>63</v>
      </c>
      <c r="B80" s="38"/>
      <c r="C80" s="39"/>
      <c r="D80" s="39"/>
      <c r="E80" s="39"/>
      <c r="F80" s="40"/>
      <c r="G80" s="41"/>
      <c r="H80" s="147">
        <v>895.6880000000001</v>
      </c>
      <c r="I80" s="148">
        <v>1097.24</v>
      </c>
      <c r="J80" s="148">
        <v>1031.05</v>
      </c>
      <c r="K80" s="42">
        <v>93.96759141117714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>
        <v>0.041</v>
      </c>
      <c r="I82" s="146">
        <v>0.056</v>
      </c>
      <c r="J82" s="146">
        <v>0.056</v>
      </c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>
        <v>0.08</v>
      </c>
      <c r="I83" s="146">
        <v>0.015</v>
      </c>
      <c r="J83" s="146">
        <v>0.015</v>
      </c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>
        <v>0.121</v>
      </c>
      <c r="I84" s="148">
        <v>0.07100000000000001</v>
      </c>
      <c r="J84" s="148">
        <v>0.07100000000000001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/>
      <c r="D87" s="54"/>
      <c r="E87" s="54"/>
      <c r="F87" s="55"/>
      <c r="G87" s="41"/>
      <c r="H87" s="151">
        <v>1118.9060000000002</v>
      </c>
      <c r="I87" s="152">
        <v>1370.182</v>
      </c>
      <c r="J87" s="152">
        <v>1287.694</v>
      </c>
      <c r="K87" s="55">
        <f>IF(I87&gt;0,100*J87/I87,0)</f>
        <v>93.97977786892544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25"/>
  <sheetViews>
    <sheetView view="pageBreakPreview" zoomScaleSheetLayoutView="100" zoomScalePageLayoutView="0" workbookViewId="0" topLeftCell="A43">
      <selection activeCell="D87" sqref="D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1872</v>
      </c>
      <c r="D9" s="31">
        <v>1704</v>
      </c>
      <c r="E9" s="31">
        <v>1704</v>
      </c>
      <c r="F9" s="32"/>
      <c r="G9" s="32"/>
      <c r="H9" s="146">
        <v>5.691</v>
      </c>
      <c r="I9" s="146">
        <v>6.38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2698</v>
      </c>
      <c r="D10" s="31">
        <v>1908</v>
      </c>
      <c r="E10" s="31">
        <v>1908</v>
      </c>
      <c r="F10" s="32"/>
      <c r="G10" s="32"/>
      <c r="H10" s="146">
        <v>6.475</v>
      </c>
      <c r="I10" s="146">
        <v>3.598</v>
      </c>
      <c r="J10" s="146"/>
      <c r="K10" s="33"/>
    </row>
    <row r="11" spans="1:11" s="34" customFormat="1" ht="11.25" customHeight="1">
      <c r="A11" s="29" t="s">
        <v>9</v>
      </c>
      <c r="B11" s="30"/>
      <c r="C11" s="31">
        <v>8685</v>
      </c>
      <c r="D11" s="31">
        <v>9233</v>
      </c>
      <c r="E11" s="31">
        <v>9233</v>
      </c>
      <c r="F11" s="32"/>
      <c r="G11" s="32"/>
      <c r="H11" s="146">
        <v>23.449</v>
      </c>
      <c r="I11" s="146">
        <v>17.463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207</v>
      </c>
      <c r="D12" s="31">
        <v>197</v>
      </c>
      <c r="E12" s="31">
        <v>197</v>
      </c>
      <c r="F12" s="32"/>
      <c r="G12" s="32"/>
      <c r="H12" s="146">
        <v>0.46</v>
      </c>
      <c r="I12" s="146">
        <v>0.347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13462</v>
      </c>
      <c r="D13" s="39">
        <v>13042</v>
      </c>
      <c r="E13" s="39">
        <v>13042</v>
      </c>
      <c r="F13" s="40">
        <v>100</v>
      </c>
      <c r="G13" s="41"/>
      <c r="H13" s="147">
        <v>36.075</v>
      </c>
      <c r="I13" s="148">
        <v>27.788000000000004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>
        <v>65</v>
      </c>
      <c r="D15" s="39">
        <v>55</v>
      </c>
      <c r="E15" s="39">
        <v>55</v>
      </c>
      <c r="F15" s="40">
        <v>100</v>
      </c>
      <c r="G15" s="41"/>
      <c r="H15" s="147">
        <v>0.13</v>
      </c>
      <c r="I15" s="148">
        <v>0.105</v>
      </c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530</v>
      </c>
      <c r="D17" s="39">
        <v>616</v>
      </c>
      <c r="E17" s="39">
        <v>770</v>
      </c>
      <c r="F17" s="40">
        <v>125</v>
      </c>
      <c r="G17" s="41"/>
      <c r="H17" s="147">
        <v>1.2</v>
      </c>
      <c r="I17" s="148">
        <v>2.156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20335</v>
      </c>
      <c r="D19" s="31">
        <v>20258</v>
      </c>
      <c r="E19" s="31">
        <v>21305</v>
      </c>
      <c r="F19" s="32"/>
      <c r="G19" s="32"/>
      <c r="H19" s="146">
        <v>142.345</v>
      </c>
      <c r="I19" s="146">
        <v>144.874</v>
      </c>
      <c r="J19" s="146"/>
      <c r="K19" s="33"/>
    </row>
    <row r="20" spans="1:11" s="34" customFormat="1" ht="11.25" customHeight="1">
      <c r="A20" s="36" t="s">
        <v>15</v>
      </c>
      <c r="B20" s="30"/>
      <c r="C20" s="31">
        <v>2</v>
      </c>
      <c r="D20" s="31"/>
      <c r="E20" s="31"/>
      <c r="F20" s="32"/>
      <c r="G20" s="32"/>
      <c r="H20" s="146">
        <v>0.011</v>
      </c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20337</v>
      </c>
      <c r="D22" s="39">
        <v>20258</v>
      </c>
      <c r="E22" s="39">
        <v>21305</v>
      </c>
      <c r="F22" s="40">
        <v>105.16832856155592</v>
      </c>
      <c r="G22" s="41"/>
      <c r="H22" s="147">
        <v>142.356</v>
      </c>
      <c r="I22" s="148">
        <v>144.874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77454</v>
      </c>
      <c r="D24" s="39">
        <v>87473</v>
      </c>
      <c r="E24" s="39">
        <v>87450</v>
      </c>
      <c r="F24" s="40">
        <v>99.97370617219028</v>
      </c>
      <c r="G24" s="41"/>
      <c r="H24" s="147">
        <v>418.233</v>
      </c>
      <c r="I24" s="148">
        <v>415.869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27295</v>
      </c>
      <c r="D26" s="39">
        <v>28310</v>
      </c>
      <c r="E26" s="39">
        <v>30050</v>
      </c>
      <c r="F26" s="40">
        <v>106.14623807841753</v>
      </c>
      <c r="G26" s="41"/>
      <c r="H26" s="147">
        <v>148.303</v>
      </c>
      <c r="I26" s="148">
        <v>140.04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67838</v>
      </c>
      <c r="D28" s="31">
        <v>86152</v>
      </c>
      <c r="E28" s="31">
        <v>86152</v>
      </c>
      <c r="F28" s="32"/>
      <c r="G28" s="32"/>
      <c r="H28" s="146">
        <v>324.708</v>
      </c>
      <c r="I28" s="146">
        <v>356.397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35308</v>
      </c>
      <c r="D29" s="31">
        <v>40391</v>
      </c>
      <c r="E29" s="31">
        <v>39410</v>
      </c>
      <c r="F29" s="32"/>
      <c r="G29" s="32"/>
      <c r="H29" s="146">
        <v>97.928</v>
      </c>
      <c r="I29" s="146">
        <v>167.526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114127</v>
      </c>
      <c r="D30" s="31">
        <v>131672</v>
      </c>
      <c r="E30" s="31">
        <v>115000</v>
      </c>
      <c r="F30" s="32"/>
      <c r="G30" s="32"/>
      <c r="H30" s="146">
        <v>360.778</v>
      </c>
      <c r="I30" s="146">
        <v>516.483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217273</v>
      </c>
      <c r="D31" s="39">
        <v>258215</v>
      </c>
      <c r="E31" s="39">
        <v>240562</v>
      </c>
      <c r="F31" s="40">
        <v>93.16344906376469</v>
      </c>
      <c r="G31" s="41"/>
      <c r="H31" s="147">
        <v>783.414</v>
      </c>
      <c r="I31" s="148">
        <v>1040.406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23163</v>
      </c>
      <c r="D33" s="31">
        <v>24320</v>
      </c>
      <c r="E33" s="31">
        <v>22690</v>
      </c>
      <c r="F33" s="32"/>
      <c r="G33" s="32"/>
      <c r="H33" s="146">
        <v>105.998</v>
      </c>
      <c r="I33" s="146">
        <v>99.41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10288</v>
      </c>
      <c r="D34" s="31">
        <v>13040</v>
      </c>
      <c r="E34" s="31">
        <v>13040</v>
      </c>
      <c r="F34" s="32"/>
      <c r="G34" s="32"/>
      <c r="H34" s="146">
        <v>35.368</v>
      </c>
      <c r="I34" s="146">
        <v>36.04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50324</v>
      </c>
      <c r="D35" s="31">
        <v>55780.77</v>
      </c>
      <c r="E35" s="31">
        <v>55780.77</v>
      </c>
      <c r="F35" s="32"/>
      <c r="G35" s="32"/>
      <c r="H35" s="146">
        <v>265.706</v>
      </c>
      <c r="I35" s="146">
        <v>352.937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6794</v>
      </c>
      <c r="D36" s="31">
        <v>7637</v>
      </c>
      <c r="E36" s="31">
        <v>7637</v>
      </c>
      <c r="F36" s="32"/>
      <c r="G36" s="32"/>
      <c r="H36" s="146">
        <v>25.746</v>
      </c>
      <c r="I36" s="146">
        <v>45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90569</v>
      </c>
      <c r="D37" s="39">
        <v>100777.76999999999</v>
      </c>
      <c r="E37" s="39">
        <v>99147.76999999999</v>
      </c>
      <c r="F37" s="40">
        <v>98.38257980901938</v>
      </c>
      <c r="G37" s="41"/>
      <c r="H37" s="147">
        <v>432.818</v>
      </c>
      <c r="I37" s="148">
        <v>533.387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6075</v>
      </c>
      <c r="D39" s="39">
        <v>6003</v>
      </c>
      <c r="E39" s="39">
        <v>5803</v>
      </c>
      <c r="F39" s="40">
        <v>96.66833250041645</v>
      </c>
      <c r="G39" s="41"/>
      <c r="H39" s="147">
        <v>10.491</v>
      </c>
      <c r="I39" s="148">
        <v>10.205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33504</v>
      </c>
      <c r="D41" s="31">
        <v>36846</v>
      </c>
      <c r="E41" s="31">
        <v>36805</v>
      </c>
      <c r="F41" s="32"/>
      <c r="G41" s="32"/>
      <c r="H41" s="146">
        <v>146.16</v>
      </c>
      <c r="I41" s="146">
        <v>125.541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184512</v>
      </c>
      <c r="D42" s="31">
        <v>226841</v>
      </c>
      <c r="E42" s="31">
        <v>207490</v>
      </c>
      <c r="F42" s="32"/>
      <c r="G42" s="32"/>
      <c r="H42" s="146">
        <v>967.008</v>
      </c>
      <c r="I42" s="146">
        <v>1126.075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53660</v>
      </c>
      <c r="D43" s="31">
        <v>51361</v>
      </c>
      <c r="E43" s="31">
        <v>52045</v>
      </c>
      <c r="F43" s="32"/>
      <c r="G43" s="32"/>
      <c r="H43" s="146">
        <v>244.967</v>
      </c>
      <c r="I43" s="146">
        <v>219.619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118163</v>
      </c>
      <c r="D44" s="31">
        <v>138086</v>
      </c>
      <c r="E44" s="31">
        <v>130877</v>
      </c>
      <c r="F44" s="32"/>
      <c r="G44" s="32"/>
      <c r="H44" s="146">
        <v>454.754</v>
      </c>
      <c r="I44" s="146">
        <v>628.406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69243</v>
      </c>
      <c r="D45" s="31">
        <v>72927</v>
      </c>
      <c r="E45" s="31">
        <v>72040</v>
      </c>
      <c r="F45" s="32"/>
      <c r="G45" s="32"/>
      <c r="H45" s="146">
        <v>287.133</v>
      </c>
      <c r="I45" s="146">
        <v>267.587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66664</v>
      </c>
      <c r="D46" s="31">
        <v>76890</v>
      </c>
      <c r="E46" s="31">
        <v>73790</v>
      </c>
      <c r="F46" s="32"/>
      <c r="G46" s="32"/>
      <c r="H46" s="146">
        <v>270.593</v>
      </c>
      <c r="I46" s="146">
        <v>270.98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87757</v>
      </c>
      <c r="D47" s="31">
        <v>115434</v>
      </c>
      <c r="E47" s="31">
        <v>89000</v>
      </c>
      <c r="F47" s="32"/>
      <c r="G47" s="32"/>
      <c r="H47" s="146">
        <v>381.55</v>
      </c>
      <c r="I47" s="146">
        <v>482.151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105117</v>
      </c>
      <c r="D48" s="31">
        <v>119001</v>
      </c>
      <c r="E48" s="31">
        <v>118605</v>
      </c>
      <c r="F48" s="32"/>
      <c r="G48" s="32"/>
      <c r="H48" s="146">
        <v>516.277</v>
      </c>
      <c r="I48" s="146">
        <v>481.506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69636</v>
      </c>
      <c r="D49" s="31">
        <v>70680</v>
      </c>
      <c r="E49" s="31">
        <v>70680</v>
      </c>
      <c r="F49" s="32"/>
      <c r="G49" s="32"/>
      <c r="H49" s="146">
        <v>301.11</v>
      </c>
      <c r="I49" s="146">
        <v>284.789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788256</v>
      </c>
      <c r="D50" s="39">
        <v>908066</v>
      </c>
      <c r="E50" s="39">
        <v>851332</v>
      </c>
      <c r="F50" s="40">
        <v>93.75221624859867</v>
      </c>
      <c r="G50" s="41"/>
      <c r="H50" s="147">
        <v>3569.552</v>
      </c>
      <c r="I50" s="148">
        <v>3886.6539999999995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18457</v>
      </c>
      <c r="D52" s="39">
        <v>19614.34</v>
      </c>
      <c r="E52" s="39">
        <v>19614.34</v>
      </c>
      <c r="F52" s="40">
        <v>100</v>
      </c>
      <c r="G52" s="41"/>
      <c r="H52" s="147">
        <v>51.773</v>
      </c>
      <c r="I52" s="148">
        <v>53.231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67547</v>
      </c>
      <c r="D54" s="31">
        <v>66225</v>
      </c>
      <c r="E54" s="31">
        <v>67600</v>
      </c>
      <c r="F54" s="32"/>
      <c r="G54" s="32"/>
      <c r="H54" s="146">
        <v>256.801</v>
      </c>
      <c r="I54" s="146">
        <v>248.004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42379</v>
      </c>
      <c r="D55" s="31">
        <v>44735</v>
      </c>
      <c r="E55" s="31">
        <v>44735</v>
      </c>
      <c r="F55" s="32"/>
      <c r="G55" s="32"/>
      <c r="H55" s="146">
        <v>148.281</v>
      </c>
      <c r="I55" s="146">
        <v>156.885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34940</v>
      </c>
      <c r="D56" s="31">
        <v>40785</v>
      </c>
      <c r="E56" s="31">
        <v>36580</v>
      </c>
      <c r="F56" s="32"/>
      <c r="G56" s="32"/>
      <c r="H56" s="146">
        <v>111.826</v>
      </c>
      <c r="I56" s="146">
        <v>137.04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59161</v>
      </c>
      <c r="D57" s="31">
        <v>69429</v>
      </c>
      <c r="E57" s="31">
        <v>69429</v>
      </c>
      <c r="F57" s="32"/>
      <c r="G57" s="32"/>
      <c r="H57" s="146">
        <v>240.068</v>
      </c>
      <c r="I57" s="146">
        <v>247.348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49644</v>
      </c>
      <c r="D58" s="31">
        <v>54102</v>
      </c>
      <c r="E58" s="31">
        <v>54950</v>
      </c>
      <c r="F58" s="32"/>
      <c r="G58" s="32"/>
      <c r="H58" s="146">
        <v>170.828</v>
      </c>
      <c r="I58" s="146">
        <v>140.331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253671</v>
      </c>
      <c r="D59" s="39">
        <v>275276</v>
      </c>
      <c r="E59" s="39">
        <f>SUM(E54:E58)</f>
        <v>273294</v>
      </c>
      <c r="F59" s="40">
        <f>IF(D59&gt;0,100*E59/D59,0)</f>
        <v>99.27999535012134</v>
      </c>
      <c r="G59" s="41"/>
      <c r="H59" s="147">
        <v>927.804</v>
      </c>
      <c r="I59" s="148">
        <v>929.6080000000001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1388</v>
      </c>
      <c r="D61" s="31">
        <v>1583</v>
      </c>
      <c r="E61" s="31">
        <v>1583</v>
      </c>
      <c r="F61" s="32"/>
      <c r="G61" s="32"/>
      <c r="H61" s="146">
        <v>4.803</v>
      </c>
      <c r="I61" s="146">
        <v>5.737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795</v>
      </c>
      <c r="D62" s="31">
        <v>795</v>
      </c>
      <c r="E62" s="31">
        <v>700</v>
      </c>
      <c r="F62" s="32"/>
      <c r="G62" s="32"/>
      <c r="H62" s="146">
        <v>1.741</v>
      </c>
      <c r="I62" s="146">
        <v>1.736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2421</v>
      </c>
      <c r="D63" s="31">
        <v>2414</v>
      </c>
      <c r="E63" s="31">
        <v>2619</v>
      </c>
      <c r="F63" s="32"/>
      <c r="G63" s="32"/>
      <c r="H63" s="146">
        <v>7.252</v>
      </c>
      <c r="I63" s="146">
        <v>8.128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4604</v>
      </c>
      <c r="D64" s="39">
        <v>4792</v>
      </c>
      <c r="E64" s="39">
        <v>4902</v>
      </c>
      <c r="F64" s="40">
        <v>102.29549248747914</v>
      </c>
      <c r="G64" s="41"/>
      <c r="H64" s="147">
        <v>13.796</v>
      </c>
      <c r="I64" s="148">
        <v>15.600999999999999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8969</v>
      </c>
      <c r="D66" s="39">
        <v>9735</v>
      </c>
      <c r="E66" s="39">
        <v>10260.05</v>
      </c>
      <c r="F66" s="40">
        <v>105.39342578325628</v>
      </c>
      <c r="G66" s="41"/>
      <c r="H66" s="147">
        <v>27.108</v>
      </c>
      <c r="I66" s="148">
        <v>17.941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67252</v>
      </c>
      <c r="D68" s="31">
        <v>68750</v>
      </c>
      <c r="E68" s="31">
        <v>68000</v>
      </c>
      <c r="F68" s="32"/>
      <c r="G68" s="32"/>
      <c r="H68" s="146">
        <v>214.862</v>
      </c>
      <c r="I68" s="146">
        <v>195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4696</v>
      </c>
      <c r="D69" s="31">
        <v>4400</v>
      </c>
      <c r="E69" s="31">
        <v>4400</v>
      </c>
      <c r="F69" s="32"/>
      <c r="G69" s="32"/>
      <c r="H69" s="146">
        <v>11.818</v>
      </c>
      <c r="I69" s="146">
        <v>10.4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71948</v>
      </c>
      <c r="D70" s="39">
        <v>73150</v>
      </c>
      <c r="E70" s="39">
        <v>72400</v>
      </c>
      <c r="F70" s="40">
        <v>98.97470950102529</v>
      </c>
      <c r="G70" s="41"/>
      <c r="H70" s="147">
        <v>226.68</v>
      </c>
      <c r="I70" s="148">
        <v>205.4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2970</v>
      </c>
      <c r="D72" s="31">
        <v>2719</v>
      </c>
      <c r="E72" s="31">
        <v>2720</v>
      </c>
      <c r="F72" s="32"/>
      <c r="G72" s="32"/>
      <c r="H72" s="146">
        <v>7.1</v>
      </c>
      <c r="I72" s="146">
        <v>3.44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59174</v>
      </c>
      <c r="D73" s="31">
        <v>55178</v>
      </c>
      <c r="E73" s="31">
        <v>55178</v>
      </c>
      <c r="F73" s="32"/>
      <c r="G73" s="32"/>
      <c r="H73" s="146">
        <v>153.491</v>
      </c>
      <c r="I73" s="146">
        <v>143.62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57990</v>
      </c>
      <c r="D74" s="31">
        <v>60198</v>
      </c>
      <c r="E74" s="31">
        <v>63000</v>
      </c>
      <c r="F74" s="32"/>
      <c r="G74" s="32"/>
      <c r="H74" s="146">
        <v>214.307</v>
      </c>
      <c r="I74" s="146">
        <v>156.316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13981</v>
      </c>
      <c r="D75" s="31">
        <v>12725</v>
      </c>
      <c r="E75" s="31">
        <v>12684</v>
      </c>
      <c r="F75" s="32"/>
      <c r="G75" s="32"/>
      <c r="H75" s="146">
        <v>33.458</v>
      </c>
      <c r="I75" s="146">
        <v>22.284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14393</v>
      </c>
      <c r="D76" s="31">
        <v>14042</v>
      </c>
      <c r="E76" s="31">
        <v>14142</v>
      </c>
      <c r="F76" s="32"/>
      <c r="G76" s="32"/>
      <c r="H76" s="146">
        <v>45.709</v>
      </c>
      <c r="I76" s="146">
        <v>54.401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6573</v>
      </c>
      <c r="D77" s="31">
        <v>7667</v>
      </c>
      <c r="E77" s="31">
        <v>7667</v>
      </c>
      <c r="F77" s="32"/>
      <c r="G77" s="32"/>
      <c r="H77" s="146">
        <v>23.262</v>
      </c>
      <c r="I77" s="146">
        <v>18.984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18169</v>
      </c>
      <c r="D78" s="31">
        <v>17400</v>
      </c>
      <c r="E78" s="31">
        <v>17400</v>
      </c>
      <c r="F78" s="32"/>
      <c r="G78" s="32"/>
      <c r="H78" s="146">
        <v>47.809</v>
      </c>
      <c r="I78" s="146">
        <v>48.245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140146</v>
      </c>
      <c r="D79" s="31">
        <v>137425</v>
      </c>
      <c r="E79" s="31">
        <v>137425</v>
      </c>
      <c r="F79" s="32"/>
      <c r="G79" s="32"/>
      <c r="H79" s="146">
        <v>501.963</v>
      </c>
      <c r="I79" s="146">
        <v>431.742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313396</v>
      </c>
      <c r="D80" s="39">
        <v>307354</v>
      </c>
      <c r="E80" s="39">
        <v>310216</v>
      </c>
      <c r="F80" s="40">
        <v>100.93117382562127</v>
      </c>
      <c r="G80" s="41"/>
      <c r="H80" s="147">
        <v>1027.099</v>
      </c>
      <c r="I80" s="148">
        <v>879.0319999999999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102</v>
      </c>
      <c r="D82" s="31">
        <v>102</v>
      </c>
      <c r="E82" s="31">
        <v>102</v>
      </c>
      <c r="F82" s="32"/>
      <c r="G82" s="32"/>
      <c r="H82" s="146">
        <v>0.113</v>
      </c>
      <c r="I82" s="146">
        <v>0.112</v>
      </c>
      <c r="J82" s="146"/>
      <c r="K82" s="33"/>
    </row>
    <row r="83" spans="1:11" s="34" customFormat="1" ht="11.25" customHeight="1">
      <c r="A83" s="36" t="s">
        <v>65</v>
      </c>
      <c r="B83" s="30"/>
      <c r="C83" s="31">
        <v>136</v>
      </c>
      <c r="D83" s="31">
        <v>136</v>
      </c>
      <c r="E83" s="31">
        <v>136</v>
      </c>
      <c r="F83" s="32"/>
      <c r="G83" s="32"/>
      <c r="H83" s="146">
        <v>0.115</v>
      </c>
      <c r="I83" s="146">
        <v>0.115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238</v>
      </c>
      <c r="D84" s="39">
        <v>238</v>
      </c>
      <c r="E84" s="39">
        <v>238</v>
      </c>
      <c r="F84" s="40">
        <v>100</v>
      </c>
      <c r="G84" s="41"/>
      <c r="H84" s="147">
        <v>0.228</v>
      </c>
      <c r="I84" s="148">
        <v>0.227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1912599</v>
      </c>
      <c r="D87" s="54">
        <f>D13+D15+D17+D22+D24+D26+D31+D37+D39+D50+D52+D59+D64+D66+D70+D80+D84</f>
        <v>2112975.1100000003</v>
      </c>
      <c r="E87" s="54">
        <f>E13+E15+E17+E22+E24+E26+E31+E37+E39+E50+E52+E59+E64+E66+E70+E80+E84</f>
        <v>2040441.1600000001</v>
      </c>
      <c r="F87" s="55">
        <f>IF(D87&gt;0,100*E87/D87,0)</f>
        <v>96.56721228486215</v>
      </c>
      <c r="G87" s="41"/>
      <c r="H87" s="151">
        <v>7817.060000000001</v>
      </c>
      <c r="I87" s="152">
        <v>8302.524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/>
      <c r="D9" s="31"/>
      <c r="E9" s="31"/>
      <c r="F9" s="32"/>
      <c r="G9" s="32"/>
      <c r="H9" s="146"/>
      <c r="I9" s="146"/>
      <c r="J9" s="146"/>
      <c r="K9" s="33"/>
    </row>
    <row r="10" spans="1:11" s="34" customFormat="1" ht="11.25" customHeight="1">
      <c r="A10" s="36" t="s">
        <v>8</v>
      </c>
      <c r="B10" s="30"/>
      <c r="C10" s="31"/>
      <c r="D10" s="31"/>
      <c r="E10" s="31"/>
      <c r="F10" s="32"/>
      <c r="G10" s="32"/>
      <c r="H10" s="146"/>
      <c r="I10" s="146"/>
      <c r="J10" s="146"/>
      <c r="K10" s="33"/>
    </row>
    <row r="11" spans="1:11" s="34" customFormat="1" ht="11.25" customHeight="1">
      <c r="A11" s="29" t="s">
        <v>9</v>
      </c>
      <c r="B11" s="30"/>
      <c r="C11" s="31"/>
      <c r="D11" s="31"/>
      <c r="E11" s="31"/>
      <c r="F11" s="32"/>
      <c r="G11" s="32"/>
      <c r="H11" s="146"/>
      <c r="I11" s="146"/>
      <c r="J11" s="146"/>
      <c r="K11" s="33"/>
    </row>
    <row r="12" spans="1:11" s="34" customFormat="1" ht="11.25" customHeight="1">
      <c r="A12" s="36" t="s">
        <v>10</v>
      </c>
      <c r="B12" s="30"/>
      <c r="C12" s="31"/>
      <c r="D12" s="31"/>
      <c r="E12" s="31"/>
      <c r="F12" s="32"/>
      <c r="G12" s="32"/>
      <c r="H12" s="146"/>
      <c r="I12" s="146"/>
      <c r="J12" s="146"/>
      <c r="K12" s="33"/>
    </row>
    <row r="13" spans="1:11" s="43" customFormat="1" ht="11.25" customHeight="1">
      <c r="A13" s="37" t="s">
        <v>11</v>
      </c>
      <c r="B13" s="38"/>
      <c r="C13" s="39"/>
      <c r="D13" s="39"/>
      <c r="E13" s="39"/>
      <c r="F13" s="40"/>
      <c r="G13" s="41"/>
      <c r="H13" s="147"/>
      <c r="I13" s="148"/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/>
      <c r="D17" s="39"/>
      <c r="E17" s="39"/>
      <c r="F17" s="40"/>
      <c r="G17" s="41"/>
      <c r="H17" s="147"/>
      <c r="I17" s="148"/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/>
      <c r="D19" s="31"/>
      <c r="E19" s="31"/>
      <c r="F19" s="32"/>
      <c r="G19" s="32"/>
      <c r="H19" s="146"/>
      <c r="I19" s="146"/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/>
      <c r="D22" s="39"/>
      <c r="E22" s="39"/>
      <c r="F22" s="40"/>
      <c r="G22" s="41"/>
      <c r="H22" s="147"/>
      <c r="I22" s="148"/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/>
      <c r="D24" s="39"/>
      <c r="E24" s="39"/>
      <c r="F24" s="40"/>
      <c r="G24" s="41"/>
      <c r="H24" s="147"/>
      <c r="I24" s="148"/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/>
      <c r="D26" s="39"/>
      <c r="E26" s="39"/>
      <c r="F26" s="40"/>
      <c r="G26" s="41"/>
      <c r="H26" s="147"/>
      <c r="I26" s="148"/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2996</v>
      </c>
      <c r="D28" s="31">
        <v>3218.76</v>
      </c>
      <c r="E28" s="31">
        <v>3129</v>
      </c>
      <c r="F28" s="32"/>
      <c r="G28" s="32"/>
      <c r="H28" s="146">
        <v>12.008</v>
      </c>
      <c r="I28" s="146">
        <v>12.637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2549</v>
      </c>
      <c r="D29" s="31">
        <v>5701</v>
      </c>
      <c r="E29" s="31">
        <v>3600</v>
      </c>
      <c r="F29" s="32"/>
      <c r="G29" s="32"/>
      <c r="H29" s="146">
        <v>7.317</v>
      </c>
      <c r="I29" s="146">
        <v>18.09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3915</v>
      </c>
      <c r="D30" s="31">
        <v>3485</v>
      </c>
      <c r="E30" s="31">
        <v>4000</v>
      </c>
      <c r="F30" s="32"/>
      <c r="G30" s="32"/>
      <c r="H30" s="146">
        <v>11.287</v>
      </c>
      <c r="I30" s="146">
        <v>10.836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9460</v>
      </c>
      <c r="D31" s="39">
        <v>12404.76</v>
      </c>
      <c r="E31" s="39">
        <v>10729</v>
      </c>
      <c r="F31" s="40">
        <v>86.49099216752279</v>
      </c>
      <c r="G31" s="41"/>
      <c r="H31" s="147">
        <v>30.612000000000002</v>
      </c>
      <c r="I31" s="148">
        <v>41.563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347</v>
      </c>
      <c r="D33" s="31">
        <v>360</v>
      </c>
      <c r="E33" s="31">
        <v>320</v>
      </c>
      <c r="F33" s="32"/>
      <c r="G33" s="32"/>
      <c r="H33" s="146">
        <v>1.416</v>
      </c>
      <c r="I33" s="146">
        <v>1.229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771</v>
      </c>
      <c r="D34" s="31">
        <v>644</v>
      </c>
      <c r="E34" s="31">
        <v>644</v>
      </c>
      <c r="F34" s="32"/>
      <c r="G34" s="32"/>
      <c r="H34" s="146">
        <v>1.56</v>
      </c>
      <c r="I34" s="146">
        <v>2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410</v>
      </c>
      <c r="D35" s="31">
        <v>400</v>
      </c>
      <c r="E35" s="31">
        <v>400</v>
      </c>
      <c r="F35" s="32"/>
      <c r="G35" s="32"/>
      <c r="H35" s="146">
        <v>2.197</v>
      </c>
      <c r="I35" s="146">
        <v>2.089</v>
      </c>
      <c r="J35" s="146"/>
      <c r="K35" s="33"/>
    </row>
    <row r="36" spans="1:11" s="34" customFormat="1" ht="11.25" customHeight="1">
      <c r="A36" s="36" t="s">
        <v>27</v>
      </c>
      <c r="B36" s="30"/>
      <c r="C36" s="31"/>
      <c r="D36" s="31"/>
      <c r="E36" s="31"/>
      <c r="F36" s="32"/>
      <c r="G36" s="32"/>
      <c r="H36" s="146"/>
      <c r="I36" s="146"/>
      <c r="J36" s="146"/>
      <c r="K36" s="33"/>
    </row>
    <row r="37" spans="1:11" s="43" customFormat="1" ht="11.25" customHeight="1">
      <c r="A37" s="37" t="s">
        <v>28</v>
      </c>
      <c r="B37" s="38"/>
      <c r="C37" s="39">
        <v>1528</v>
      </c>
      <c r="D37" s="39">
        <v>1404</v>
      </c>
      <c r="E37" s="39">
        <v>1364</v>
      </c>
      <c r="F37" s="40">
        <v>97.15099715099716</v>
      </c>
      <c r="G37" s="41"/>
      <c r="H37" s="147">
        <v>5.173</v>
      </c>
      <c r="I37" s="148">
        <v>5.318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12715</v>
      </c>
      <c r="D39" s="39">
        <v>12200</v>
      </c>
      <c r="E39" s="39">
        <v>12100</v>
      </c>
      <c r="F39" s="40">
        <v>99.18032786885246</v>
      </c>
      <c r="G39" s="41"/>
      <c r="H39" s="147">
        <v>16.936</v>
      </c>
      <c r="I39" s="148">
        <v>16.25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12537</v>
      </c>
      <c r="D41" s="31">
        <v>11032</v>
      </c>
      <c r="E41" s="31">
        <v>11000</v>
      </c>
      <c r="F41" s="32"/>
      <c r="G41" s="32"/>
      <c r="H41" s="146">
        <v>51.075</v>
      </c>
      <c r="I41" s="146">
        <v>34.533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5000</v>
      </c>
      <c r="D42" s="31">
        <v>4500</v>
      </c>
      <c r="E42" s="31">
        <v>4650</v>
      </c>
      <c r="F42" s="32"/>
      <c r="G42" s="32"/>
      <c r="H42" s="146">
        <v>26.37</v>
      </c>
      <c r="I42" s="146">
        <v>19.886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1287</v>
      </c>
      <c r="D43" s="31">
        <v>1420</v>
      </c>
      <c r="E43" s="31">
        <v>1400</v>
      </c>
      <c r="F43" s="32"/>
      <c r="G43" s="32"/>
      <c r="H43" s="146">
        <v>5.097</v>
      </c>
      <c r="I43" s="146">
        <v>4.686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46">
        <v>49.027</v>
      </c>
      <c r="I44" s="146">
        <v>37.279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1000</v>
      </c>
      <c r="D45" s="31">
        <v>875</v>
      </c>
      <c r="E45" s="31">
        <v>700</v>
      </c>
      <c r="F45" s="32"/>
      <c r="G45" s="32"/>
      <c r="H45" s="146">
        <v>4.117</v>
      </c>
      <c r="I45" s="146">
        <v>2.931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15000</v>
      </c>
      <c r="D46" s="31">
        <v>13000</v>
      </c>
      <c r="E46" s="31">
        <v>12000</v>
      </c>
      <c r="F46" s="32"/>
      <c r="G46" s="32"/>
      <c r="H46" s="146">
        <v>60.4</v>
      </c>
      <c r="I46" s="146">
        <v>43.1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5040</v>
      </c>
      <c r="D47" s="31">
        <v>5040</v>
      </c>
      <c r="E47" s="31">
        <v>5040</v>
      </c>
      <c r="F47" s="32"/>
      <c r="G47" s="32"/>
      <c r="H47" s="146">
        <v>20.827</v>
      </c>
      <c r="I47" s="146">
        <v>18.602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1750</v>
      </c>
      <c r="D48" s="31">
        <v>1750</v>
      </c>
      <c r="E48" s="31">
        <v>1750</v>
      </c>
      <c r="F48" s="32"/>
      <c r="G48" s="32"/>
      <c r="H48" s="146">
        <v>8.208</v>
      </c>
      <c r="I48" s="146">
        <v>6.755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13507</v>
      </c>
      <c r="D49" s="31">
        <v>3298</v>
      </c>
      <c r="E49" s="31">
        <v>3298</v>
      </c>
      <c r="F49" s="32"/>
      <c r="G49" s="32"/>
      <c r="H49" s="146">
        <v>59.163</v>
      </c>
      <c r="I49" s="146">
        <v>12.97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65121</v>
      </c>
      <c r="D50" s="39">
        <v>50915</v>
      </c>
      <c r="E50" s="39">
        <v>49838</v>
      </c>
      <c r="F50" s="40">
        <v>97.88470981046842</v>
      </c>
      <c r="G50" s="41"/>
      <c r="H50" s="147">
        <v>284.284</v>
      </c>
      <c r="I50" s="148">
        <v>180.742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946</v>
      </c>
      <c r="D52" s="39">
        <v>1862.25</v>
      </c>
      <c r="E52" s="39">
        <v>1862.25</v>
      </c>
      <c r="F52" s="40">
        <v>100</v>
      </c>
      <c r="G52" s="41"/>
      <c r="H52" s="147">
        <v>2.477</v>
      </c>
      <c r="I52" s="148">
        <v>3.049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21500</v>
      </c>
      <c r="D54" s="31">
        <v>21000</v>
      </c>
      <c r="E54" s="31">
        <v>21000</v>
      </c>
      <c r="F54" s="32"/>
      <c r="G54" s="32"/>
      <c r="H54" s="146">
        <v>69.125</v>
      </c>
      <c r="I54" s="146">
        <v>59.4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43108</v>
      </c>
      <c r="D55" s="31">
        <v>41070</v>
      </c>
      <c r="E55" s="31">
        <v>41070</v>
      </c>
      <c r="F55" s="32"/>
      <c r="G55" s="32"/>
      <c r="H55" s="146">
        <v>166.09</v>
      </c>
      <c r="I55" s="146">
        <v>143.745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59509</v>
      </c>
      <c r="D56" s="31">
        <v>37485</v>
      </c>
      <c r="E56" s="31">
        <v>49200</v>
      </c>
      <c r="F56" s="32"/>
      <c r="G56" s="32"/>
      <c r="H56" s="146">
        <v>212.804</v>
      </c>
      <c r="I56" s="146">
        <v>131.15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10623</v>
      </c>
      <c r="D57" s="31">
        <v>6256</v>
      </c>
      <c r="E57" s="31">
        <v>6256</v>
      </c>
      <c r="F57" s="32"/>
      <c r="G57" s="32"/>
      <c r="H57" s="146">
        <v>37.71</v>
      </c>
      <c r="I57" s="146">
        <v>19.334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8710</v>
      </c>
      <c r="D58" s="31">
        <v>22803</v>
      </c>
      <c r="E58" s="31">
        <v>21800</v>
      </c>
      <c r="F58" s="32"/>
      <c r="G58" s="32"/>
      <c r="H58" s="146">
        <v>32.713</v>
      </c>
      <c r="I58" s="146">
        <v>60.817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143450</v>
      </c>
      <c r="D59" s="39">
        <v>128614</v>
      </c>
      <c r="E59" s="39">
        <v>139326</v>
      </c>
      <c r="F59" s="40">
        <v>108.32879779806242</v>
      </c>
      <c r="G59" s="41"/>
      <c r="H59" s="147">
        <v>518.442</v>
      </c>
      <c r="I59" s="148">
        <v>414.446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1003</v>
      </c>
      <c r="D61" s="31">
        <v>756</v>
      </c>
      <c r="E61" s="31">
        <v>756</v>
      </c>
      <c r="F61" s="32"/>
      <c r="G61" s="32"/>
      <c r="H61" s="146">
        <v>2.81</v>
      </c>
      <c r="I61" s="146">
        <v>2.15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136</v>
      </c>
      <c r="D62" s="31">
        <v>136</v>
      </c>
      <c r="E62" s="31">
        <v>136</v>
      </c>
      <c r="F62" s="32"/>
      <c r="G62" s="32"/>
      <c r="H62" s="146">
        <v>0.306</v>
      </c>
      <c r="I62" s="146">
        <v>0.285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7214</v>
      </c>
      <c r="D63" s="31">
        <v>7193</v>
      </c>
      <c r="E63" s="31">
        <v>7193</v>
      </c>
      <c r="F63" s="32"/>
      <c r="G63" s="32"/>
      <c r="H63" s="146">
        <v>22.352</v>
      </c>
      <c r="I63" s="146">
        <v>23.857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8353</v>
      </c>
      <c r="D64" s="39">
        <v>8085</v>
      </c>
      <c r="E64" s="39">
        <v>8085</v>
      </c>
      <c r="F64" s="40">
        <v>100</v>
      </c>
      <c r="G64" s="41"/>
      <c r="H64" s="147">
        <v>25.468</v>
      </c>
      <c r="I64" s="148">
        <v>26.291999999999998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11573</v>
      </c>
      <c r="D66" s="39">
        <v>7018</v>
      </c>
      <c r="E66" s="39">
        <v>7699.8</v>
      </c>
      <c r="F66" s="40">
        <v>109.71501852379595</v>
      </c>
      <c r="G66" s="41"/>
      <c r="H66" s="147">
        <v>32.158</v>
      </c>
      <c r="I66" s="148">
        <v>11.581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8989</v>
      </c>
      <c r="D68" s="31"/>
      <c r="E68" s="31"/>
      <c r="F68" s="32"/>
      <c r="G68" s="32"/>
      <c r="H68" s="146">
        <v>22.07</v>
      </c>
      <c r="I68" s="146"/>
      <c r="J68" s="146"/>
      <c r="K68" s="33"/>
    </row>
    <row r="69" spans="1:11" s="34" customFormat="1" ht="11.25" customHeight="1">
      <c r="A69" s="36" t="s">
        <v>53</v>
      </c>
      <c r="B69" s="30"/>
      <c r="C69" s="31">
        <v>205</v>
      </c>
      <c r="D69" s="31"/>
      <c r="E69" s="31"/>
      <c r="F69" s="32"/>
      <c r="G69" s="32"/>
      <c r="H69" s="146">
        <v>0.46</v>
      </c>
      <c r="I69" s="146"/>
      <c r="J69" s="146"/>
      <c r="K69" s="33"/>
    </row>
    <row r="70" spans="1:11" s="43" customFormat="1" ht="11.25" customHeight="1">
      <c r="A70" s="37" t="s">
        <v>54</v>
      </c>
      <c r="B70" s="38"/>
      <c r="C70" s="39">
        <v>9194</v>
      </c>
      <c r="D70" s="39"/>
      <c r="E70" s="39"/>
      <c r="F70" s="40"/>
      <c r="G70" s="41"/>
      <c r="H70" s="147">
        <v>22.53</v>
      </c>
      <c r="I70" s="148"/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8727</v>
      </c>
      <c r="D72" s="31">
        <v>8282</v>
      </c>
      <c r="E72" s="31">
        <v>8300</v>
      </c>
      <c r="F72" s="32"/>
      <c r="G72" s="32"/>
      <c r="H72" s="146">
        <v>28.867</v>
      </c>
      <c r="I72" s="146">
        <v>11.569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985</v>
      </c>
      <c r="D73" s="31">
        <v>854</v>
      </c>
      <c r="E73" s="31">
        <v>854</v>
      </c>
      <c r="F73" s="32"/>
      <c r="G73" s="32"/>
      <c r="H73" s="146">
        <v>3.152</v>
      </c>
      <c r="I73" s="146">
        <v>2.81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13647</v>
      </c>
      <c r="D74" s="31">
        <v>12319</v>
      </c>
      <c r="E74" s="31">
        <v>12000</v>
      </c>
      <c r="F74" s="32"/>
      <c r="G74" s="32"/>
      <c r="H74" s="146">
        <v>48.454</v>
      </c>
      <c r="I74" s="146">
        <v>27.56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17080</v>
      </c>
      <c r="D75" s="31">
        <v>15792</v>
      </c>
      <c r="E75" s="31">
        <v>15792</v>
      </c>
      <c r="F75" s="32"/>
      <c r="G75" s="32"/>
      <c r="H75" s="146">
        <v>38.448</v>
      </c>
      <c r="I75" s="146">
        <v>35.592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242</v>
      </c>
      <c r="D76" s="31">
        <v>120</v>
      </c>
      <c r="E76" s="31">
        <v>125</v>
      </c>
      <c r="F76" s="32"/>
      <c r="G76" s="32"/>
      <c r="H76" s="146">
        <v>0.726</v>
      </c>
      <c r="I76" s="146">
        <v>0.396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1746</v>
      </c>
      <c r="D77" s="31">
        <v>2401</v>
      </c>
      <c r="E77" s="31">
        <v>2401</v>
      </c>
      <c r="F77" s="32"/>
      <c r="G77" s="32"/>
      <c r="H77" s="146">
        <v>4.656</v>
      </c>
      <c r="I77" s="146">
        <v>4.999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328</v>
      </c>
      <c r="D78" s="31">
        <v>300</v>
      </c>
      <c r="E78" s="31">
        <v>300</v>
      </c>
      <c r="F78" s="32"/>
      <c r="G78" s="32"/>
      <c r="H78" s="146">
        <v>0.935</v>
      </c>
      <c r="I78" s="146">
        <v>0.795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3327</v>
      </c>
      <c r="D79" s="31">
        <v>1940</v>
      </c>
      <c r="E79" s="31">
        <v>1940</v>
      </c>
      <c r="F79" s="32"/>
      <c r="G79" s="32"/>
      <c r="H79" s="146">
        <v>10.844</v>
      </c>
      <c r="I79" s="146">
        <v>6.014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46082</v>
      </c>
      <c r="D80" s="39">
        <v>42008</v>
      </c>
      <c r="E80" s="39">
        <v>41712</v>
      </c>
      <c r="F80" s="40">
        <v>99.29537231003619</v>
      </c>
      <c r="G80" s="41"/>
      <c r="H80" s="147">
        <v>136.082</v>
      </c>
      <c r="I80" s="148">
        <v>89.735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/>
      <c r="D82" s="31"/>
      <c r="E82" s="31"/>
      <c r="F82" s="32"/>
      <c r="G82" s="32"/>
      <c r="H82" s="146"/>
      <c r="I82" s="146"/>
      <c r="J82" s="146"/>
      <c r="K82" s="33"/>
    </row>
    <row r="83" spans="1:11" s="34" customFormat="1" ht="11.25" customHeight="1">
      <c r="A83" s="36" t="s">
        <v>65</v>
      </c>
      <c r="B83" s="30"/>
      <c r="C83" s="31"/>
      <c r="D83" s="31"/>
      <c r="E83" s="31"/>
      <c r="F83" s="32"/>
      <c r="G83" s="32"/>
      <c r="H83" s="146"/>
      <c r="I83" s="146"/>
      <c r="J83" s="146"/>
      <c r="K83" s="33"/>
    </row>
    <row r="84" spans="1:11" s="43" customFormat="1" ht="11.25" customHeight="1" thickBot="1">
      <c r="A84" s="37" t="s">
        <v>66</v>
      </c>
      <c r="B84" s="38"/>
      <c r="C84" s="39"/>
      <c r="D84" s="39"/>
      <c r="E84" s="39"/>
      <c r="F84" s="40"/>
      <c r="G84" s="41"/>
      <c r="H84" s="147"/>
      <c r="I84" s="148"/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308422</v>
      </c>
      <c r="D87" s="54">
        <v>264511.01</v>
      </c>
      <c r="E87" s="54">
        <v>272716.05</v>
      </c>
      <c r="F87" s="55">
        <f>IF(D87&gt;0,100*E87/D87,0)</f>
        <v>103.10196539644984</v>
      </c>
      <c r="G87" s="41"/>
      <c r="H87" s="151">
        <v>1074.1619999999998</v>
      </c>
      <c r="I87" s="152">
        <v>788.9760000000001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105</v>
      </c>
      <c r="D9" s="31">
        <v>150</v>
      </c>
      <c r="E9" s="31">
        <v>150</v>
      </c>
      <c r="F9" s="32"/>
      <c r="G9" s="32"/>
      <c r="H9" s="146">
        <v>0.294</v>
      </c>
      <c r="I9" s="146">
        <v>0.224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54</v>
      </c>
      <c r="D10" s="31">
        <v>73</v>
      </c>
      <c r="E10" s="31">
        <v>73</v>
      </c>
      <c r="F10" s="32"/>
      <c r="G10" s="32"/>
      <c r="H10" s="146">
        <v>0.097</v>
      </c>
      <c r="I10" s="146">
        <v>0.094</v>
      </c>
      <c r="J10" s="146"/>
      <c r="K10" s="33"/>
    </row>
    <row r="11" spans="1:11" s="34" customFormat="1" ht="11.25" customHeight="1">
      <c r="A11" s="29" t="s">
        <v>9</v>
      </c>
      <c r="B11" s="30"/>
      <c r="C11" s="31">
        <v>11</v>
      </c>
      <c r="D11" s="31">
        <v>40</v>
      </c>
      <c r="E11" s="31">
        <v>40</v>
      </c>
      <c r="F11" s="32"/>
      <c r="G11" s="32"/>
      <c r="H11" s="146">
        <v>0.025</v>
      </c>
      <c r="I11" s="146">
        <v>0.092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16</v>
      </c>
      <c r="D12" s="31">
        <v>25</v>
      </c>
      <c r="E12" s="31">
        <v>25</v>
      </c>
      <c r="F12" s="32"/>
      <c r="G12" s="32"/>
      <c r="H12" s="146">
        <v>0.028</v>
      </c>
      <c r="I12" s="146">
        <v>0.044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186</v>
      </c>
      <c r="D13" s="39">
        <v>288</v>
      </c>
      <c r="E13" s="39">
        <v>288</v>
      </c>
      <c r="F13" s="40">
        <v>100</v>
      </c>
      <c r="G13" s="41"/>
      <c r="H13" s="147">
        <v>0.44400000000000006</v>
      </c>
      <c r="I13" s="148">
        <v>0.454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55</v>
      </c>
      <c r="D17" s="39">
        <v>81</v>
      </c>
      <c r="E17" s="39">
        <v>81</v>
      </c>
      <c r="F17" s="40">
        <v>100</v>
      </c>
      <c r="G17" s="41"/>
      <c r="H17" s="147">
        <v>0.064</v>
      </c>
      <c r="I17" s="148">
        <v>0.162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5428</v>
      </c>
      <c r="D19" s="31">
        <v>6309</v>
      </c>
      <c r="E19" s="31">
        <v>6676</v>
      </c>
      <c r="F19" s="32"/>
      <c r="G19" s="32"/>
      <c r="H19" s="146">
        <v>29.854</v>
      </c>
      <c r="I19" s="146">
        <v>36.05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5428</v>
      </c>
      <c r="D22" s="39">
        <v>6309</v>
      </c>
      <c r="E22" s="39">
        <v>6676</v>
      </c>
      <c r="F22" s="40">
        <v>105.81708670153749</v>
      </c>
      <c r="G22" s="41"/>
      <c r="H22" s="147">
        <v>29.854</v>
      </c>
      <c r="I22" s="148">
        <v>36.05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10977</v>
      </c>
      <c r="D24" s="39">
        <v>12037</v>
      </c>
      <c r="E24" s="39">
        <v>12000</v>
      </c>
      <c r="F24" s="40">
        <v>99.69261443881366</v>
      </c>
      <c r="G24" s="41"/>
      <c r="H24" s="147">
        <v>49.589</v>
      </c>
      <c r="I24" s="148">
        <v>50.76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257</v>
      </c>
      <c r="D26" s="39">
        <v>310</v>
      </c>
      <c r="E26" s="39">
        <v>300</v>
      </c>
      <c r="F26" s="40">
        <v>96.7741935483871</v>
      </c>
      <c r="G26" s="41"/>
      <c r="H26" s="147">
        <v>1.217</v>
      </c>
      <c r="I26" s="148">
        <v>1.3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3405</v>
      </c>
      <c r="D28" s="31">
        <v>3603</v>
      </c>
      <c r="E28" s="31">
        <v>3603</v>
      </c>
      <c r="F28" s="32"/>
      <c r="G28" s="32"/>
      <c r="H28" s="146">
        <v>13.616</v>
      </c>
      <c r="I28" s="146">
        <v>12.209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13423</v>
      </c>
      <c r="D29" s="31">
        <v>13871</v>
      </c>
      <c r="E29" s="31">
        <v>12500</v>
      </c>
      <c r="F29" s="32"/>
      <c r="G29" s="32"/>
      <c r="H29" s="146">
        <v>34.172</v>
      </c>
      <c r="I29" s="146">
        <v>33.652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7937</v>
      </c>
      <c r="D30" s="31">
        <v>8479</v>
      </c>
      <c r="E30" s="31">
        <v>7500</v>
      </c>
      <c r="F30" s="32"/>
      <c r="G30" s="32"/>
      <c r="H30" s="146">
        <v>14.095</v>
      </c>
      <c r="I30" s="146">
        <v>11.899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24765</v>
      </c>
      <c r="D31" s="39">
        <v>25953</v>
      </c>
      <c r="E31" s="39">
        <v>23603</v>
      </c>
      <c r="F31" s="40">
        <v>90.94517011520826</v>
      </c>
      <c r="G31" s="41"/>
      <c r="H31" s="147">
        <v>61.882999999999996</v>
      </c>
      <c r="I31" s="148">
        <v>57.760000000000005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1426</v>
      </c>
      <c r="D33" s="31">
        <v>1192</v>
      </c>
      <c r="E33" s="31">
        <v>1940</v>
      </c>
      <c r="F33" s="32"/>
      <c r="G33" s="32"/>
      <c r="H33" s="146">
        <v>5.044</v>
      </c>
      <c r="I33" s="146">
        <v>3.464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1041</v>
      </c>
      <c r="D34" s="31">
        <v>900</v>
      </c>
      <c r="E34" s="31">
        <v>900</v>
      </c>
      <c r="F34" s="32"/>
      <c r="G34" s="32"/>
      <c r="H34" s="146">
        <v>2.04</v>
      </c>
      <c r="I34" s="146">
        <v>2.7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1636</v>
      </c>
      <c r="D35" s="31">
        <v>2523.36</v>
      </c>
      <c r="E35" s="31">
        <v>2523.36</v>
      </c>
      <c r="F35" s="32"/>
      <c r="G35" s="32"/>
      <c r="H35" s="146">
        <v>9.057</v>
      </c>
      <c r="I35" s="146">
        <v>8.832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840</v>
      </c>
      <c r="D36" s="31">
        <v>1850</v>
      </c>
      <c r="E36" s="31">
        <v>1850</v>
      </c>
      <c r="F36" s="32"/>
      <c r="G36" s="32"/>
      <c r="H36" s="146">
        <v>1.47</v>
      </c>
      <c r="I36" s="146">
        <v>8.5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4943</v>
      </c>
      <c r="D37" s="39">
        <v>6465.360000000001</v>
      </c>
      <c r="E37" s="39">
        <v>7213.360000000001</v>
      </c>
      <c r="F37" s="40">
        <v>111.56934803321083</v>
      </c>
      <c r="G37" s="41"/>
      <c r="H37" s="147">
        <v>17.610999999999997</v>
      </c>
      <c r="I37" s="148">
        <v>23.496000000000002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15236</v>
      </c>
      <c r="D39" s="39">
        <v>15000</v>
      </c>
      <c r="E39" s="39">
        <v>14500</v>
      </c>
      <c r="F39" s="40">
        <v>96.66666666666667</v>
      </c>
      <c r="G39" s="41"/>
      <c r="H39" s="147">
        <v>8.532</v>
      </c>
      <c r="I39" s="148">
        <v>8.4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3638</v>
      </c>
      <c r="D41" s="31">
        <v>4164</v>
      </c>
      <c r="E41" s="31">
        <v>4100</v>
      </c>
      <c r="F41" s="32"/>
      <c r="G41" s="32"/>
      <c r="H41" s="146">
        <v>12.968</v>
      </c>
      <c r="I41" s="146">
        <v>11.809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8511</v>
      </c>
      <c r="D42" s="31">
        <v>9680</v>
      </c>
      <c r="E42" s="31">
        <v>9167</v>
      </c>
      <c r="F42" s="32"/>
      <c r="G42" s="32"/>
      <c r="H42" s="146">
        <v>34.52</v>
      </c>
      <c r="I42" s="146">
        <v>38.359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13104</v>
      </c>
      <c r="D43" s="31">
        <v>11461</v>
      </c>
      <c r="E43" s="31">
        <v>11500</v>
      </c>
      <c r="F43" s="32"/>
      <c r="G43" s="32"/>
      <c r="H43" s="146">
        <v>41.624</v>
      </c>
      <c r="I43" s="146">
        <v>27.263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17882</v>
      </c>
      <c r="D44" s="31">
        <v>18222</v>
      </c>
      <c r="E44" s="31">
        <v>16415</v>
      </c>
      <c r="F44" s="32"/>
      <c r="G44" s="32"/>
      <c r="H44" s="146">
        <v>72.731</v>
      </c>
      <c r="I44" s="146">
        <v>63.919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12323</v>
      </c>
      <c r="D45" s="31">
        <v>12230</v>
      </c>
      <c r="E45" s="31">
        <v>13200</v>
      </c>
      <c r="F45" s="32"/>
      <c r="G45" s="32"/>
      <c r="H45" s="146">
        <v>40.252</v>
      </c>
      <c r="I45" s="146">
        <v>35.15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2708</v>
      </c>
      <c r="D46" s="31">
        <v>2359</v>
      </c>
      <c r="E46" s="31">
        <v>2300</v>
      </c>
      <c r="F46" s="32"/>
      <c r="G46" s="32"/>
      <c r="H46" s="146">
        <v>8.761</v>
      </c>
      <c r="I46" s="146">
        <v>6.437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1670</v>
      </c>
      <c r="D47" s="31">
        <v>1302</v>
      </c>
      <c r="E47" s="31">
        <v>1300</v>
      </c>
      <c r="F47" s="32"/>
      <c r="G47" s="32"/>
      <c r="H47" s="146">
        <v>6.533</v>
      </c>
      <c r="I47" s="146">
        <v>4.029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9034</v>
      </c>
      <c r="D48" s="31">
        <v>9573</v>
      </c>
      <c r="E48" s="31">
        <v>9600</v>
      </c>
      <c r="F48" s="32"/>
      <c r="G48" s="32"/>
      <c r="H48" s="146">
        <v>32.228</v>
      </c>
      <c r="I48" s="146">
        <v>26.999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12442</v>
      </c>
      <c r="D49" s="31">
        <v>6095</v>
      </c>
      <c r="E49" s="31">
        <v>6095</v>
      </c>
      <c r="F49" s="32"/>
      <c r="G49" s="32"/>
      <c r="H49" s="146">
        <v>43.845</v>
      </c>
      <c r="I49" s="146">
        <v>13.949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81312</v>
      </c>
      <c r="D50" s="39">
        <v>75086</v>
      </c>
      <c r="E50" s="39">
        <v>73677</v>
      </c>
      <c r="F50" s="40">
        <v>98.12348507045255</v>
      </c>
      <c r="G50" s="41"/>
      <c r="H50" s="147">
        <v>293.462</v>
      </c>
      <c r="I50" s="148">
        <v>227.91400000000002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6466</v>
      </c>
      <c r="D52" s="39">
        <v>7242</v>
      </c>
      <c r="E52" s="39">
        <v>7242</v>
      </c>
      <c r="F52" s="40">
        <v>100</v>
      </c>
      <c r="G52" s="41"/>
      <c r="H52" s="147">
        <v>10.075</v>
      </c>
      <c r="I52" s="148">
        <v>18.448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38939</v>
      </c>
      <c r="D54" s="31">
        <v>43800</v>
      </c>
      <c r="E54" s="31">
        <v>40000</v>
      </c>
      <c r="F54" s="32"/>
      <c r="G54" s="32"/>
      <c r="H54" s="146">
        <v>111.165</v>
      </c>
      <c r="I54" s="146">
        <v>128.75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76973</v>
      </c>
      <c r="D55" s="31">
        <v>76906</v>
      </c>
      <c r="E55" s="31">
        <v>76906</v>
      </c>
      <c r="F55" s="32"/>
      <c r="G55" s="32"/>
      <c r="H55" s="146">
        <v>191.512</v>
      </c>
      <c r="I55" s="146">
        <v>192.265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13332</v>
      </c>
      <c r="D56" s="31">
        <v>13787</v>
      </c>
      <c r="E56" s="31">
        <v>9725</v>
      </c>
      <c r="F56" s="32"/>
      <c r="G56" s="32"/>
      <c r="H56" s="146">
        <v>36.728</v>
      </c>
      <c r="I56" s="146">
        <v>36.8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7033</v>
      </c>
      <c r="D57" s="31">
        <v>6433</v>
      </c>
      <c r="E57" s="31">
        <v>6433</v>
      </c>
      <c r="F57" s="32"/>
      <c r="G57" s="32"/>
      <c r="H57" s="146">
        <v>21.264</v>
      </c>
      <c r="I57" s="146">
        <v>16.256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45239</v>
      </c>
      <c r="D58" s="31">
        <v>45983</v>
      </c>
      <c r="E58" s="31">
        <v>45400</v>
      </c>
      <c r="F58" s="32"/>
      <c r="G58" s="32"/>
      <c r="H58" s="146">
        <v>132.488</v>
      </c>
      <c r="I58" s="146">
        <v>70.833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181516</v>
      </c>
      <c r="D59" s="39">
        <v>186909</v>
      </c>
      <c r="E59" s="39">
        <v>178464</v>
      </c>
      <c r="F59" s="40">
        <v>95.48175850280083</v>
      </c>
      <c r="G59" s="41"/>
      <c r="H59" s="147">
        <v>493.15700000000004</v>
      </c>
      <c r="I59" s="148">
        <v>444.904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2358</v>
      </c>
      <c r="D61" s="31">
        <v>1950</v>
      </c>
      <c r="E61" s="31">
        <v>1950</v>
      </c>
      <c r="F61" s="32"/>
      <c r="G61" s="32"/>
      <c r="H61" s="146">
        <v>7.061</v>
      </c>
      <c r="I61" s="146">
        <v>5.955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1142</v>
      </c>
      <c r="D62" s="31">
        <v>1142</v>
      </c>
      <c r="E62" s="31">
        <v>1368</v>
      </c>
      <c r="F62" s="32"/>
      <c r="G62" s="32"/>
      <c r="H62" s="146">
        <v>2.106</v>
      </c>
      <c r="I62" s="146">
        <v>1.922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2234</v>
      </c>
      <c r="D63" s="31">
        <v>2234</v>
      </c>
      <c r="E63" s="31">
        <v>1889</v>
      </c>
      <c r="F63" s="32"/>
      <c r="G63" s="32"/>
      <c r="H63" s="146">
        <v>6.184</v>
      </c>
      <c r="I63" s="146">
        <v>4.821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5734</v>
      </c>
      <c r="D64" s="39">
        <v>5326</v>
      </c>
      <c r="E64" s="39">
        <v>5207</v>
      </c>
      <c r="F64" s="40">
        <v>97.7656778069846</v>
      </c>
      <c r="G64" s="41"/>
      <c r="H64" s="147">
        <v>15.350999999999999</v>
      </c>
      <c r="I64" s="148">
        <v>12.698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15561</v>
      </c>
      <c r="D66" s="39">
        <v>15015</v>
      </c>
      <c r="E66" s="39">
        <v>15599.6</v>
      </c>
      <c r="F66" s="40">
        <v>103.89343989343989</v>
      </c>
      <c r="G66" s="41"/>
      <c r="H66" s="147">
        <v>35.043</v>
      </c>
      <c r="I66" s="148">
        <v>20.299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47834</v>
      </c>
      <c r="D68" s="31">
        <v>48000</v>
      </c>
      <c r="E68" s="31">
        <v>48000</v>
      </c>
      <c r="F68" s="32"/>
      <c r="G68" s="32"/>
      <c r="H68" s="146">
        <v>93.749</v>
      </c>
      <c r="I68" s="146">
        <v>100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5560</v>
      </c>
      <c r="D69" s="31">
        <v>4850</v>
      </c>
      <c r="E69" s="31">
        <v>4700</v>
      </c>
      <c r="F69" s="32"/>
      <c r="G69" s="32"/>
      <c r="H69" s="146">
        <v>10.361</v>
      </c>
      <c r="I69" s="146">
        <v>9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53394</v>
      </c>
      <c r="D70" s="39">
        <v>52850</v>
      </c>
      <c r="E70" s="39">
        <v>52700</v>
      </c>
      <c r="F70" s="40">
        <v>99.71617786187322</v>
      </c>
      <c r="G70" s="41"/>
      <c r="H70" s="147">
        <v>104.11</v>
      </c>
      <c r="I70" s="148">
        <v>109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3349</v>
      </c>
      <c r="D72" s="31">
        <v>3179</v>
      </c>
      <c r="E72" s="31">
        <v>3193</v>
      </c>
      <c r="F72" s="32"/>
      <c r="G72" s="32"/>
      <c r="H72" s="146">
        <v>6.567</v>
      </c>
      <c r="I72" s="146">
        <v>3.608</v>
      </c>
      <c r="J72" s="146"/>
      <c r="K72" s="33"/>
    </row>
    <row r="73" spans="1:11" s="34" customFormat="1" ht="11.25" customHeight="1">
      <c r="A73" s="36" t="s">
        <v>56</v>
      </c>
      <c r="B73" s="30"/>
      <c r="C73" s="31">
        <v>13120</v>
      </c>
      <c r="D73" s="31">
        <v>12795</v>
      </c>
      <c r="E73" s="31">
        <v>12795</v>
      </c>
      <c r="F73" s="32"/>
      <c r="G73" s="32"/>
      <c r="H73" s="146">
        <v>21.558</v>
      </c>
      <c r="I73" s="146">
        <v>21.022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28215</v>
      </c>
      <c r="D74" s="31">
        <v>27477</v>
      </c>
      <c r="E74" s="31">
        <v>25000</v>
      </c>
      <c r="F74" s="32"/>
      <c r="G74" s="32"/>
      <c r="H74" s="146">
        <v>58.182</v>
      </c>
      <c r="I74" s="146">
        <v>56.239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22383</v>
      </c>
      <c r="D75" s="31">
        <v>21296</v>
      </c>
      <c r="E75" s="31">
        <v>21296</v>
      </c>
      <c r="F75" s="32"/>
      <c r="G75" s="32"/>
      <c r="H75" s="146">
        <v>42.214</v>
      </c>
      <c r="I75" s="146">
        <v>53.24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3301</v>
      </c>
      <c r="D76" s="31">
        <v>2460</v>
      </c>
      <c r="E76" s="31">
        <v>2560</v>
      </c>
      <c r="F76" s="32"/>
      <c r="G76" s="32"/>
      <c r="H76" s="146">
        <v>8.252</v>
      </c>
      <c r="I76" s="146">
        <v>6.15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5178</v>
      </c>
      <c r="D77" s="31">
        <v>5034</v>
      </c>
      <c r="E77" s="31">
        <v>5034</v>
      </c>
      <c r="F77" s="32"/>
      <c r="G77" s="32"/>
      <c r="H77" s="146">
        <v>10.88</v>
      </c>
      <c r="I77" s="146">
        <v>8.21</v>
      </c>
      <c r="J77" s="146"/>
      <c r="K77" s="33"/>
    </row>
    <row r="78" spans="1:11" s="34" customFormat="1" ht="11.25" customHeight="1">
      <c r="A78" s="36" t="s">
        <v>61</v>
      </c>
      <c r="B78" s="30"/>
      <c r="C78" s="31">
        <v>8839</v>
      </c>
      <c r="D78" s="31">
        <v>9836</v>
      </c>
      <c r="E78" s="31">
        <v>9800</v>
      </c>
      <c r="F78" s="32"/>
      <c r="G78" s="32"/>
      <c r="H78" s="146">
        <v>13.805</v>
      </c>
      <c r="I78" s="146">
        <v>17.705</v>
      </c>
      <c r="J78" s="146"/>
      <c r="K78" s="33"/>
    </row>
    <row r="79" spans="1:11" s="34" customFormat="1" ht="11.25" customHeight="1">
      <c r="A79" s="36" t="s">
        <v>62</v>
      </c>
      <c r="B79" s="30"/>
      <c r="C79" s="31">
        <v>15655</v>
      </c>
      <c r="D79" s="31">
        <v>15710</v>
      </c>
      <c r="E79" s="31">
        <v>15710</v>
      </c>
      <c r="F79" s="32"/>
      <c r="G79" s="32"/>
      <c r="H79" s="146">
        <v>41.76</v>
      </c>
      <c r="I79" s="146">
        <v>20.423</v>
      </c>
      <c r="J79" s="146"/>
      <c r="K79" s="33"/>
    </row>
    <row r="80" spans="1:11" s="43" customFormat="1" ht="11.25" customHeight="1">
      <c r="A80" s="44" t="s">
        <v>63</v>
      </c>
      <c r="B80" s="38"/>
      <c r="C80" s="39">
        <v>100040</v>
      </c>
      <c r="D80" s="39">
        <v>97787</v>
      </c>
      <c r="E80" s="39">
        <v>95388</v>
      </c>
      <c r="F80" s="40">
        <v>97.54670866270568</v>
      </c>
      <c r="G80" s="41"/>
      <c r="H80" s="147">
        <v>203.21800000000002</v>
      </c>
      <c r="I80" s="148">
        <v>186.59700000000004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71</v>
      </c>
      <c r="D82" s="31">
        <v>71</v>
      </c>
      <c r="E82" s="31">
        <v>71</v>
      </c>
      <c r="F82" s="32"/>
      <c r="G82" s="32"/>
      <c r="H82" s="146">
        <v>0.077</v>
      </c>
      <c r="I82" s="146">
        <v>0.077</v>
      </c>
      <c r="J82" s="146"/>
      <c r="K82" s="33"/>
    </row>
    <row r="83" spans="1:11" s="34" customFormat="1" ht="11.25" customHeight="1">
      <c r="A83" s="36" t="s">
        <v>65</v>
      </c>
      <c r="B83" s="30"/>
      <c r="C83" s="31">
        <v>227</v>
      </c>
      <c r="D83" s="31">
        <v>227</v>
      </c>
      <c r="E83" s="31">
        <v>227</v>
      </c>
      <c r="F83" s="32"/>
      <c r="G83" s="32"/>
      <c r="H83" s="146">
        <v>0.128</v>
      </c>
      <c r="I83" s="146">
        <v>0.128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298</v>
      </c>
      <c r="D84" s="39">
        <v>298</v>
      </c>
      <c r="E84" s="39">
        <v>298</v>
      </c>
      <c r="F84" s="40">
        <v>100</v>
      </c>
      <c r="G84" s="41"/>
      <c r="H84" s="147">
        <v>0.20500000000000002</v>
      </c>
      <c r="I84" s="148">
        <v>0.20500000000000002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506168</v>
      </c>
      <c r="D87" s="54">
        <v>506956.36</v>
      </c>
      <c r="E87" s="54">
        <v>493236.95999999996</v>
      </c>
      <c r="F87" s="55">
        <f>IF(D87&gt;0,100*E87/D87,0)</f>
        <v>97.29377100624599</v>
      </c>
      <c r="G87" s="41"/>
      <c r="H87" s="151">
        <v>1323.8149999999998</v>
      </c>
      <c r="I87" s="152">
        <v>1198.447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25"/>
  <sheetViews>
    <sheetView view="pageBreakPreview" zoomScaleSheetLayoutView="10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9" width="12.421875" style="63" customWidth="1"/>
    <col min="10" max="10" width="21.7109375" style="63" customWidth="1"/>
    <col min="11" max="11" width="10.421875" style="63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3" t="s">
        <v>69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184" t="s">
        <v>2</v>
      </c>
      <c r="D4" s="185"/>
      <c r="E4" s="185"/>
      <c r="F4" s="186"/>
      <c r="G4" s="10"/>
      <c r="H4" s="187" t="s">
        <v>3</v>
      </c>
      <c r="I4" s="188"/>
      <c r="J4" s="188"/>
      <c r="K4" s="189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2021=100</v>
      </c>
      <c r="G7" s="24"/>
      <c r="H7" s="21" t="s">
        <v>6</v>
      </c>
      <c r="I7" s="22" t="s">
        <v>6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79</v>
      </c>
      <c r="D9" s="31">
        <v>100</v>
      </c>
      <c r="E9" s="31">
        <v>100</v>
      </c>
      <c r="F9" s="32"/>
      <c r="G9" s="32"/>
      <c r="H9" s="146">
        <v>0.323</v>
      </c>
      <c r="I9" s="146">
        <v>0.295</v>
      </c>
      <c r="J9" s="146"/>
      <c r="K9" s="33"/>
    </row>
    <row r="10" spans="1:11" s="34" customFormat="1" ht="11.25" customHeight="1">
      <c r="A10" s="36" t="s">
        <v>8</v>
      </c>
      <c r="B10" s="30"/>
      <c r="C10" s="31">
        <v>655</v>
      </c>
      <c r="D10" s="31">
        <v>453</v>
      </c>
      <c r="E10" s="31">
        <v>453</v>
      </c>
      <c r="F10" s="32"/>
      <c r="G10" s="32"/>
      <c r="H10" s="146">
        <v>2.424</v>
      </c>
      <c r="I10" s="146">
        <v>1.676</v>
      </c>
      <c r="J10" s="146"/>
      <c r="K10" s="33"/>
    </row>
    <row r="11" spans="1:11" s="34" customFormat="1" ht="11.25" customHeight="1">
      <c r="A11" s="29" t="s">
        <v>9</v>
      </c>
      <c r="B11" s="30"/>
      <c r="C11" s="31">
        <v>3647</v>
      </c>
      <c r="D11" s="31">
        <v>3500</v>
      </c>
      <c r="E11" s="31">
        <v>3500</v>
      </c>
      <c r="F11" s="32"/>
      <c r="G11" s="32"/>
      <c r="H11" s="146">
        <v>11.744</v>
      </c>
      <c r="I11" s="146">
        <v>11.82</v>
      </c>
      <c r="J11" s="146"/>
      <c r="K11" s="33"/>
    </row>
    <row r="12" spans="1:11" s="34" customFormat="1" ht="11.25" customHeight="1">
      <c r="A12" s="36" t="s">
        <v>10</v>
      </c>
      <c r="B12" s="30"/>
      <c r="C12" s="31">
        <v>45</v>
      </c>
      <c r="D12" s="31">
        <v>50</v>
      </c>
      <c r="E12" s="31">
        <v>50</v>
      </c>
      <c r="F12" s="32"/>
      <c r="G12" s="32"/>
      <c r="H12" s="146">
        <v>0.139</v>
      </c>
      <c r="I12" s="146">
        <v>0.155</v>
      </c>
      <c r="J12" s="146"/>
      <c r="K12" s="33"/>
    </row>
    <row r="13" spans="1:11" s="43" customFormat="1" ht="11.25" customHeight="1">
      <c r="A13" s="37" t="s">
        <v>11</v>
      </c>
      <c r="B13" s="38"/>
      <c r="C13" s="39">
        <v>4426</v>
      </c>
      <c r="D13" s="39">
        <v>4103</v>
      </c>
      <c r="E13" s="39">
        <v>4103</v>
      </c>
      <c r="F13" s="40">
        <v>100</v>
      </c>
      <c r="G13" s="41"/>
      <c r="H13" s="147">
        <v>14.629999999999999</v>
      </c>
      <c r="I13" s="148">
        <v>13.946</v>
      </c>
      <c r="J13" s="148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6"/>
      <c r="I14" s="146"/>
      <c r="J14" s="146"/>
      <c r="K14" s="33"/>
    </row>
    <row r="15" spans="1:11" s="43" customFormat="1" ht="11.25" customHeight="1">
      <c r="A15" s="37" t="s">
        <v>12</v>
      </c>
      <c r="B15" s="38"/>
      <c r="C15" s="39"/>
      <c r="D15" s="39"/>
      <c r="E15" s="39"/>
      <c r="F15" s="40"/>
      <c r="G15" s="41"/>
      <c r="H15" s="147"/>
      <c r="I15" s="148"/>
      <c r="J15" s="148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6"/>
      <c r="I16" s="146"/>
      <c r="J16" s="146"/>
      <c r="K16" s="33"/>
    </row>
    <row r="17" spans="1:11" s="43" customFormat="1" ht="11.25" customHeight="1">
      <c r="A17" s="37" t="s">
        <v>13</v>
      </c>
      <c r="B17" s="38"/>
      <c r="C17" s="39">
        <v>42</v>
      </c>
      <c r="D17" s="39">
        <v>22</v>
      </c>
      <c r="E17" s="39">
        <v>42</v>
      </c>
      <c r="F17" s="40">
        <v>190.9090909090909</v>
      </c>
      <c r="G17" s="41"/>
      <c r="H17" s="147">
        <v>0.066</v>
      </c>
      <c r="I17" s="148">
        <v>0.066</v>
      </c>
      <c r="J17" s="148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6"/>
      <c r="I18" s="146"/>
      <c r="J18" s="146"/>
      <c r="K18" s="33"/>
    </row>
    <row r="19" spans="1:11" s="34" customFormat="1" ht="11.25" customHeight="1">
      <c r="A19" s="29" t="s">
        <v>14</v>
      </c>
      <c r="B19" s="30"/>
      <c r="C19" s="31">
        <v>172</v>
      </c>
      <c r="D19" s="31">
        <v>191</v>
      </c>
      <c r="E19" s="31">
        <v>192</v>
      </c>
      <c r="F19" s="32"/>
      <c r="G19" s="32"/>
      <c r="H19" s="146">
        <v>0.791</v>
      </c>
      <c r="I19" s="146">
        <v>0.787</v>
      </c>
      <c r="J19" s="146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146"/>
      <c r="I20" s="146"/>
      <c r="J20" s="146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146"/>
      <c r="I21" s="146"/>
      <c r="J21" s="146"/>
      <c r="K21" s="33"/>
    </row>
    <row r="22" spans="1:11" s="43" customFormat="1" ht="11.25" customHeight="1">
      <c r="A22" s="37" t="s">
        <v>17</v>
      </c>
      <c r="B22" s="38"/>
      <c r="C22" s="39">
        <v>172</v>
      </c>
      <c r="D22" s="39">
        <v>191</v>
      </c>
      <c r="E22" s="39">
        <v>192</v>
      </c>
      <c r="F22" s="40">
        <v>100.52356020942409</v>
      </c>
      <c r="G22" s="41"/>
      <c r="H22" s="147">
        <v>0.791</v>
      </c>
      <c r="I22" s="148">
        <v>0.787</v>
      </c>
      <c r="J22" s="148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6"/>
      <c r="I23" s="146"/>
      <c r="J23" s="146"/>
      <c r="K23" s="33"/>
    </row>
    <row r="24" spans="1:11" s="43" customFormat="1" ht="11.25" customHeight="1">
      <c r="A24" s="37" t="s">
        <v>18</v>
      </c>
      <c r="B24" s="38"/>
      <c r="C24" s="39">
        <v>33</v>
      </c>
      <c r="D24" s="39">
        <v>51</v>
      </c>
      <c r="E24" s="39">
        <v>50</v>
      </c>
      <c r="F24" s="40">
        <v>98.03921568627452</v>
      </c>
      <c r="G24" s="41"/>
      <c r="H24" s="147">
        <v>0.099</v>
      </c>
      <c r="I24" s="148">
        <v>0.12</v>
      </c>
      <c r="J24" s="148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6"/>
      <c r="I25" s="146"/>
      <c r="J25" s="146"/>
      <c r="K25" s="33"/>
    </row>
    <row r="26" spans="1:11" s="43" customFormat="1" ht="11.25" customHeight="1">
      <c r="A26" s="37" t="s">
        <v>19</v>
      </c>
      <c r="B26" s="38"/>
      <c r="C26" s="39">
        <v>119</v>
      </c>
      <c r="D26" s="39">
        <v>45</v>
      </c>
      <c r="E26" s="39">
        <v>100</v>
      </c>
      <c r="F26" s="40">
        <v>222.22222222222223</v>
      </c>
      <c r="G26" s="41"/>
      <c r="H26" s="147">
        <v>0.452</v>
      </c>
      <c r="I26" s="148">
        <v>0.18</v>
      </c>
      <c r="J26" s="148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6"/>
      <c r="I27" s="146"/>
      <c r="J27" s="146"/>
      <c r="K27" s="33"/>
    </row>
    <row r="28" spans="1:11" s="34" customFormat="1" ht="11.25" customHeight="1">
      <c r="A28" s="36" t="s">
        <v>20</v>
      </c>
      <c r="B28" s="30"/>
      <c r="C28" s="31">
        <v>472</v>
      </c>
      <c r="D28" s="31">
        <v>449</v>
      </c>
      <c r="E28" s="31">
        <v>449</v>
      </c>
      <c r="F28" s="32"/>
      <c r="G28" s="32"/>
      <c r="H28" s="146">
        <v>1.463</v>
      </c>
      <c r="I28" s="146">
        <v>1.217</v>
      </c>
      <c r="J28" s="146"/>
      <c r="K28" s="33"/>
    </row>
    <row r="29" spans="1:11" s="34" customFormat="1" ht="11.25" customHeight="1">
      <c r="A29" s="36" t="s">
        <v>21</v>
      </c>
      <c r="B29" s="30"/>
      <c r="C29" s="31">
        <v>8405</v>
      </c>
      <c r="D29" s="31">
        <v>5610</v>
      </c>
      <c r="E29" s="31">
        <v>7200</v>
      </c>
      <c r="F29" s="32"/>
      <c r="G29" s="32"/>
      <c r="H29" s="146">
        <v>19.335</v>
      </c>
      <c r="I29" s="146">
        <v>14.811</v>
      </c>
      <c r="J29" s="146"/>
      <c r="K29" s="33"/>
    </row>
    <row r="30" spans="1:11" s="34" customFormat="1" ht="11.25" customHeight="1">
      <c r="A30" s="36" t="s">
        <v>22</v>
      </c>
      <c r="B30" s="30"/>
      <c r="C30" s="31">
        <v>3489</v>
      </c>
      <c r="D30" s="31">
        <v>3438</v>
      </c>
      <c r="E30" s="31">
        <v>3500</v>
      </c>
      <c r="F30" s="32"/>
      <c r="G30" s="32"/>
      <c r="H30" s="146">
        <v>5.877</v>
      </c>
      <c r="I30" s="146">
        <v>5.632</v>
      </c>
      <c r="J30" s="146"/>
      <c r="K30" s="33"/>
    </row>
    <row r="31" spans="1:11" s="43" customFormat="1" ht="11.25" customHeight="1">
      <c r="A31" s="44" t="s">
        <v>23</v>
      </c>
      <c r="B31" s="38"/>
      <c r="C31" s="39">
        <v>12366</v>
      </c>
      <c r="D31" s="39">
        <v>9497</v>
      </c>
      <c r="E31" s="39">
        <v>11149</v>
      </c>
      <c r="F31" s="40">
        <v>117.39496683163104</v>
      </c>
      <c r="G31" s="41"/>
      <c r="H31" s="147">
        <v>26.675</v>
      </c>
      <c r="I31" s="148">
        <v>21.659999999999997</v>
      </c>
      <c r="J31" s="148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6"/>
      <c r="I32" s="146"/>
      <c r="J32" s="146"/>
      <c r="K32" s="33"/>
    </row>
    <row r="33" spans="1:11" s="34" customFormat="1" ht="11.25" customHeight="1">
      <c r="A33" s="36" t="s">
        <v>24</v>
      </c>
      <c r="B33" s="30"/>
      <c r="C33" s="31">
        <v>28</v>
      </c>
      <c r="D33" s="31">
        <v>63</v>
      </c>
      <c r="E33" s="31">
        <v>54</v>
      </c>
      <c r="F33" s="32"/>
      <c r="G33" s="32"/>
      <c r="H33" s="146">
        <v>0.097</v>
      </c>
      <c r="I33" s="146">
        <v>0.191</v>
      </c>
      <c r="J33" s="146"/>
      <c r="K33" s="33"/>
    </row>
    <row r="34" spans="1:11" s="34" customFormat="1" ht="11.25" customHeight="1">
      <c r="A34" s="36" t="s">
        <v>25</v>
      </c>
      <c r="B34" s="30"/>
      <c r="C34" s="31">
        <v>521</v>
      </c>
      <c r="D34" s="31">
        <v>463</v>
      </c>
      <c r="E34" s="31">
        <v>463</v>
      </c>
      <c r="F34" s="32"/>
      <c r="G34" s="32"/>
      <c r="H34" s="146">
        <v>1.238</v>
      </c>
      <c r="I34" s="146">
        <v>1.5</v>
      </c>
      <c r="J34" s="146"/>
      <c r="K34" s="33"/>
    </row>
    <row r="35" spans="1:11" s="34" customFormat="1" ht="11.25" customHeight="1">
      <c r="A35" s="36" t="s">
        <v>26</v>
      </c>
      <c r="B35" s="30"/>
      <c r="C35" s="31">
        <v>640</v>
      </c>
      <c r="D35" s="31">
        <v>810.61</v>
      </c>
      <c r="E35" s="31">
        <v>810.61</v>
      </c>
      <c r="F35" s="32"/>
      <c r="G35" s="32"/>
      <c r="H35" s="146">
        <v>2.234</v>
      </c>
      <c r="I35" s="146">
        <v>2.675</v>
      </c>
      <c r="J35" s="146"/>
      <c r="K35" s="33"/>
    </row>
    <row r="36" spans="1:11" s="34" customFormat="1" ht="11.25" customHeight="1">
      <c r="A36" s="36" t="s">
        <v>27</v>
      </c>
      <c r="B36" s="30"/>
      <c r="C36" s="31">
        <v>3</v>
      </c>
      <c r="D36" s="31">
        <v>1</v>
      </c>
      <c r="E36" s="31">
        <v>1</v>
      </c>
      <c r="F36" s="32"/>
      <c r="G36" s="32"/>
      <c r="H36" s="146">
        <v>0.007</v>
      </c>
      <c r="I36" s="146">
        <v>0.003</v>
      </c>
      <c r="J36" s="146"/>
      <c r="K36" s="33"/>
    </row>
    <row r="37" spans="1:11" s="43" customFormat="1" ht="11.25" customHeight="1">
      <c r="A37" s="37" t="s">
        <v>28</v>
      </c>
      <c r="B37" s="38"/>
      <c r="C37" s="39">
        <v>1192</v>
      </c>
      <c r="D37" s="39">
        <v>1337.6100000000001</v>
      </c>
      <c r="E37" s="39">
        <v>1328.6100000000001</v>
      </c>
      <c r="F37" s="40">
        <v>99.32715814026508</v>
      </c>
      <c r="G37" s="41"/>
      <c r="H37" s="147">
        <v>3.576</v>
      </c>
      <c r="I37" s="148">
        <v>4.369</v>
      </c>
      <c r="J37" s="148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6"/>
      <c r="I38" s="146"/>
      <c r="J38" s="146"/>
      <c r="K38" s="33"/>
    </row>
    <row r="39" spans="1:11" s="43" customFormat="1" ht="11.25" customHeight="1">
      <c r="A39" s="37" t="s">
        <v>29</v>
      </c>
      <c r="B39" s="38"/>
      <c r="C39" s="39">
        <v>6</v>
      </c>
      <c r="D39" s="39">
        <v>6</v>
      </c>
      <c r="E39" s="39">
        <v>6</v>
      </c>
      <c r="F39" s="40">
        <v>100</v>
      </c>
      <c r="G39" s="41"/>
      <c r="H39" s="147">
        <v>0.006</v>
      </c>
      <c r="I39" s="148">
        <v>0.006</v>
      </c>
      <c r="J39" s="148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6"/>
      <c r="I40" s="146"/>
      <c r="J40" s="146"/>
      <c r="K40" s="33"/>
    </row>
    <row r="41" spans="1:11" s="34" customFormat="1" ht="11.25" customHeight="1">
      <c r="A41" s="29" t="s">
        <v>30</v>
      </c>
      <c r="B41" s="30"/>
      <c r="C41" s="31">
        <v>12787</v>
      </c>
      <c r="D41" s="31">
        <v>11227</v>
      </c>
      <c r="E41" s="31">
        <v>11300</v>
      </c>
      <c r="F41" s="32"/>
      <c r="G41" s="32"/>
      <c r="H41" s="146">
        <v>38.264</v>
      </c>
      <c r="I41" s="146">
        <v>23.431</v>
      </c>
      <c r="J41" s="146"/>
      <c r="K41" s="33"/>
    </row>
    <row r="42" spans="1:11" s="34" customFormat="1" ht="11.25" customHeight="1">
      <c r="A42" s="36" t="s">
        <v>31</v>
      </c>
      <c r="B42" s="30"/>
      <c r="C42" s="31">
        <v>4610</v>
      </c>
      <c r="D42" s="31">
        <v>3453</v>
      </c>
      <c r="E42" s="31">
        <v>4618</v>
      </c>
      <c r="F42" s="32"/>
      <c r="G42" s="32"/>
      <c r="H42" s="146">
        <v>17.049</v>
      </c>
      <c r="I42" s="146">
        <v>11.251</v>
      </c>
      <c r="J42" s="146"/>
      <c r="K42" s="33"/>
    </row>
    <row r="43" spans="1:11" s="34" customFormat="1" ht="11.25" customHeight="1">
      <c r="A43" s="36" t="s">
        <v>32</v>
      </c>
      <c r="B43" s="30"/>
      <c r="C43" s="31">
        <v>12898</v>
      </c>
      <c r="D43" s="31">
        <v>11421</v>
      </c>
      <c r="E43" s="31">
        <v>11500</v>
      </c>
      <c r="F43" s="32"/>
      <c r="G43" s="32"/>
      <c r="H43" s="146">
        <v>33.156</v>
      </c>
      <c r="I43" s="146">
        <v>25.99</v>
      </c>
      <c r="J43" s="146"/>
      <c r="K43" s="33"/>
    </row>
    <row r="44" spans="1:11" s="34" customFormat="1" ht="11.25" customHeight="1">
      <c r="A44" s="36" t="s">
        <v>33</v>
      </c>
      <c r="B44" s="30"/>
      <c r="C44" s="31">
        <v>15919</v>
      </c>
      <c r="D44" s="31">
        <v>14637</v>
      </c>
      <c r="E44" s="31">
        <v>14670</v>
      </c>
      <c r="F44" s="32"/>
      <c r="G44" s="32"/>
      <c r="H44" s="146">
        <v>50.371</v>
      </c>
      <c r="I44" s="146">
        <v>45.805</v>
      </c>
      <c r="J44" s="146"/>
      <c r="K44" s="33"/>
    </row>
    <row r="45" spans="1:11" s="34" customFormat="1" ht="11.25" customHeight="1">
      <c r="A45" s="36" t="s">
        <v>34</v>
      </c>
      <c r="B45" s="30"/>
      <c r="C45" s="31">
        <v>9874</v>
      </c>
      <c r="D45" s="31">
        <v>8190</v>
      </c>
      <c r="E45" s="31">
        <v>7800</v>
      </c>
      <c r="F45" s="32"/>
      <c r="G45" s="32"/>
      <c r="H45" s="146">
        <v>30.146</v>
      </c>
      <c r="I45" s="146">
        <v>21.268</v>
      </c>
      <c r="J45" s="146"/>
      <c r="K45" s="33"/>
    </row>
    <row r="46" spans="1:11" s="34" customFormat="1" ht="11.25" customHeight="1">
      <c r="A46" s="36" t="s">
        <v>35</v>
      </c>
      <c r="B46" s="30"/>
      <c r="C46" s="31">
        <v>10799</v>
      </c>
      <c r="D46" s="31">
        <v>9313</v>
      </c>
      <c r="E46" s="31">
        <v>9300</v>
      </c>
      <c r="F46" s="32"/>
      <c r="G46" s="32"/>
      <c r="H46" s="146">
        <v>36.949</v>
      </c>
      <c r="I46" s="146">
        <v>27.057</v>
      </c>
      <c r="J46" s="146"/>
      <c r="K46" s="33"/>
    </row>
    <row r="47" spans="1:11" s="34" customFormat="1" ht="11.25" customHeight="1">
      <c r="A47" s="36" t="s">
        <v>36</v>
      </c>
      <c r="B47" s="30"/>
      <c r="C47" s="31">
        <v>14489</v>
      </c>
      <c r="D47" s="31">
        <v>12052</v>
      </c>
      <c r="E47" s="31">
        <v>12200</v>
      </c>
      <c r="F47" s="32"/>
      <c r="G47" s="32"/>
      <c r="H47" s="146">
        <v>41.018</v>
      </c>
      <c r="I47" s="146">
        <v>37.22</v>
      </c>
      <c r="J47" s="146"/>
      <c r="K47" s="33"/>
    </row>
    <row r="48" spans="1:11" s="34" customFormat="1" ht="11.25" customHeight="1">
      <c r="A48" s="36" t="s">
        <v>37</v>
      </c>
      <c r="B48" s="30"/>
      <c r="C48" s="31">
        <v>9127</v>
      </c>
      <c r="D48" s="31">
        <v>7562</v>
      </c>
      <c r="E48" s="31">
        <v>7200</v>
      </c>
      <c r="F48" s="32"/>
      <c r="G48" s="32"/>
      <c r="H48" s="146">
        <v>33.043</v>
      </c>
      <c r="I48" s="146">
        <v>23.516</v>
      </c>
      <c r="J48" s="146"/>
      <c r="K48" s="33"/>
    </row>
    <row r="49" spans="1:11" s="34" customFormat="1" ht="11.25" customHeight="1">
      <c r="A49" s="36" t="s">
        <v>38</v>
      </c>
      <c r="B49" s="30"/>
      <c r="C49" s="31">
        <v>7462</v>
      </c>
      <c r="D49" s="31">
        <v>7718</v>
      </c>
      <c r="E49" s="31">
        <v>7718</v>
      </c>
      <c r="F49" s="32"/>
      <c r="G49" s="32"/>
      <c r="H49" s="146">
        <v>25.708</v>
      </c>
      <c r="I49" s="146">
        <v>13.653</v>
      </c>
      <c r="J49" s="146"/>
      <c r="K49" s="33"/>
    </row>
    <row r="50" spans="1:11" s="43" customFormat="1" ht="11.25" customHeight="1">
      <c r="A50" s="44" t="s">
        <v>39</v>
      </c>
      <c r="B50" s="38"/>
      <c r="C50" s="39">
        <v>97965</v>
      </c>
      <c r="D50" s="39">
        <v>85573</v>
      </c>
      <c r="E50" s="39">
        <v>86306</v>
      </c>
      <c r="F50" s="40">
        <v>100.85657859371531</v>
      </c>
      <c r="G50" s="41"/>
      <c r="H50" s="147">
        <v>305.70399999999995</v>
      </c>
      <c r="I50" s="148">
        <v>229.19099999999997</v>
      </c>
      <c r="J50" s="148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6"/>
      <c r="I51" s="146"/>
      <c r="J51" s="146"/>
      <c r="K51" s="33"/>
    </row>
    <row r="52" spans="1:11" s="43" customFormat="1" ht="11.25" customHeight="1">
      <c r="A52" s="37" t="s">
        <v>40</v>
      </c>
      <c r="B52" s="38"/>
      <c r="C52" s="39">
        <v>1473</v>
      </c>
      <c r="D52" s="39">
        <v>1530</v>
      </c>
      <c r="E52" s="39">
        <v>1530</v>
      </c>
      <c r="F52" s="40">
        <v>100</v>
      </c>
      <c r="G52" s="41"/>
      <c r="H52" s="147">
        <v>2.458</v>
      </c>
      <c r="I52" s="148">
        <v>2.264</v>
      </c>
      <c r="J52" s="148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6"/>
      <c r="I53" s="146"/>
      <c r="J53" s="146"/>
      <c r="K53" s="33"/>
    </row>
    <row r="54" spans="1:11" s="34" customFormat="1" ht="11.25" customHeight="1">
      <c r="A54" s="36" t="s">
        <v>41</v>
      </c>
      <c r="B54" s="30"/>
      <c r="C54" s="31">
        <v>2002</v>
      </c>
      <c r="D54" s="31">
        <v>1565</v>
      </c>
      <c r="E54" s="31">
        <v>1650</v>
      </c>
      <c r="F54" s="32"/>
      <c r="G54" s="32"/>
      <c r="H54" s="146">
        <v>3.448</v>
      </c>
      <c r="I54" s="146">
        <v>3.148</v>
      </c>
      <c r="J54" s="146"/>
      <c r="K54" s="33"/>
    </row>
    <row r="55" spans="1:11" s="34" customFormat="1" ht="11.25" customHeight="1">
      <c r="A55" s="36" t="s">
        <v>42</v>
      </c>
      <c r="B55" s="30"/>
      <c r="C55" s="31">
        <v>1779</v>
      </c>
      <c r="D55" s="31">
        <v>1590</v>
      </c>
      <c r="E55" s="31">
        <v>1590</v>
      </c>
      <c r="F55" s="32"/>
      <c r="G55" s="32"/>
      <c r="H55" s="146">
        <v>3.028</v>
      </c>
      <c r="I55" s="146">
        <v>2.703</v>
      </c>
      <c r="J55" s="146"/>
      <c r="K55" s="33"/>
    </row>
    <row r="56" spans="1:11" s="34" customFormat="1" ht="11.25" customHeight="1">
      <c r="A56" s="36" t="s">
        <v>43</v>
      </c>
      <c r="B56" s="30"/>
      <c r="C56" s="31">
        <v>752</v>
      </c>
      <c r="D56" s="31">
        <v>588</v>
      </c>
      <c r="E56" s="31">
        <v>750</v>
      </c>
      <c r="F56" s="32"/>
      <c r="G56" s="32"/>
      <c r="H56" s="146">
        <v>2.031</v>
      </c>
      <c r="I56" s="146">
        <v>1.5</v>
      </c>
      <c r="J56" s="146"/>
      <c r="K56" s="33"/>
    </row>
    <row r="57" spans="1:11" s="34" customFormat="1" ht="11.25" customHeight="1">
      <c r="A57" s="36" t="s">
        <v>44</v>
      </c>
      <c r="B57" s="30"/>
      <c r="C57" s="31">
        <v>3715</v>
      </c>
      <c r="D57" s="31">
        <v>1830</v>
      </c>
      <c r="E57" s="31">
        <v>1830</v>
      </c>
      <c r="F57" s="32"/>
      <c r="G57" s="32"/>
      <c r="H57" s="146">
        <v>11.168</v>
      </c>
      <c r="I57" s="146">
        <v>5.856</v>
      </c>
      <c r="J57" s="146"/>
      <c r="K57" s="33"/>
    </row>
    <row r="58" spans="1:11" s="34" customFormat="1" ht="11.25" customHeight="1">
      <c r="A58" s="36" t="s">
        <v>45</v>
      </c>
      <c r="B58" s="30"/>
      <c r="C58" s="31">
        <v>9357</v>
      </c>
      <c r="D58" s="31">
        <v>7888</v>
      </c>
      <c r="E58" s="31">
        <v>7700</v>
      </c>
      <c r="F58" s="32"/>
      <c r="G58" s="32"/>
      <c r="H58" s="146">
        <v>13.92</v>
      </c>
      <c r="I58" s="146">
        <v>12.941</v>
      </c>
      <c r="J58" s="146"/>
      <c r="K58" s="33"/>
    </row>
    <row r="59" spans="1:11" s="43" customFormat="1" ht="11.25" customHeight="1">
      <c r="A59" s="37" t="s">
        <v>46</v>
      </c>
      <c r="B59" s="38"/>
      <c r="C59" s="39">
        <v>17605</v>
      </c>
      <c r="D59" s="39">
        <v>13461</v>
      </c>
      <c r="E59" s="39">
        <v>13520</v>
      </c>
      <c r="F59" s="40">
        <v>100.43830324641557</v>
      </c>
      <c r="G59" s="41"/>
      <c r="H59" s="147">
        <v>33.595</v>
      </c>
      <c r="I59" s="148">
        <v>26.148000000000003</v>
      </c>
      <c r="J59" s="148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6"/>
      <c r="I60" s="146"/>
      <c r="J60" s="146"/>
      <c r="K60" s="33"/>
    </row>
    <row r="61" spans="1:11" s="34" customFormat="1" ht="11.25" customHeight="1">
      <c r="A61" s="36" t="s">
        <v>47</v>
      </c>
      <c r="B61" s="30"/>
      <c r="C61" s="31">
        <v>80</v>
      </c>
      <c r="D61" s="31">
        <v>7</v>
      </c>
      <c r="E61" s="31">
        <v>7</v>
      </c>
      <c r="F61" s="32"/>
      <c r="G61" s="32"/>
      <c r="H61" s="146">
        <v>0.075</v>
      </c>
      <c r="I61" s="146">
        <v>0.006</v>
      </c>
      <c r="J61" s="146"/>
      <c r="K61" s="33"/>
    </row>
    <row r="62" spans="1:11" s="34" customFormat="1" ht="11.25" customHeight="1">
      <c r="A62" s="36" t="s">
        <v>48</v>
      </c>
      <c r="B62" s="30"/>
      <c r="C62" s="31">
        <v>467</v>
      </c>
      <c r="D62" s="31">
        <v>467</v>
      </c>
      <c r="E62" s="31">
        <v>355</v>
      </c>
      <c r="F62" s="32"/>
      <c r="G62" s="32"/>
      <c r="H62" s="146">
        <v>0.642</v>
      </c>
      <c r="I62" s="146">
        <v>0.584</v>
      </c>
      <c r="J62" s="146"/>
      <c r="K62" s="33"/>
    </row>
    <row r="63" spans="1:11" s="34" customFormat="1" ht="11.25" customHeight="1">
      <c r="A63" s="36" t="s">
        <v>49</v>
      </c>
      <c r="B63" s="30"/>
      <c r="C63" s="31">
        <v>152</v>
      </c>
      <c r="D63" s="31">
        <v>152</v>
      </c>
      <c r="E63" s="31">
        <v>56</v>
      </c>
      <c r="F63" s="32"/>
      <c r="G63" s="32"/>
      <c r="H63" s="146">
        <v>0.47</v>
      </c>
      <c r="I63" s="146">
        <v>0.387</v>
      </c>
      <c r="J63" s="146"/>
      <c r="K63" s="33"/>
    </row>
    <row r="64" spans="1:11" s="43" customFormat="1" ht="11.25" customHeight="1">
      <c r="A64" s="37" t="s">
        <v>50</v>
      </c>
      <c r="B64" s="38"/>
      <c r="C64" s="39">
        <v>699</v>
      </c>
      <c r="D64" s="39">
        <v>626</v>
      </c>
      <c r="E64" s="39">
        <v>418</v>
      </c>
      <c r="F64" s="40">
        <v>66.77316293929712</v>
      </c>
      <c r="G64" s="41"/>
      <c r="H64" s="147">
        <v>1.1869999999999998</v>
      </c>
      <c r="I64" s="148">
        <v>0.977</v>
      </c>
      <c r="J64" s="148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6"/>
      <c r="I65" s="146"/>
      <c r="J65" s="146"/>
      <c r="K65" s="33"/>
    </row>
    <row r="66" spans="1:11" s="43" customFormat="1" ht="11.25" customHeight="1">
      <c r="A66" s="37" t="s">
        <v>51</v>
      </c>
      <c r="B66" s="38"/>
      <c r="C66" s="39">
        <v>223</v>
      </c>
      <c r="D66" s="39">
        <v>165</v>
      </c>
      <c r="E66" s="39">
        <v>173.25</v>
      </c>
      <c r="F66" s="40">
        <v>105</v>
      </c>
      <c r="G66" s="41"/>
      <c r="H66" s="147">
        <v>0.267</v>
      </c>
      <c r="I66" s="148">
        <v>0.131</v>
      </c>
      <c r="J66" s="148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6"/>
      <c r="I67" s="146"/>
      <c r="J67" s="146"/>
      <c r="K67" s="33"/>
    </row>
    <row r="68" spans="1:11" s="34" customFormat="1" ht="11.25" customHeight="1">
      <c r="A68" s="36" t="s">
        <v>52</v>
      </c>
      <c r="B68" s="30"/>
      <c r="C68" s="31">
        <v>45</v>
      </c>
      <c r="D68" s="31">
        <v>45</v>
      </c>
      <c r="E68" s="31">
        <v>45</v>
      </c>
      <c r="F68" s="32"/>
      <c r="G68" s="32"/>
      <c r="H68" s="146">
        <v>0.055</v>
      </c>
      <c r="I68" s="146">
        <v>0.05</v>
      </c>
      <c r="J68" s="146"/>
      <c r="K68" s="33"/>
    </row>
    <row r="69" spans="1:11" s="34" customFormat="1" ht="11.25" customHeight="1">
      <c r="A69" s="36" t="s">
        <v>53</v>
      </c>
      <c r="B69" s="30"/>
      <c r="C69" s="31">
        <v>62</v>
      </c>
      <c r="D69" s="31">
        <v>40</v>
      </c>
      <c r="E69" s="31">
        <v>50</v>
      </c>
      <c r="F69" s="32"/>
      <c r="G69" s="32"/>
      <c r="H69" s="146">
        <v>0.086</v>
      </c>
      <c r="I69" s="146">
        <v>0.045</v>
      </c>
      <c r="J69" s="146"/>
      <c r="K69" s="33"/>
    </row>
    <row r="70" spans="1:11" s="43" customFormat="1" ht="11.25" customHeight="1">
      <c r="A70" s="37" t="s">
        <v>54</v>
      </c>
      <c r="B70" s="38"/>
      <c r="C70" s="39">
        <v>107</v>
      </c>
      <c r="D70" s="39">
        <v>85</v>
      </c>
      <c r="E70" s="39">
        <v>95</v>
      </c>
      <c r="F70" s="40">
        <v>111.76470588235294</v>
      </c>
      <c r="G70" s="41"/>
      <c r="H70" s="147">
        <v>0.141</v>
      </c>
      <c r="I70" s="148">
        <v>0.095</v>
      </c>
      <c r="J70" s="148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6"/>
      <c r="I71" s="146"/>
      <c r="J71" s="146"/>
      <c r="K71" s="33"/>
    </row>
    <row r="72" spans="1:11" s="34" customFormat="1" ht="11.25" customHeight="1">
      <c r="A72" s="36" t="s">
        <v>55</v>
      </c>
      <c r="B72" s="30"/>
      <c r="C72" s="31">
        <v>242</v>
      </c>
      <c r="D72" s="31">
        <v>255</v>
      </c>
      <c r="E72" s="31">
        <v>255</v>
      </c>
      <c r="F72" s="32"/>
      <c r="G72" s="32"/>
      <c r="H72" s="146">
        <v>0.469</v>
      </c>
      <c r="I72" s="146">
        <v>0.352</v>
      </c>
      <c r="J72" s="146"/>
      <c r="K72" s="33"/>
    </row>
    <row r="73" spans="1:11" s="34" customFormat="1" ht="11.25" customHeight="1">
      <c r="A73" s="36" t="s">
        <v>56</v>
      </c>
      <c r="B73" s="30"/>
      <c r="C73" s="31"/>
      <c r="D73" s="31">
        <v>5</v>
      </c>
      <c r="E73" s="31">
        <v>5</v>
      </c>
      <c r="F73" s="32"/>
      <c r="G73" s="32"/>
      <c r="H73" s="146"/>
      <c r="I73" s="146">
        <v>0.01</v>
      </c>
      <c r="J73" s="146"/>
      <c r="K73" s="33"/>
    </row>
    <row r="74" spans="1:11" s="34" customFormat="1" ht="11.25" customHeight="1">
      <c r="A74" s="36" t="s">
        <v>57</v>
      </c>
      <c r="B74" s="30"/>
      <c r="C74" s="31">
        <v>311</v>
      </c>
      <c r="D74" s="31">
        <v>244</v>
      </c>
      <c r="E74" s="31">
        <v>250</v>
      </c>
      <c r="F74" s="32"/>
      <c r="G74" s="32"/>
      <c r="H74" s="146">
        <v>0.777</v>
      </c>
      <c r="I74" s="146">
        <v>0.488</v>
      </c>
      <c r="J74" s="146"/>
      <c r="K74" s="33"/>
    </row>
    <row r="75" spans="1:11" s="34" customFormat="1" ht="11.25" customHeight="1">
      <c r="A75" s="36" t="s">
        <v>58</v>
      </c>
      <c r="B75" s="30"/>
      <c r="C75" s="31">
        <v>502</v>
      </c>
      <c r="D75" s="31">
        <v>475</v>
      </c>
      <c r="E75" s="31">
        <v>475</v>
      </c>
      <c r="F75" s="32"/>
      <c r="G75" s="32"/>
      <c r="H75" s="146">
        <v>0.669</v>
      </c>
      <c r="I75" s="146">
        <v>0.607</v>
      </c>
      <c r="J75" s="146"/>
      <c r="K75" s="33"/>
    </row>
    <row r="76" spans="1:11" s="34" customFormat="1" ht="11.25" customHeight="1">
      <c r="A76" s="36" t="s">
        <v>59</v>
      </c>
      <c r="B76" s="30"/>
      <c r="C76" s="31">
        <v>9</v>
      </c>
      <c r="D76" s="31">
        <v>9</v>
      </c>
      <c r="E76" s="31">
        <v>9</v>
      </c>
      <c r="F76" s="32"/>
      <c r="G76" s="32"/>
      <c r="H76" s="146">
        <v>0.014</v>
      </c>
      <c r="I76" s="146">
        <v>0.017</v>
      </c>
      <c r="J76" s="146"/>
      <c r="K76" s="33"/>
    </row>
    <row r="77" spans="1:11" s="34" customFormat="1" ht="11.25" customHeight="1">
      <c r="A77" s="36" t="s">
        <v>60</v>
      </c>
      <c r="B77" s="30"/>
      <c r="C77" s="31">
        <v>2</v>
      </c>
      <c r="D77" s="31"/>
      <c r="E77" s="31"/>
      <c r="F77" s="32"/>
      <c r="G77" s="32"/>
      <c r="H77" s="146">
        <v>0.005</v>
      </c>
      <c r="I77" s="146"/>
      <c r="J77" s="146"/>
      <c r="K77" s="33"/>
    </row>
    <row r="78" spans="1:11" s="34" customFormat="1" ht="11.25" customHeight="1">
      <c r="A78" s="36" t="s">
        <v>61</v>
      </c>
      <c r="B78" s="30"/>
      <c r="C78" s="31">
        <v>11</v>
      </c>
      <c r="D78" s="31"/>
      <c r="E78" s="31"/>
      <c r="F78" s="32"/>
      <c r="G78" s="32"/>
      <c r="H78" s="146">
        <v>0.023</v>
      </c>
      <c r="I78" s="146"/>
      <c r="J78" s="146"/>
      <c r="K78" s="33"/>
    </row>
    <row r="79" spans="1:11" s="34" customFormat="1" ht="11.25" customHeight="1">
      <c r="A79" s="36" t="s">
        <v>62</v>
      </c>
      <c r="B79" s="30"/>
      <c r="C79" s="31"/>
      <c r="D79" s="31"/>
      <c r="E79" s="31"/>
      <c r="F79" s="32"/>
      <c r="G79" s="32"/>
      <c r="H79" s="146"/>
      <c r="I79" s="146"/>
      <c r="J79" s="146"/>
      <c r="K79" s="33"/>
    </row>
    <row r="80" spans="1:11" s="43" customFormat="1" ht="11.25" customHeight="1">
      <c r="A80" s="44" t="s">
        <v>63</v>
      </c>
      <c r="B80" s="38"/>
      <c r="C80" s="39">
        <v>1077</v>
      </c>
      <c r="D80" s="39">
        <v>988</v>
      </c>
      <c r="E80" s="39">
        <v>994</v>
      </c>
      <c r="F80" s="40">
        <v>100.60728744939271</v>
      </c>
      <c r="G80" s="41"/>
      <c r="H80" s="147">
        <v>1.9569999999999999</v>
      </c>
      <c r="I80" s="148">
        <v>1.4739999999999998</v>
      </c>
      <c r="J80" s="148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6"/>
      <c r="I81" s="146"/>
      <c r="J81" s="146"/>
      <c r="K81" s="33"/>
    </row>
    <row r="82" spans="1:11" s="34" customFormat="1" ht="11.25" customHeight="1">
      <c r="A82" s="36" t="s">
        <v>64</v>
      </c>
      <c r="B82" s="30"/>
      <c r="C82" s="31">
        <v>32</v>
      </c>
      <c r="D82" s="31">
        <v>32</v>
      </c>
      <c r="E82" s="31">
        <v>32</v>
      </c>
      <c r="F82" s="32"/>
      <c r="G82" s="32"/>
      <c r="H82" s="146">
        <v>0.046</v>
      </c>
      <c r="I82" s="146">
        <v>0.046</v>
      </c>
      <c r="J82" s="146"/>
      <c r="K82" s="33"/>
    </row>
    <row r="83" spans="1:11" s="34" customFormat="1" ht="11.25" customHeight="1">
      <c r="A83" s="36" t="s">
        <v>65</v>
      </c>
      <c r="B83" s="30"/>
      <c r="C83" s="31">
        <v>53</v>
      </c>
      <c r="D83" s="31">
        <v>53</v>
      </c>
      <c r="E83" s="31">
        <v>53</v>
      </c>
      <c r="F83" s="32"/>
      <c r="G83" s="32"/>
      <c r="H83" s="146">
        <v>0.03</v>
      </c>
      <c r="I83" s="146">
        <v>0.03</v>
      </c>
      <c r="J83" s="146"/>
      <c r="K83" s="33"/>
    </row>
    <row r="84" spans="1:11" s="43" customFormat="1" ht="11.25" customHeight="1" thickBot="1">
      <c r="A84" s="37" t="s">
        <v>66</v>
      </c>
      <c r="B84" s="38"/>
      <c r="C84" s="39">
        <v>85</v>
      </c>
      <c r="D84" s="39">
        <v>85</v>
      </c>
      <c r="E84" s="39">
        <v>85</v>
      </c>
      <c r="F84" s="40">
        <v>100</v>
      </c>
      <c r="G84" s="41"/>
      <c r="H84" s="147">
        <v>0.076</v>
      </c>
      <c r="I84" s="148">
        <v>0.076</v>
      </c>
      <c r="J84" s="148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6"/>
      <c r="I85" s="146"/>
      <c r="J85" s="146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49"/>
      <c r="I86" s="150"/>
      <c r="J86" s="150"/>
      <c r="K86" s="51"/>
    </row>
    <row r="87" spans="1:11" s="43" customFormat="1" ht="11.25" customHeight="1">
      <c r="A87" s="52" t="s">
        <v>67</v>
      </c>
      <c r="B87" s="53"/>
      <c r="C87" s="54">
        <v>137590</v>
      </c>
      <c r="D87" s="54">
        <v>117765.61</v>
      </c>
      <c r="E87" s="54">
        <v>120091.86</v>
      </c>
      <c r="F87" s="55">
        <f>IF(D87&gt;0,100*E87/D87,0)</f>
        <v>101.9753219976528</v>
      </c>
      <c r="G87" s="41"/>
      <c r="H87" s="151">
        <v>391.68000000000006</v>
      </c>
      <c r="I87" s="152">
        <v>301.49</v>
      </c>
      <c r="J87" s="152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2022-02-04T14:52:29Z</cp:lastPrinted>
  <dcterms:created xsi:type="dcterms:W3CDTF">2021-12-16T09:14:20Z</dcterms:created>
  <dcterms:modified xsi:type="dcterms:W3CDTF">2022-02-04T14:53:04Z</dcterms:modified>
  <cp:category/>
  <cp:version/>
  <cp:contentType/>
  <cp:contentStatus/>
</cp:coreProperties>
</file>