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23.4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<sst xmlns="http://schemas.openxmlformats.org/spreadsheetml/2006/main" count="116" uniqueCount="55">
  <si>
    <t>LANA Y PIELES</t>
  </si>
  <si>
    <t xml:space="preserve"> 23.4.  LANA: Análisis provincial del peso medio del vellón, 1997 (kilogramos)</t>
  </si>
  <si>
    <t>Provincias y</t>
  </si>
  <si>
    <t>Lana blanca</t>
  </si>
  <si>
    <t>Comunidades Autónomas</t>
  </si>
  <si>
    <t>Lana negra</t>
  </si>
  <si>
    <t>Total</t>
  </si>
  <si>
    <t>Fina</t>
  </si>
  <si>
    <t>Entrefina</t>
  </si>
  <si>
    <t>Basta</t>
  </si>
  <si>
    <t>A Coruña</t>
  </si>
  <si>
    <t>Lugo</t>
  </si>
  <si>
    <t>–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</si>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</sst>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7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_"/>
    <numFmt numFmtId="173" formatCode="#,##0.0__"/>
    <numFmt numFmtId="174" formatCode="#,##0.00__"/>
    <numFmt numFmtId="175" formatCode="#,##0.0_);\(#,##0.0\)"/>
    <numFmt numFmtId="176" formatCode="0.0"/>
    <numFmt numFmtId="177" formatCode="0.00000_)"/>
    <numFmt numFmtId="178" formatCode="0_)"/>
    <numFmt numFmtId="179" formatCode="#,##0.0"/>
    <numFmt numFmtId="180" formatCode="#,##0.__"/>
    <numFmt numFmtId="181" formatCode="dd/mm/yy_)"/>
    <numFmt numFmtId="182" formatCode="General_)"/>
    <numFmt numFmtId="183" formatCode="0.0_)"/>
    <numFmt numFmtId="184" formatCode="0.#"/>
    <numFmt numFmtId="185" formatCode="#.0"/>
    <numFmt numFmtId="186" formatCode="0.0__"/>
    <numFmt numFmtId="187" formatCode="0_ ;\-0\ 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.00000_);\(#,##0.00000\)"/>
    <numFmt numFmtId="197" formatCode="0.0000000_)"/>
    <numFmt numFmtId="198" formatCode="0.0000_)"/>
    <numFmt numFmtId="199" formatCode="#,##0.0000_);\(#,##0.0000\)"/>
    <numFmt numFmtId="200" formatCode="0.00_)"/>
    <numFmt numFmtId="201" formatCode="#,##0_______);\(#,##0\)"/>
    <numFmt numFmtId="202" formatCode="#,##0_______________);\(#,##0\)"/>
    <numFmt numFmtId="203" formatCode="#,##0__________\);\(#,##0\)"/>
    <numFmt numFmtId="204" formatCode="#,##0__________;\(#,##0\)"/>
    <numFmt numFmtId="205" formatCode="#,##0____________;\(#,##0\)"/>
    <numFmt numFmtId="206" formatCode="#,##0______________;\(#,##0\)"/>
    <numFmt numFmtId="207" formatCode="#,##0______________\);\(#,##0\)"/>
    <numFmt numFmtId="208" formatCode="#,##0______;\(#,##0\)"/>
    <numFmt numFmtId="209" formatCode="#,##0.0_____;\(###0.0\)"/>
    <numFmt numFmtId="210" formatCode="#,##0.0_____;"/>
    <numFmt numFmtId="211" formatCode="#,##0__\);\(#,##0\)"/>
    <numFmt numFmtId="212" formatCode="#,##0.0_______;"/>
    <numFmt numFmtId="213" formatCode="#,##0___);\(#,##0\)"/>
    <numFmt numFmtId="214" formatCode="0.00__"/>
    <numFmt numFmtId="215" formatCode="#,##0____"/>
    <numFmt numFmtId="216" formatCode="#,##0.0____"/>
    <numFmt numFmtId="217" formatCode="#,##0.0__;"/>
    <numFmt numFmtId="218" formatCode="#,##0.000_);\(#,##0.000\)"/>
    <numFmt numFmtId="219" formatCode="#,##0____\);\(#,##0\)"/>
    <numFmt numFmtId="220" formatCode="#,##0____;\(#,##0\)"/>
    <numFmt numFmtId="221" formatCode="#,##0.00_);\(#,##0.000\)"/>
    <numFmt numFmtId="222" formatCode="#,##0______"/>
    <numFmt numFmtId="223" formatCode="#,##0.0_);\(#,##0\)"/>
    <numFmt numFmtId="224" formatCode="##,#0_________;\(#,##0\)"/>
    <numFmt numFmtId="225" formatCode="#,##0________"/>
    <numFmt numFmtId="226" formatCode="#,##0________________"/>
    <numFmt numFmtId="227" formatCode="#,##0.00____;\(#,##0\)"/>
    <numFmt numFmtId="228" formatCode="#,##0.000____;\(#,##0\)"/>
    <numFmt numFmtId="229" formatCode="#,##0.0____;\(#,##0\)"/>
    <numFmt numFmtId="230" formatCode="0.000__"/>
    <numFmt numFmtId="231" formatCode="#,##0.000__"/>
  </numFmts>
  <fonts count="10">
    <font>
      <sz val="10"/>
      <name val="Arial"/>
      <family val="0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75" fontId="2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4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5" fontId="2" fillId="0" borderId="0">
      <alignment/>
      <protection/>
    </xf>
    <xf numFmtId="0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4" fontId="0" fillId="2" borderId="11" xfId="0" applyNumberFormat="1" applyFont="1" applyFill="1" applyBorder="1" applyAlignment="1" applyProtection="1">
      <alignment horizontal="right"/>
      <protection/>
    </xf>
    <xf numFmtId="174" fontId="0" fillId="2" borderId="12" xfId="0" applyNumberFormat="1" applyFont="1" applyFill="1" applyBorder="1" applyAlignment="1" applyProtection="1">
      <alignment horizontal="right"/>
      <protection/>
    </xf>
    <xf numFmtId="174" fontId="0" fillId="2" borderId="13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74" fontId="0" fillId="2" borderId="0" xfId="0" applyNumberFormat="1" applyFont="1" applyFill="1" applyBorder="1" applyAlignment="1" applyProtection="1" quotePrefix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 quotePrefix="1">
      <alignment horizontal="right"/>
      <protection/>
    </xf>
    <xf numFmtId="0" fontId="9" fillId="2" borderId="6" xfId="0" applyFont="1" applyFill="1" applyBorder="1" applyAlignment="1">
      <alignment/>
    </xf>
    <xf numFmtId="174" fontId="9" fillId="2" borderId="0" xfId="0" applyNumberFormat="1" applyFont="1" applyFill="1" applyBorder="1" applyAlignment="1" applyProtection="1">
      <alignment horizontal="right"/>
      <protection/>
    </xf>
    <xf numFmtId="174" fontId="9" fillId="2" borderId="8" xfId="0" applyNumberFormat="1" applyFont="1" applyFill="1" applyBorder="1" applyAlignment="1" applyProtection="1">
      <alignment horizontal="right"/>
      <protection/>
    </xf>
    <xf numFmtId="174" fontId="9" fillId="2" borderId="9" xfId="0" applyNumberFormat="1" applyFont="1" applyFill="1" applyBorder="1" applyAlignment="1" applyProtection="1">
      <alignment horizontal="right"/>
      <protection/>
    </xf>
    <xf numFmtId="174" fontId="0" fillId="2" borderId="0" xfId="0" applyNumberFormat="1" applyFont="1" applyFill="1" applyBorder="1" applyAlignment="1">
      <alignment horizontal="right"/>
    </xf>
    <xf numFmtId="174" fontId="0" fillId="2" borderId="8" xfId="0" applyNumberFormat="1" applyFont="1" applyFill="1" applyBorder="1" applyAlignment="1">
      <alignment horizontal="right"/>
    </xf>
    <xf numFmtId="174" fontId="9" fillId="2" borderId="0" xfId="0" applyNumberFormat="1" applyFont="1" applyFill="1" applyBorder="1" applyAlignment="1" applyProtection="1" quotePrefix="1">
      <alignment horizontal="right"/>
      <protection/>
    </xf>
    <xf numFmtId="174" fontId="9" fillId="2" borderId="8" xfId="0" applyNumberFormat="1" applyFont="1" applyFill="1" applyBorder="1" applyAlignment="1" applyProtection="1" quotePrefix="1">
      <alignment horizontal="right"/>
      <protection/>
    </xf>
    <xf numFmtId="174" fontId="0" fillId="2" borderId="0" xfId="0" applyNumberFormat="1" applyFont="1" applyFill="1" applyBorder="1" applyAlignment="1" applyProtection="1">
      <alignment horizontal="right"/>
      <protection/>
    </xf>
    <xf numFmtId="0" fontId="9" fillId="2" borderId="14" xfId="0" applyFont="1" applyFill="1" applyBorder="1" applyAlignment="1">
      <alignment/>
    </xf>
    <xf numFmtId="174" fontId="9" fillId="2" borderId="15" xfId="0" applyNumberFormat="1" applyFont="1" applyFill="1" applyBorder="1" applyAlignment="1" applyProtection="1">
      <alignment horizontal="right"/>
      <protection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\EXCEL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tabSelected="1" zoomScale="75" zoomScaleNormal="75" workbookViewId="0" topLeftCell="A1">
      <selection activeCell="C23" sqref="C23"/>
    </sheetView>
  </sheetViews>
  <sheetFormatPr defaultColWidth="11.421875" defaultRowHeight="12.75"/>
  <cols>
    <col min="1" max="1" width="30.7109375" style="5" customWidth="1"/>
    <col min="2" max="6" width="17.7109375" style="5" customWidth="1"/>
    <col min="7" max="16384" width="11.421875" style="5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10" ht="15">
      <c r="A3" s="3" t="s">
        <v>1</v>
      </c>
      <c r="B3" s="3"/>
      <c r="C3" s="3"/>
      <c r="D3" s="3"/>
      <c r="E3" s="3"/>
      <c r="F3" s="3"/>
      <c r="G3" s="4"/>
      <c r="H3" s="4"/>
      <c r="I3" s="4"/>
      <c r="J3" s="4"/>
    </row>
    <row r="4" spans="1:10" ht="14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7" ht="12.75">
      <c r="A5" s="6" t="s">
        <v>2</v>
      </c>
      <c r="B5" s="7"/>
      <c r="C5" s="7" t="s">
        <v>3</v>
      </c>
      <c r="D5" s="8"/>
      <c r="E5" s="9"/>
      <c r="F5" s="10"/>
      <c r="G5" s="11"/>
    </row>
    <row r="6" spans="1:7" ht="12.75">
      <c r="A6" s="12" t="s">
        <v>4</v>
      </c>
      <c r="B6" s="13"/>
      <c r="C6" s="14"/>
      <c r="D6" s="12"/>
      <c r="E6" s="13" t="s">
        <v>5</v>
      </c>
      <c r="F6" s="15" t="s">
        <v>6</v>
      </c>
      <c r="G6" s="11"/>
    </row>
    <row r="7" spans="1:7" ht="13.5" thickBot="1">
      <c r="A7" s="12"/>
      <c r="B7" s="13" t="s">
        <v>7</v>
      </c>
      <c r="C7" s="16" t="s">
        <v>8</v>
      </c>
      <c r="D7" s="12" t="s">
        <v>9</v>
      </c>
      <c r="E7" s="17"/>
      <c r="F7" s="18"/>
      <c r="G7" s="11"/>
    </row>
    <row r="8" spans="1:7" ht="12.75">
      <c r="A8" s="19" t="s">
        <v>10</v>
      </c>
      <c r="B8" s="20">
        <v>1.8918918918918919</v>
      </c>
      <c r="C8" s="21">
        <v>1.599250936329588</v>
      </c>
      <c r="D8" s="22">
        <v>1.9001067475700881</v>
      </c>
      <c r="E8" s="21">
        <v>1.7980221756068324</v>
      </c>
      <c r="F8" s="21">
        <v>1.8563049194327708</v>
      </c>
      <c r="G8" s="11"/>
    </row>
    <row r="9" spans="1:7" ht="12.75">
      <c r="A9" s="23" t="s">
        <v>11</v>
      </c>
      <c r="B9" s="24" t="s">
        <v>12</v>
      </c>
      <c r="C9" s="25">
        <v>2.187120291616039</v>
      </c>
      <c r="D9" s="26">
        <v>1.899376540524866</v>
      </c>
      <c r="E9" s="27" t="s">
        <v>12</v>
      </c>
      <c r="F9" s="25">
        <v>1.9339080983540822</v>
      </c>
      <c r="G9" s="11"/>
    </row>
    <row r="10" spans="1:7" ht="12.75">
      <c r="A10" s="23" t="s">
        <v>13</v>
      </c>
      <c r="B10" s="24" t="s">
        <v>12</v>
      </c>
      <c r="C10" s="27" t="s">
        <v>12</v>
      </c>
      <c r="D10" s="26">
        <v>1.2</v>
      </c>
      <c r="E10" s="25">
        <v>0.7272727272727273</v>
      </c>
      <c r="F10" s="25">
        <v>1.1458333333333333</v>
      </c>
      <c r="G10" s="11"/>
    </row>
    <row r="11" spans="1:7" ht="12.75">
      <c r="A11" s="23" t="s">
        <v>14</v>
      </c>
      <c r="B11" s="24" t="s">
        <v>12</v>
      </c>
      <c r="C11" s="25">
        <v>1</v>
      </c>
      <c r="D11" s="26">
        <v>1.1990407673860912</v>
      </c>
      <c r="E11" s="25">
        <v>1.2892639474917955</v>
      </c>
      <c r="F11" s="25">
        <v>1.1943152842357883</v>
      </c>
      <c r="G11" s="11"/>
    </row>
    <row r="12" spans="1:7" ht="12.75">
      <c r="A12" s="28" t="str">
        <f>UPPER(" Galicia")</f>
        <v> GALICIA</v>
      </c>
      <c r="B12" s="29">
        <v>1.8918918918918919</v>
      </c>
      <c r="C12" s="30">
        <v>1.7283787357841838</v>
      </c>
      <c r="D12" s="31">
        <v>1.473082278215761</v>
      </c>
      <c r="E12" s="30">
        <v>1.0482180293501049</v>
      </c>
      <c r="F12" s="30">
        <v>1.4572007591597773</v>
      </c>
      <c r="G12" s="11"/>
    </row>
    <row r="13" spans="1:7" ht="12.75">
      <c r="A13" s="23"/>
      <c r="B13" s="32"/>
      <c r="C13" s="33"/>
      <c r="D13" s="33"/>
      <c r="E13" s="33"/>
      <c r="F13" s="33"/>
      <c r="G13" s="11"/>
    </row>
    <row r="14" spans="1:7" ht="12.75">
      <c r="A14" s="28" t="str">
        <f>UPPER(" P. de Asturias")</f>
        <v> P. DE ASTURIAS</v>
      </c>
      <c r="B14" s="34" t="s">
        <v>12</v>
      </c>
      <c r="C14" s="35" t="s">
        <v>12</v>
      </c>
      <c r="D14" s="31">
        <v>2</v>
      </c>
      <c r="E14" s="35" t="s">
        <v>12</v>
      </c>
      <c r="F14" s="30">
        <v>2</v>
      </c>
      <c r="G14" s="11"/>
    </row>
    <row r="15" spans="1:7" ht="12.75">
      <c r="A15" s="23"/>
      <c r="B15" s="32"/>
      <c r="C15" s="33"/>
      <c r="D15" s="33"/>
      <c r="E15" s="33"/>
      <c r="F15" s="33"/>
      <c r="G15" s="11"/>
    </row>
    <row r="16" spans="1:7" ht="12.75">
      <c r="A16" s="28" t="str">
        <f>UPPER(" Cantabria")</f>
        <v> CANTABRIA</v>
      </c>
      <c r="B16" s="34" t="s">
        <v>12</v>
      </c>
      <c r="C16" s="35" t="s">
        <v>12</v>
      </c>
      <c r="D16" s="31">
        <v>1.3000393129719252</v>
      </c>
      <c r="E16" s="30">
        <v>1.3</v>
      </c>
      <c r="F16" s="30">
        <v>1.3000392066732465</v>
      </c>
      <c r="G16" s="11"/>
    </row>
    <row r="17" spans="1:7" ht="12.75">
      <c r="A17" s="23"/>
      <c r="B17" s="32"/>
      <c r="C17" s="33"/>
      <c r="D17" s="33"/>
      <c r="E17" s="33"/>
      <c r="F17" s="33"/>
      <c r="G17" s="11"/>
    </row>
    <row r="18" spans="1:7" ht="12.75">
      <c r="A18" s="23" t="s">
        <v>15</v>
      </c>
      <c r="B18" s="24" t="s">
        <v>12</v>
      </c>
      <c r="C18" s="25">
        <v>2.198528024155501</v>
      </c>
      <c r="D18" s="26">
        <v>2.123519327886828</v>
      </c>
      <c r="E18" s="27" t="s">
        <v>12</v>
      </c>
      <c r="F18" s="25">
        <v>2.1420177551281605</v>
      </c>
      <c r="G18" s="11"/>
    </row>
    <row r="19" spans="1:7" ht="12.75">
      <c r="A19" s="23" t="s">
        <v>16</v>
      </c>
      <c r="B19" s="24" t="s">
        <v>12</v>
      </c>
      <c r="C19" s="27" t="s">
        <v>12</v>
      </c>
      <c r="D19" s="26">
        <v>2.209344951075769</v>
      </c>
      <c r="E19" s="27" t="s">
        <v>12</v>
      </c>
      <c r="F19" s="25">
        <v>2.209344951075769</v>
      </c>
      <c r="G19" s="11"/>
    </row>
    <row r="20" spans="1:7" ht="12.75">
      <c r="A20" s="23" t="s">
        <v>17</v>
      </c>
      <c r="B20" s="24" t="s">
        <v>12</v>
      </c>
      <c r="C20" s="27" t="s">
        <v>12</v>
      </c>
      <c r="D20" s="26">
        <v>2.2203747964945095</v>
      </c>
      <c r="E20" s="27" t="s">
        <v>12</v>
      </c>
      <c r="F20" s="25">
        <v>2.2203747964945095</v>
      </c>
      <c r="G20" s="11"/>
    </row>
    <row r="21" spans="1:7" ht="12.75">
      <c r="A21" s="28" t="str">
        <f>UPPER(" País Vasco")</f>
        <v> PAÍS VASCO</v>
      </c>
      <c r="B21" s="34" t="s">
        <v>12</v>
      </c>
      <c r="C21" s="30">
        <v>2.198528024155501</v>
      </c>
      <c r="D21" s="31">
        <v>2.190730911965983</v>
      </c>
      <c r="E21" s="35" t="s">
        <v>12</v>
      </c>
      <c r="F21" s="30">
        <v>2.1913097076736117</v>
      </c>
      <c r="G21" s="11"/>
    </row>
    <row r="22" spans="1:7" ht="12.75">
      <c r="A22" s="23"/>
      <c r="B22" s="32"/>
      <c r="C22" s="33"/>
      <c r="D22" s="33"/>
      <c r="E22" s="33"/>
      <c r="F22" s="33"/>
      <c r="G22" s="11"/>
    </row>
    <row r="23" spans="1:7" ht="12.75">
      <c r="A23" s="28" t="str">
        <f>UPPER(" Navarra")</f>
        <v> NAVARRA</v>
      </c>
      <c r="B23" s="34" t="s">
        <v>12</v>
      </c>
      <c r="C23" s="30">
        <v>1.6496295329650412</v>
      </c>
      <c r="D23" s="31">
        <v>1.2657846331902698</v>
      </c>
      <c r="E23" s="35" t="s">
        <v>12</v>
      </c>
      <c r="F23" s="30">
        <v>1.3894168799387272</v>
      </c>
      <c r="G23" s="11"/>
    </row>
    <row r="24" spans="1:7" ht="12.75">
      <c r="A24" s="23"/>
      <c r="B24" s="32"/>
      <c r="C24" s="33"/>
      <c r="D24" s="33"/>
      <c r="E24" s="33"/>
      <c r="F24" s="33"/>
      <c r="G24" s="11"/>
    </row>
    <row r="25" spans="1:7" ht="12.75">
      <c r="A25" s="28" t="str">
        <f>UPPER(" La Rioja")</f>
        <v> LA RIOJA</v>
      </c>
      <c r="B25" s="29">
        <v>1.9972164231036882</v>
      </c>
      <c r="C25" s="30">
        <v>1.8246318394485426</v>
      </c>
      <c r="D25" s="31">
        <v>1.4258389845244306</v>
      </c>
      <c r="E25" s="30">
        <v>1.6123041207196749</v>
      </c>
      <c r="F25" s="30">
        <v>1.7853863065035296</v>
      </c>
      <c r="G25" s="11"/>
    </row>
    <row r="26" spans="1:7" ht="12.75">
      <c r="A26" s="23"/>
      <c r="B26" s="32"/>
      <c r="C26" s="33"/>
      <c r="D26" s="33"/>
      <c r="E26" s="33"/>
      <c r="F26" s="33"/>
      <c r="G26" s="11"/>
    </row>
    <row r="27" spans="1:7" ht="12.75">
      <c r="A27" s="23" t="s">
        <v>18</v>
      </c>
      <c r="B27" s="36">
        <v>1</v>
      </c>
      <c r="C27" s="25">
        <v>1.3999965842381221</v>
      </c>
      <c r="D27" s="27">
        <v>1.49998345849737</v>
      </c>
      <c r="E27" s="25">
        <v>1.3928571428571428</v>
      </c>
      <c r="F27" s="25">
        <v>1.3858910611368516</v>
      </c>
      <c r="G27" s="11"/>
    </row>
    <row r="28" spans="1:7" ht="12.75">
      <c r="A28" s="23" t="s">
        <v>19</v>
      </c>
      <c r="B28" s="36">
        <v>2.962317577869745</v>
      </c>
      <c r="C28" s="25">
        <v>1.599549793909036</v>
      </c>
      <c r="D28" s="26">
        <v>1.3022474270111322</v>
      </c>
      <c r="E28" s="25">
        <v>1.5913651145090986</v>
      </c>
      <c r="F28" s="25">
        <v>1.6278809906079266</v>
      </c>
      <c r="G28" s="11"/>
    </row>
    <row r="29" spans="1:7" ht="12.75">
      <c r="A29" s="23" t="s">
        <v>20</v>
      </c>
      <c r="B29" s="24" t="s">
        <v>12</v>
      </c>
      <c r="C29" s="25">
        <v>1.300003135607171</v>
      </c>
      <c r="D29" s="27" t="s">
        <v>12</v>
      </c>
      <c r="E29" s="25">
        <v>1.1</v>
      </c>
      <c r="F29" s="25">
        <v>1.2949970193057274</v>
      </c>
      <c r="G29" s="11"/>
    </row>
    <row r="30" spans="1:7" ht="12.75">
      <c r="A30" s="28" t="str">
        <f>UPPER(" Aragón")</f>
        <v> ARAGÓN</v>
      </c>
      <c r="B30" s="29">
        <v>1.8122802272112524</v>
      </c>
      <c r="C30" s="30">
        <v>1.4225737809348864</v>
      </c>
      <c r="D30" s="31">
        <v>1.4128664495114007</v>
      </c>
      <c r="E30" s="30">
        <v>1.2778589040767958</v>
      </c>
      <c r="F30" s="30">
        <v>1.4283482177990903</v>
      </c>
      <c r="G30" s="11"/>
    </row>
    <row r="31" spans="1:7" ht="12.75">
      <c r="A31" s="23"/>
      <c r="B31" s="32"/>
      <c r="C31" s="33"/>
      <c r="D31" s="33"/>
      <c r="E31" s="33"/>
      <c r="F31" s="33"/>
      <c r="G31" s="11"/>
    </row>
    <row r="32" spans="1:7" ht="12.75">
      <c r="A32" s="23" t="s">
        <v>21</v>
      </c>
      <c r="B32" s="24" t="s">
        <v>12</v>
      </c>
      <c r="C32" s="25">
        <v>2.1998732061552646</v>
      </c>
      <c r="D32" s="26">
        <v>1.9982755997362682</v>
      </c>
      <c r="E32" s="25">
        <v>2.1044624746450302</v>
      </c>
      <c r="F32" s="25">
        <v>2.1778050524671477</v>
      </c>
      <c r="G32" s="11"/>
    </row>
    <row r="33" spans="1:7" ht="12.75">
      <c r="A33" s="23" t="s">
        <v>22</v>
      </c>
      <c r="B33" s="24" t="s">
        <v>12</v>
      </c>
      <c r="C33" s="25">
        <v>1.716883116883117</v>
      </c>
      <c r="D33" s="27" t="s">
        <v>12</v>
      </c>
      <c r="E33" s="27" t="s">
        <v>12</v>
      </c>
      <c r="F33" s="25">
        <v>1.716883116883117</v>
      </c>
      <c r="G33" s="11"/>
    </row>
    <row r="34" spans="1:7" ht="12.75">
      <c r="A34" s="23" t="s">
        <v>23</v>
      </c>
      <c r="B34" s="24">
        <v>1.25</v>
      </c>
      <c r="C34" s="25">
        <v>1.42</v>
      </c>
      <c r="D34" s="27" t="s">
        <v>12</v>
      </c>
      <c r="E34" s="25">
        <v>1.25</v>
      </c>
      <c r="F34" s="25">
        <v>1.4108571428571428</v>
      </c>
      <c r="G34" s="11"/>
    </row>
    <row r="35" spans="1:7" ht="12.75">
      <c r="A35" s="23" t="s">
        <v>24</v>
      </c>
      <c r="B35" s="24" t="s">
        <v>12</v>
      </c>
      <c r="C35" s="25">
        <v>1.1751376320032538</v>
      </c>
      <c r="D35" s="26">
        <v>0.9722063364977697</v>
      </c>
      <c r="E35" s="25">
        <v>1.1944777911164466</v>
      </c>
      <c r="F35" s="25">
        <v>1.1189043369993774</v>
      </c>
      <c r="G35" s="11"/>
    </row>
    <row r="36" spans="1:7" ht="12.75">
      <c r="A36" s="28" t="str">
        <f>UPPER(" Cataluña")</f>
        <v> CATALUÑA</v>
      </c>
      <c r="B36" s="34">
        <v>1.25</v>
      </c>
      <c r="C36" s="30">
        <v>1.6622040471901725</v>
      </c>
      <c r="D36" s="31">
        <v>1.3421346157362541</v>
      </c>
      <c r="E36" s="30">
        <v>1.363173486391409</v>
      </c>
      <c r="F36" s="30">
        <v>1.6230078554656724</v>
      </c>
      <c r="G36" s="11"/>
    </row>
    <row r="37" spans="1:7" ht="12.75">
      <c r="A37" s="23"/>
      <c r="B37" s="32"/>
      <c r="C37" s="33"/>
      <c r="D37" s="33"/>
      <c r="E37" s="33"/>
      <c r="F37" s="33"/>
      <c r="G37" s="11"/>
    </row>
    <row r="38" spans="1:7" ht="12.75">
      <c r="A38" s="28" t="str">
        <f>UPPER(" Baleares")</f>
        <v> BALEARES</v>
      </c>
      <c r="B38" s="34" t="s">
        <v>12</v>
      </c>
      <c r="C38" s="30">
        <v>1.9003215434083602</v>
      </c>
      <c r="D38" s="35" t="s">
        <v>12</v>
      </c>
      <c r="E38" s="35" t="s">
        <v>12</v>
      </c>
      <c r="F38" s="30">
        <v>1.9003215434083602</v>
      </c>
      <c r="G38" s="11"/>
    </row>
    <row r="39" spans="1:7" ht="12.75">
      <c r="A39" s="23"/>
      <c r="B39" s="32"/>
      <c r="C39" s="33"/>
      <c r="D39" s="33"/>
      <c r="E39" s="33"/>
      <c r="F39" s="33"/>
      <c r="G39" s="11"/>
    </row>
    <row r="40" spans="1:7" ht="12.75">
      <c r="A40" s="23" t="s">
        <v>25</v>
      </c>
      <c r="B40" s="36">
        <v>1.996420212033595</v>
      </c>
      <c r="C40" s="25">
        <v>1.899857797719464</v>
      </c>
      <c r="D40" s="26">
        <v>1.7</v>
      </c>
      <c r="E40" s="25">
        <v>1.935483870967742</v>
      </c>
      <c r="F40" s="25">
        <v>1.8801058646365512</v>
      </c>
      <c r="G40" s="11"/>
    </row>
    <row r="41" spans="1:7" ht="12.75">
      <c r="A41" s="23" t="s">
        <v>26</v>
      </c>
      <c r="B41" s="24" t="s">
        <v>12</v>
      </c>
      <c r="C41" s="25">
        <v>1.3287088397722702</v>
      </c>
      <c r="D41" s="26">
        <v>1.4414974817592827</v>
      </c>
      <c r="E41" s="25">
        <v>1.0861423220973783</v>
      </c>
      <c r="F41" s="25">
        <v>1.4189791503038067</v>
      </c>
      <c r="G41" s="11"/>
    </row>
    <row r="42" spans="1:7" ht="12.75">
      <c r="A42" s="23" t="s">
        <v>27</v>
      </c>
      <c r="B42" s="36">
        <v>3</v>
      </c>
      <c r="C42" s="25">
        <v>2.5</v>
      </c>
      <c r="D42" s="26">
        <v>2.0000421194507623</v>
      </c>
      <c r="E42" s="25">
        <v>2</v>
      </c>
      <c r="F42" s="25">
        <v>2.2229427404189095</v>
      </c>
      <c r="G42" s="11"/>
    </row>
    <row r="43" spans="1:7" ht="12.75">
      <c r="A43" s="23" t="s">
        <v>28</v>
      </c>
      <c r="B43" s="24" t="s">
        <v>12</v>
      </c>
      <c r="C43" s="25" t="s">
        <v>12</v>
      </c>
      <c r="D43" s="26">
        <v>2.076399965339846</v>
      </c>
      <c r="E43" s="25">
        <v>1.5862068965517242</v>
      </c>
      <c r="F43" s="25">
        <v>2.0741294438215347</v>
      </c>
      <c r="G43" s="11"/>
    </row>
    <row r="44" spans="1:7" ht="12.75">
      <c r="A44" s="23" t="s">
        <v>29</v>
      </c>
      <c r="B44" s="24">
        <v>2</v>
      </c>
      <c r="C44" s="25">
        <v>1.9576446651048496</v>
      </c>
      <c r="D44" s="26">
        <v>1.8471155696540422</v>
      </c>
      <c r="E44" s="25">
        <v>1.7845117845117846</v>
      </c>
      <c r="F44" s="25">
        <v>1.9174671410548239</v>
      </c>
      <c r="G44" s="11"/>
    </row>
    <row r="45" spans="1:7" ht="12.75">
      <c r="A45" s="23" t="s">
        <v>30</v>
      </c>
      <c r="B45" s="36">
        <v>2.5000381650255705</v>
      </c>
      <c r="C45" s="25">
        <v>1.900007633005114</v>
      </c>
      <c r="D45" s="26">
        <v>1.7999666923413202</v>
      </c>
      <c r="E45" s="25">
        <v>1.599877871918174</v>
      </c>
      <c r="F45" s="25">
        <v>2.049003892832608</v>
      </c>
      <c r="G45" s="11"/>
    </row>
    <row r="46" spans="1:7" ht="12.75">
      <c r="A46" s="23" t="s">
        <v>31</v>
      </c>
      <c r="B46" s="36">
        <v>2.052132701421801</v>
      </c>
      <c r="C46" s="25">
        <v>1.4200119104045892</v>
      </c>
      <c r="D46" s="26">
        <v>1.4345991561181435</v>
      </c>
      <c r="E46" s="25">
        <v>1.4873478848754105</v>
      </c>
      <c r="F46" s="25">
        <v>1.4518418265787245</v>
      </c>
      <c r="G46" s="11"/>
    </row>
    <row r="47" spans="1:7" ht="12.75">
      <c r="A47" s="23" t="s">
        <v>32</v>
      </c>
      <c r="B47" s="24" t="s">
        <v>12</v>
      </c>
      <c r="C47" s="25">
        <v>1.781297987553544</v>
      </c>
      <c r="D47" s="26">
        <v>1.8983097046975186</v>
      </c>
      <c r="E47" s="25">
        <v>1.7551080405703365</v>
      </c>
      <c r="F47" s="25">
        <v>1.8685051294345516</v>
      </c>
      <c r="G47" s="11"/>
    </row>
    <row r="48" spans="1:7" ht="12.75">
      <c r="A48" s="23" t="s">
        <v>33</v>
      </c>
      <c r="B48" s="24" t="s">
        <v>12</v>
      </c>
      <c r="C48" s="25">
        <v>1.8592454870704662</v>
      </c>
      <c r="D48" s="26">
        <v>1.7909518000363382</v>
      </c>
      <c r="E48" s="25">
        <v>1.7114129853460263</v>
      </c>
      <c r="F48" s="25">
        <v>1.8176295906949955</v>
      </c>
      <c r="G48" s="11"/>
    </row>
    <row r="49" spans="1:7" ht="12.75">
      <c r="A49" s="28" t="str">
        <f>UPPER(" Castilla y León")</f>
        <v> CASTILLA Y LEÓN</v>
      </c>
      <c r="B49" s="29">
        <v>2.6395831151479374</v>
      </c>
      <c r="C49" s="30">
        <v>1.7419767535948594</v>
      </c>
      <c r="D49" s="31">
        <v>1.84354631674479</v>
      </c>
      <c r="E49" s="30">
        <v>1.6438737117618194</v>
      </c>
      <c r="F49" s="30">
        <v>1.8631984069446577</v>
      </c>
      <c r="G49" s="11"/>
    </row>
    <row r="50" spans="1:7" ht="12.75">
      <c r="A50" s="23"/>
      <c r="B50" s="32"/>
      <c r="C50" s="33"/>
      <c r="D50" s="33"/>
      <c r="E50" s="33"/>
      <c r="F50" s="33"/>
      <c r="G50" s="11"/>
    </row>
    <row r="51" spans="1:7" ht="12.75">
      <c r="A51" s="28" t="str">
        <f>UPPER(" Madrid")</f>
        <v> MADRID</v>
      </c>
      <c r="B51" s="29">
        <v>2</v>
      </c>
      <c r="C51" s="30">
        <v>1.9168317985779229</v>
      </c>
      <c r="D51" s="31">
        <v>2</v>
      </c>
      <c r="E51" s="35" t="s">
        <v>12</v>
      </c>
      <c r="F51" s="30">
        <v>1.9206860903300396</v>
      </c>
      <c r="G51" s="11"/>
    </row>
    <row r="52" spans="1:7" ht="12.75">
      <c r="A52" s="23"/>
      <c r="B52" s="32"/>
      <c r="C52" s="33"/>
      <c r="D52" s="33"/>
      <c r="E52" s="33"/>
      <c r="F52" s="33"/>
      <c r="G52" s="11"/>
    </row>
    <row r="53" spans="1:7" ht="12.75">
      <c r="A53" s="23" t="s">
        <v>34</v>
      </c>
      <c r="B53" s="24" t="s">
        <v>12</v>
      </c>
      <c r="C53" s="25">
        <v>1.8793380300498659</v>
      </c>
      <c r="D53" s="27" t="s">
        <v>12</v>
      </c>
      <c r="E53" s="25">
        <v>1.8363273453093811</v>
      </c>
      <c r="F53" s="25">
        <v>1.8784782570530714</v>
      </c>
      <c r="G53" s="11"/>
    </row>
    <row r="54" spans="1:7" ht="12.75">
      <c r="A54" s="23" t="s">
        <v>35</v>
      </c>
      <c r="B54" s="36">
        <v>1.8693808312128923</v>
      </c>
      <c r="C54" s="25">
        <v>1.7170139773834845</v>
      </c>
      <c r="D54" s="27" t="s">
        <v>12</v>
      </c>
      <c r="E54" s="25">
        <v>1.6366666666666667</v>
      </c>
      <c r="F54" s="25">
        <v>1.7564724619845482</v>
      </c>
      <c r="G54" s="11"/>
    </row>
    <row r="55" spans="1:7" ht="12.75">
      <c r="A55" s="23" t="s">
        <v>36</v>
      </c>
      <c r="B55" s="36">
        <v>2</v>
      </c>
      <c r="C55" s="25">
        <v>1.454095878502467</v>
      </c>
      <c r="D55" s="27">
        <v>1.1</v>
      </c>
      <c r="E55" s="25">
        <v>2.0895220091817444</v>
      </c>
      <c r="F55" s="25">
        <v>1.490961482181851</v>
      </c>
      <c r="G55" s="11"/>
    </row>
    <row r="56" spans="1:7" ht="12.75">
      <c r="A56" s="23" t="s">
        <v>37</v>
      </c>
      <c r="B56" s="24" t="s">
        <v>12</v>
      </c>
      <c r="C56" s="25">
        <v>1.2</v>
      </c>
      <c r="D56" s="26">
        <v>1.2007290954659375</v>
      </c>
      <c r="E56" s="25">
        <v>1.3991074659269087</v>
      </c>
      <c r="F56" s="25">
        <v>1.2045705780580747</v>
      </c>
      <c r="G56" s="11"/>
    </row>
    <row r="57" spans="1:7" ht="12.75">
      <c r="A57" s="23" t="s">
        <v>38</v>
      </c>
      <c r="B57" s="36">
        <v>1.8726171787396277</v>
      </c>
      <c r="C57" s="25">
        <v>1.8400539383257828</v>
      </c>
      <c r="D57" s="26">
        <v>1.771697690065037</v>
      </c>
      <c r="E57" s="25">
        <v>1.6816143497757847</v>
      </c>
      <c r="F57" s="25">
        <v>1.8403559606362077</v>
      </c>
      <c r="G57" s="11"/>
    </row>
    <row r="58" spans="1:7" ht="12.75">
      <c r="A58" s="28" t="str">
        <f>UPPER(" Castilla-La Mancha")</f>
        <v> CASTILLA-LA MANCHA</v>
      </c>
      <c r="B58" s="29">
        <v>1.88737075835388</v>
      </c>
      <c r="C58" s="30">
        <v>1.6731258775098485</v>
      </c>
      <c r="D58" s="31">
        <v>1.1820828122060014</v>
      </c>
      <c r="E58" s="30">
        <v>1.796572934973638</v>
      </c>
      <c r="F58" s="30">
        <v>1.6818272005219919</v>
      </c>
      <c r="G58" s="11"/>
    </row>
    <row r="59" spans="1:7" ht="12.75">
      <c r="A59" s="23"/>
      <c r="B59" s="32"/>
      <c r="C59" s="33"/>
      <c r="D59" s="33"/>
      <c r="E59" s="33"/>
      <c r="F59" s="33"/>
      <c r="G59" s="11"/>
    </row>
    <row r="60" spans="1:7" ht="12.75">
      <c r="A60" s="23" t="s">
        <v>39</v>
      </c>
      <c r="B60" s="24" t="s">
        <v>12</v>
      </c>
      <c r="C60" s="25">
        <v>1.552910052910053</v>
      </c>
      <c r="D60" s="27" t="s">
        <v>12</v>
      </c>
      <c r="E60" s="27" t="s">
        <v>12</v>
      </c>
      <c r="F60" s="25">
        <v>1.552910052910053</v>
      </c>
      <c r="G60" s="11"/>
    </row>
    <row r="61" spans="1:7" ht="12.75">
      <c r="A61" s="23" t="s">
        <v>40</v>
      </c>
      <c r="B61" s="24" t="s">
        <v>12</v>
      </c>
      <c r="C61" s="25">
        <v>1.3487854383552675</v>
      </c>
      <c r="D61" s="27" t="s">
        <v>12</v>
      </c>
      <c r="E61" s="25">
        <v>1.4491180461329716</v>
      </c>
      <c r="F61" s="25">
        <v>1.3511491864590992</v>
      </c>
      <c r="G61" s="11"/>
    </row>
    <row r="62" spans="1:7" ht="12.75">
      <c r="A62" s="23" t="s">
        <v>41</v>
      </c>
      <c r="B62" s="36">
        <v>1.7543859649122806</v>
      </c>
      <c r="C62" s="25">
        <v>1.2005632271930042</v>
      </c>
      <c r="D62" s="26">
        <v>1.5025638987160632</v>
      </c>
      <c r="E62" s="25">
        <v>0.7502027575020276</v>
      </c>
      <c r="F62" s="25">
        <v>1.2352544302596484</v>
      </c>
      <c r="G62" s="11"/>
    </row>
    <row r="63" spans="1:7" ht="12.75">
      <c r="A63" s="28" t="str">
        <f>UPPER(" C. Valenciana")</f>
        <v> C. VALENCIANA</v>
      </c>
      <c r="B63" s="29">
        <v>1.7543859649122806</v>
      </c>
      <c r="C63" s="30">
        <v>1.346792694379681</v>
      </c>
      <c r="D63" s="31">
        <v>1.5025638987160632</v>
      </c>
      <c r="E63" s="30">
        <v>1.1689156234758575</v>
      </c>
      <c r="F63" s="30">
        <v>1.3530910728935681</v>
      </c>
      <c r="G63" s="11"/>
    </row>
    <row r="64" spans="1:7" ht="12.75">
      <c r="A64" s="23"/>
      <c r="B64" s="32"/>
      <c r="C64" s="33"/>
      <c r="D64" s="33"/>
      <c r="E64" s="33"/>
      <c r="F64" s="33"/>
      <c r="G64" s="11"/>
    </row>
    <row r="65" spans="1:7" ht="12.75">
      <c r="A65" s="28" t="str">
        <f>UPPER(" R. de Murcia")</f>
        <v> R. DE MURCIA</v>
      </c>
      <c r="B65" s="34" t="s">
        <v>12</v>
      </c>
      <c r="C65" s="30">
        <v>0.9000079201647394</v>
      </c>
      <c r="D65" s="31">
        <v>0.7799919385758806</v>
      </c>
      <c r="E65" s="30">
        <v>0.8540925266903915</v>
      </c>
      <c r="F65" s="30">
        <v>0.8798761201897733</v>
      </c>
      <c r="G65" s="11"/>
    </row>
    <row r="66" spans="1:7" ht="12.75">
      <c r="A66" s="23"/>
      <c r="B66" s="32"/>
      <c r="C66" s="33"/>
      <c r="D66" s="33"/>
      <c r="E66" s="33"/>
      <c r="F66" s="33"/>
      <c r="G66" s="11"/>
    </row>
    <row r="67" spans="1:7" ht="12.75">
      <c r="A67" s="23" t="s">
        <v>42</v>
      </c>
      <c r="B67" s="36">
        <v>2.1000224056706718</v>
      </c>
      <c r="C67" s="25">
        <v>1.8999814522860057</v>
      </c>
      <c r="D67" s="26">
        <v>2</v>
      </c>
      <c r="E67" s="25">
        <v>1.8095238095238095</v>
      </c>
      <c r="F67" s="25">
        <v>2.078658820541044</v>
      </c>
      <c r="G67" s="11"/>
    </row>
    <row r="68" spans="1:7" ht="12.75">
      <c r="A68" s="23" t="s">
        <v>43</v>
      </c>
      <c r="B68" s="36">
        <v>2.0000466936971293</v>
      </c>
      <c r="C68" s="25">
        <v>1.799958242880537</v>
      </c>
      <c r="D68" s="26">
        <v>1.7001242398482965</v>
      </c>
      <c r="E68" s="25">
        <v>1.7954545454545454</v>
      </c>
      <c r="F68" s="25">
        <v>1.8626863391933643</v>
      </c>
      <c r="G68" s="11"/>
    </row>
    <row r="69" spans="1:7" ht="12.75">
      <c r="A69" s="28" t="str">
        <f>UPPER(" Extremadura")</f>
        <v> EXTREMADURA</v>
      </c>
      <c r="B69" s="29">
        <v>2.0817033509743768</v>
      </c>
      <c r="C69" s="30">
        <v>1.8177928528465213</v>
      </c>
      <c r="D69" s="31">
        <v>1.9446756662203082</v>
      </c>
      <c r="E69" s="30">
        <v>1.798165137614679</v>
      </c>
      <c r="F69" s="30">
        <v>1.9964608882658639</v>
      </c>
      <c r="G69" s="11"/>
    </row>
    <row r="70" spans="1:7" ht="12.75">
      <c r="A70" s="23"/>
      <c r="B70" s="32"/>
      <c r="C70" s="33"/>
      <c r="D70" s="33"/>
      <c r="E70" s="33"/>
      <c r="F70" s="33"/>
      <c r="G70" s="11"/>
    </row>
    <row r="71" spans="1:7" ht="12.75">
      <c r="A71" s="23" t="s">
        <v>44</v>
      </c>
      <c r="B71" s="36">
        <v>1.0002109259649863</v>
      </c>
      <c r="C71" s="25">
        <v>0.8782777968624756</v>
      </c>
      <c r="D71" s="26">
        <v>1.3999743359425125</v>
      </c>
      <c r="E71" s="25">
        <v>1.0026737967914439</v>
      </c>
      <c r="F71" s="25">
        <v>0.9346306145523315</v>
      </c>
      <c r="G71" s="11"/>
    </row>
    <row r="72" spans="1:7" ht="12.75">
      <c r="A72" s="23" t="s">
        <v>45</v>
      </c>
      <c r="B72" s="36">
        <v>1.7</v>
      </c>
      <c r="C72" s="25">
        <v>1.6</v>
      </c>
      <c r="D72" s="26" t="s">
        <v>12</v>
      </c>
      <c r="E72" s="27" t="s">
        <v>12</v>
      </c>
      <c r="F72" s="25">
        <v>1.6090909090909091</v>
      </c>
      <c r="G72" s="11"/>
    </row>
    <row r="73" spans="1:7" ht="12.75">
      <c r="A73" s="23" t="s">
        <v>46</v>
      </c>
      <c r="B73" s="36">
        <v>2.1995987218547968</v>
      </c>
      <c r="C73" s="25">
        <v>1.9000713384184822</v>
      </c>
      <c r="D73" s="26">
        <v>0.9690095295845149</v>
      </c>
      <c r="E73" s="27" t="s">
        <v>12</v>
      </c>
      <c r="F73" s="25">
        <v>1.6972579326744446</v>
      </c>
      <c r="G73" s="11"/>
    </row>
    <row r="74" spans="1:7" ht="12.75">
      <c r="A74" s="23" t="s">
        <v>47</v>
      </c>
      <c r="B74" s="24" t="s">
        <v>12</v>
      </c>
      <c r="C74" s="25">
        <v>1.2</v>
      </c>
      <c r="D74" s="26">
        <v>1.1805555555555556</v>
      </c>
      <c r="E74" s="27" t="s">
        <v>12</v>
      </c>
      <c r="F74" s="25">
        <v>1.1932367149758454</v>
      </c>
      <c r="G74" s="11"/>
    </row>
    <row r="75" spans="1:7" ht="12.75">
      <c r="A75" s="23" t="s">
        <v>48</v>
      </c>
      <c r="B75" s="36">
        <v>1.7</v>
      </c>
      <c r="C75" s="25">
        <v>1.6</v>
      </c>
      <c r="D75" s="26">
        <v>2.3</v>
      </c>
      <c r="E75" s="25">
        <v>1.8</v>
      </c>
      <c r="F75" s="25">
        <v>1.6368530020703933</v>
      </c>
      <c r="G75" s="11"/>
    </row>
    <row r="76" spans="1:7" ht="12.75">
      <c r="A76" s="23" t="s">
        <v>49</v>
      </c>
      <c r="B76" s="36">
        <v>2.0026178010471205</v>
      </c>
      <c r="C76" s="25">
        <v>1.3999581223090312</v>
      </c>
      <c r="D76" s="26">
        <v>1.299985458775629</v>
      </c>
      <c r="E76" s="27" t="s">
        <v>12</v>
      </c>
      <c r="F76" s="25">
        <v>1.3940145840203946</v>
      </c>
      <c r="G76" s="11"/>
    </row>
    <row r="77" spans="1:7" ht="12.75">
      <c r="A77" s="23" t="s">
        <v>50</v>
      </c>
      <c r="B77" s="36">
        <v>1.7</v>
      </c>
      <c r="C77" s="25">
        <v>1.7</v>
      </c>
      <c r="D77" s="26">
        <v>1.8</v>
      </c>
      <c r="E77" s="25">
        <v>2</v>
      </c>
      <c r="F77" s="25">
        <v>1.7089494163424124</v>
      </c>
      <c r="G77" s="11"/>
    </row>
    <row r="78" spans="1:7" ht="12.75">
      <c r="A78" s="23" t="s">
        <v>51</v>
      </c>
      <c r="B78" s="36">
        <v>1.9599750623441397</v>
      </c>
      <c r="C78" s="25">
        <v>1.5400034337711392</v>
      </c>
      <c r="D78" s="26">
        <v>1.8</v>
      </c>
      <c r="E78" s="25">
        <v>1.8</v>
      </c>
      <c r="F78" s="25">
        <v>1.6483739837398377</v>
      </c>
      <c r="G78" s="11"/>
    </row>
    <row r="79" spans="1:7" ht="12.75">
      <c r="A79" s="28" t="str">
        <f>UPPER(" Andalucía")</f>
        <v> ANDALUCÍA</v>
      </c>
      <c r="B79" s="29">
        <v>1.8962066103598105</v>
      </c>
      <c r="C79" s="30">
        <v>1.5109657436459987</v>
      </c>
      <c r="D79" s="31">
        <v>1.1664739303132385</v>
      </c>
      <c r="E79" s="30">
        <v>1.670997920997921</v>
      </c>
      <c r="F79" s="30">
        <v>1.4837184195764228</v>
      </c>
      <c r="G79" s="11"/>
    </row>
    <row r="80" spans="1:7" ht="12.75">
      <c r="A80" s="23"/>
      <c r="B80" s="32"/>
      <c r="C80" s="33"/>
      <c r="D80" s="33"/>
      <c r="E80" s="33"/>
      <c r="F80" s="33"/>
      <c r="G80" s="11"/>
    </row>
    <row r="81" spans="1:7" ht="12.75">
      <c r="A81" s="23" t="s">
        <v>52</v>
      </c>
      <c r="B81" s="24" t="s">
        <v>12</v>
      </c>
      <c r="C81" s="27" t="s">
        <v>12</v>
      </c>
      <c r="D81" s="26">
        <v>1.4997851310700472</v>
      </c>
      <c r="E81" s="27" t="s">
        <v>12</v>
      </c>
      <c r="F81" s="25">
        <v>1.4997851310700472</v>
      </c>
      <c r="G81" s="11"/>
    </row>
    <row r="82" spans="1:7" ht="12.75">
      <c r="A82" s="23" t="s">
        <v>53</v>
      </c>
      <c r="B82" s="24" t="s">
        <v>12</v>
      </c>
      <c r="C82" s="27" t="s">
        <v>12</v>
      </c>
      <c r="D82" s="26">
        <v>2</v>
      </c>
      <c r="E82" s="25">
        <v>2</v>
      </c>
      <c r="F82" s="25">
        <v>2</v>
      </c>
      <c r="G82" s="11"/>
    </row>
    <row r="83" spans="1:7" ht="12.75">
      <c r="A83" s="28" t="str">
        <f>UPPER(" Canarias")</f>
        <v> CANARIAS</v>
      </c>
      <c r="B83" s="34" t="s">
        <v>12</v>
      </c>
      <c r="C83" s="35" t="s">
        <v>12</v>
      </c>
      <c r="D83" s="31">
        <v>1.6652286453839518</v>
      </c>
      <c r="E83" s="30">
        <v>2</v>
      </c>
      <c r="F83" s="30">
        <v>1.6715266672937634</v>
      </c>
      <c r="G83" s="11"/>
    </row>
    <row r="84" spans="1:7" ht="12.75">
      <c r="A84" s="23"/>
      <c r="B84" s="32"/>
      <c r="C84" s="33"/>
      <c r="D84" s="33"/>
      <c r="E84" s="33"/>
      <c r="F84" s="33"/>
      <c r="G84" s="11"/>
    </row>
    <row r="85" spans="1:7" ht="13.5" thickBot="1">
      <c r="A85" s="37" t="s">
        <v>54</v>
      </c>
      <c r="B85" s="38">
        <v>2.099459617839167</v>
      </c>
      <c r="C85" s="38">
        <v>1.584059838384801</v>
      </c>
      <c r="D85" s="38">
        <v>1.636800135503948</v>
      </c>
      <c r="E85" s="38">
        <v>1.5208575664271866</v>
      </c>
      <c r="F85" s="38">
        <v>1.6757593257026668</v>
      </c>
      <c r="G85" s="1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2002-05-31T11:52:22Z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