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9690" windowHeight="6345" activeTab="0"/>
  </bookViews>
  <sheets>
    <sheet name="3.2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<sst xmlns="http://schemas.openxmlformats.org/spreadsheetml/2006/main" count="153" uniqueCount="34">
  <si>
    <t>Secano</t>
  </si>
  <si>
    <t>Regadío</t>
  </si>
  <si>
    <t>Total</t>
  </si>
  <si>
    <t>Aprovechamientos</t>
  </si>
  <si>
    <t>Cultivos herbáceos</t>
  </si>
  <si>
    <t>Barbechos y otras tierras no ocupadas</t>
  </si>
  <si>
    <t>Cultivos leñosos</t>
  </si>
  <si>
    <t>Prados naturales</t>
  </si>
  <si>
    <t>Pastizales</t>
  </si>
  <si>
    <t>Monte maderable</t>
  </si>
  <si>
    <t>Monte abierto</t>
  </si>
  <si>
    <t>Monte leñoso</t>
  </si>
  <si>
    <t>Erial a pastos</t>
  </si>
  <si>
    <t>Espartizal</t>
  </si>
  <si>
    <t>Terreno improductivo</t>
  </si>
  <si>
    <t>Superficie no agrícola</t>
  </si>
  <si>
    <t>Ríos y lagos</t>
  </si>
  <si>
    <t>Asociación de cultivos herbáceos</t>
  </si>
  <si>
    <t>o barbecho con monte abierto</t>
  </si>
  <si>
    <t>DISTRIBUCION GENERAL DEL SUELO POR USOS Y APROVECHAMIENTOS</t>
  </si>
  <si>
    <t>PRADOS Y PASTOS</t>
  </si>
  <si>
    <t>TERRENO FORESTAL</t>
  </si>
  <si>
    <t>TIERRAS DE CULTIVO</t>
  </si>
  <si>
    <t>OTRAS SUPERFICIES</t>
  </si>
  <si>
    <t>SUPERFICIE GEOGRÁFICA TOTAL</t>
  </si>
  <si>
    <t>Miles (Ha)</t>
  </si>
  <si>
    <t>–</t>
  </si>
  <si>
    <t>1998=100</t>
  </si>
  <si>
    <t>2000 para</t>
  </si>
  <si>
    <t>1999=100</t>
  </si>
  <si>
    <t>3.2. Estado comparativo de la distribución general de la tierra en los años 1999 con respecto a 1998 y 2000 respecto a 1999</t>
  </si>
  <si>
    <t>(Miles de hectáreas)</t>
  </si>
  <si>
    <t xml:space="preserve">  Nota. Se modifica la superficie geográfica total por revisión en la Comunidad Valenciana.</t>
  </si>
  <si>
    <t xml:space="preserve">  Nota. Se modifica la superficie geográfica total por revisión de Badajoz.</t>
  </si>
</sst>
</file>

<file path=xl/styles.xml><?xml version="1.0" encoding="utf-8"?>
<styleSheet xmlns="http://schemas.openxmlformats.org/spreadsheetml/2006/main">
  <numFmts count="6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81" fontId="7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/>
    </xf>
    <xf numFmtId="200" fontId="0" fillId="0" borderId="4" xfId="0" applyNumberFormat="1" applyFont="1" applyBorder="1" applyAlignment="1">
      <alignment horizontal="right"/>
    </xf>
    <xf numFmtId="200" fontId="1" fillId="0" borderId="4" xfId="0" applyNumberFormat="1" applyFont="1" applyBorder="1" applyAlignment="1">
      <alignment horizontal="right"/>
    </xf>
    <xf numFmtId="200" fontId="1" fillId="0" borderId="5" xfId="0" applyNumberFormat="1" applyFont="1" applyBorder="1" applyAlignment="1">
      <alignment horizontal="right"/>
    </xf>
    <xf numFmtId="200" fontId="0" fillId="0" borderId="5" xfId="0" applyNumberFormat="1" applyFont="1" applyBorder="1" applyAlignment="1">
      <alignment horizontal="right"/>
    </xf>
    <xf numFmtId="200" fontId="0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center"/>
    </xf>
    <xf numFmtId="200" fontId="0" fillId="0" borderId="3" xfId="0" applyNumberFormat="1" applyBorder="1" applyAlignment="1">
      <alignment/>
    </xf>
    <xf numFmtId="200" fontId="0" fillId="0" borderId="4" xfId="0" applyNumberFormat="1" applyBorder="1" applyAlignment="1">
      <alignment/>
    </xf>
    <xf numFmtId="200" fontId="1" fillId="0" borderId="4" xfId="0" applyNumberFormat="1" applyFont="1" applyBorder="1" applyAlignment="1">
      <alignment/>
    </xf>
    <xf numFmtId="200" fontId="0" fillId="0" borderId="8" xfId="0" applyNumberFormat="1" applyFont="1" applyBorder="1" applyAlignment="1">
      <alignment horizontal="right"/>
    </xf>
    <xf numFmtId="200" fontId="0" fillId="0" borderId="8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200" fontId="0" fillId="0" borderId="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200" fontId="1" fillId="0" borderId="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00" fontId="0" fillId="0" borderId="5" xfId="0" applyNumberFormat="1" applyFont="1" applyFill="1" applyBorder="1" applyAlignment="1">
      <alignment horizontal="right"/>
    </xf>
    <xf numFmtId="200" fontId="1" fillId="0" borderId="5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186" fontId="1" fillId="0" borderId="4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left"/>
    </xf>
    <xf numFmtId="200" fontId="0" fillId="0" borderId="6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5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5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.notes.data\AEA2001-C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251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40.7109375" style="2" customWidth="1"/>
    <col min="2" max="5" width="12.7109375" style="2" customWidth="1"/>
    <col min="6" max="16384" width="11.421875" style="2" customWidth="1"/>
  </cols>
  <sheetData>
    <row r="1" spans="1:10" ht="18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8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5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5">
      <c r="A4" s="48" t="s">
        <v>31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2.75">
      <c r="A5" s="1"/>
      <c r="B5" s="3"/>
      <c r="C5" s="3"/>
      <c r="D5" s="3"/>
      <c r="E5" s="3"/>
      <c r="F5" s="3"/>
      <c r="G5" s="3"/>
      <c r="H5" s="3"/>
      <c r="I5" s="3"/>
      <c r="J5" s="3"/>
    </row>
    <row r="6" spans="2:10" ht="12.75">
      <c r="B6" s="4"/>
      <c r="C6" s="5" t="s">
        <v>0</v>
      </c>
      <c r="D6" s="3"/>
      <c r="E6" s="4"/>
      <c r="F6" s="5" t="s">
        <v>1</v>
      </c>
      <c r="G6" s="3"/>
      <c r="H6" s="4"/>
      <c r="I6" s="5" t="s">
        <v>2</v>
      </c>
      <c r="J6" s="3"/>
    </row>
    <row r="7" spans="1:10" ht="12.75">
      <c r="A7" s="7" t="s">
        <v>3</v>
      </c>
      <c r="B7" s="6">
        <v>1998</v>
      </c>
      <c r="C7" s="6">
        <v>1999</v>
      </c>
      <c r="D7" s="6">
        <v>1999</v>
      </c>
      <c r="E7" s="6">
        <v>1998</v>
      </c>
      <c r="F7" s="6">
        <v>1999</v>
      </c>
      <c r="G7" s="6">
        <v>1999</v>
      </c>
      <c r="H7" s="6">
        <v>1998</v>
      </c>
      <c r="I7" s="6">
        <v>1999</v>
      </c>
      <c r="J7" s="6">
        <v>1999</v>
      </c>
    </row>
    <row r="8" spans="1:10" ht="13.5" thickBot="1">
      <c r="A8" s="19"/>
      <c r="B8" s="20" t="s">
        <v>25</v>
      </c>
      <c r="C8" s="20" t="s">
        <v>25</v>
      </c>
      <c r="D8" s="20" t="s">
        <v>27</v>
      </c>
      <c r="E8" s="20" t="s">
        <v>25</v>
      </c>
      <c r="F8" s="20" t="s">
        <v>25</v>
      </c>
      <c r="G8" s="20" t="s">
        <v>27</v>
      </c>
      <c r="H8" s="20" t="s">
        <v>25</v>
      </c>
      <c r="I8" s="20" t="s">
        <v>25</v>
      </c>
      <c r="J8" s="20" t="s">
        <v>27</v>
      </c>
    </row>
    <row r="9" spans="1:10" ht="12.75">
      <c r="A9" s="8" t="s">
        <v>4</v>
      </c>
      <c r="B9" s="11">
        <v>7967.9</v>
      </c>
      <c r="C9" s="21">
        <v>7931.4</v>
      </c>
      <c r="D9" s="11">
        <f>100*C9/B9</f>
        <v>99.54191192158537</v>
      </c>
      <c r="E9" s="11">
        <v>2302.5</v>
      </c>
      <c r="F9" s="21">
        <v>2287.2</v>
      </c>
      <c r="G9" s="11">
        <f>100*F9/E9</f>
        <v>99.33550488599347</v>
      </c>
      <c r="H9" s="11">
        <v>10270.4</v>
      </c>
      <c r="I9" s="11">
        <f>SUM(C9,F9)</f>
        <v>10218.599999999999</v>
      </c>
      <c r="J9" s="11">
        <f>100*I9/H9</f>
        <v>99.49563794983642</v>
      </c>
    </row>
    <row r="10" spans="1:10" ht="12.75">
      <c r="A10" s="8" t="s">
        <v>5</v>
      </c>
      <c r="B10" s="11">
        <v>3270.7</v>
      </c>
      <c r="C10" s="22">
        <v>3113</v>
      </c>
      <c r="D10" s="11">
        <f aca="true" t="shared" si="0" ref="D10:D30">100*C10/B10</f>
        <v>95.17840217690403</v>
      </c>
      <c r="E10" s="11">
        <v>141.7</v>
      </c>
      <c r="F10" s="22">
        <v>149.3</v>
      </c>
      <c r="G10" s="11">
        <f>100*F10/E10</f>
        <v>105.36344389555401</v>
      </c>
      <c r="H10" s="11">
        <v>3412.4</v>
      </c>
      <c r="I10" s="11">
        <f aca="true" t="shared" si="1" ref="I10:I30">SUM(C10,F10)</f>
        <v>3262.3</v>
      </c>
      <c r="J10" s="11">
        <f aca="true" t="shared" si="2" ref="J10:J30">100*I10/H10</f>
        <v>95.60133630289532</v>
      </c>
    </row>
    <row r="11" spans="1:10" ht="12.75">
      <c r="A11" s="8" t="s">
        <v>6</v>
      </c>
      <c r="B11" s="11">
        <v>3911.2</v>
      </c>
      <c r="C11" s="22">
        <v>3896.8</v>
      </c>
      <c r="D11" s="11">
        <f t="shared" si="0"/>
        <v>99.6318265493966</v>
      </c>
      <c r="E11" s="11">
        <v>920.5</v>
      </c>
      <c r="F11" s="22">
        <v>960.7</v>
      </c>
      <c r="G11" s="11">
        <f>100*F11/E11</f>
        <v>104.3671917436176</v>
      </c>
      <c r="H11" s="11">
        <v>4831.7</v>
      </c>
      <c r="I11" s="11">
        <f t="shared" si="1"/>
        <v>4857.5</v>
      </c>
      <c r="J11" s="11">
        <f t="shared" si="2"/>
        <v>100.53397354968232</v>
      </c>
    </row>
    <row r="12" spans="1:10" s="10" customFormat="1" ht="12.75">
      <c r="A12" s="17" t="s">
        <v>22</v>
      </c>
      <c r="B12" s="12">
        <v>15149.8</v>
      </c>
      <c r="C12" s="12">
        <f>SUM(C9:C11)</f>
        <v>14941.2</v>
      </c>
      <c r="D12" s="12">
        <f t="shared" si="0"/>
        <v>98.62308413312387</v>
      </c>
      <c r="E12" s="12">
        <v>3364.7</v>
      </c>
      <c r="F12" s="12">
        <f>SUM(F9:F11)</f>
        <v>3397.2</v>
      </c>
      <c r="G12" s="12">
        <f>100*F12/E12</f>
        <v>100.96591077956431</v>
      </c>
      <c r="H12" s="12">
        <v>18514.5</v>
      </c>
      <c r="I12" s="12">
        <f t="shared" si="1"/>
        <v>18338.4</v>
      </c>
      <c r="J12" s="12">
        <f t="shared" si="2"/>
        <v>99.04885360123149</v>
      </c>
    </row>
    <row r="13" spans="1:10" s="10" customFormat="1" ht="12.75">
      <c r="A13" s="17"/>
      <c r="B13" s="12"/>
      <c r="C13" s="12"/>
      <c r="D13" s="11"/>
      <c r="E13" s="12"/>
      <c r="F13" s="12"/>
      <c r="G13" s="12"/>
      <c r="H13" s="12"/>
      <c r="I13" s="12"/>
      <c r="J13" s="12"/>
    </row>
    <row r="14" spans="1:10" ht="12.75">
      <c r="A14" s="9" t="s">
        <v>7</v>
      </c>
      <c r="B14" s="11">
        <v>1199.4</v>
      </c>
      <c r="C14" s="22">
        <v>1199.8</v>
      </c>
      <c r="D14" s="11">
        <f t="shared" si="0"/>
        <v>100.0333500083375</v>
      </c>
      <c r="E14" s="11">
        <v>286.5</v>
      </c>
      <c r="F14" s="22">
        <v>291.4</v>
      </c>
      <c r="G14" s="12">
        <f>100*F14/E14</f>
        <v>101.71029668411866</v>
      </c>
      <c r="H14" s="11">
        <v>1485.9</v>
      </c>
      <c r="I14" s="11">
        <f t="shared" si="1"/>
        <v>1491.1999999999998</v>
      </c>
      <c r="J14" s="11">
        <f t="shared" si="2"/>
        <v>100.35668618345781</v>
      </c>
    </row>
    <row r="15" spans="1:10" ht="12.75">
      <c r="A15" s="9" t="s">
        <v>8</v>
      </c>
      <c r="B15" s="11">
        <v>5627.9</v>
      </c>
      <c r="C15" s="22">
        <v>5701.049</v>
      </c>
      <c r="D15" s="11">
        <f t="shared" si="0"/>
        <v>101.29975656994617</v>
      </c>
      <c r="E15" s="11" t="s">
        <v>26</v>
      </c>
      <c r="F15" s="11" t="s">
        <v>26</v>
      </c>
      <c r="G15" s="11" t="s">
        <v>26</v>
      </c>
      <c r="H15" s="11">
        <v>5627.9</v>
      </c>
      <c r="I15" s="11">
        <f t="shared" si="1"/>
        <v>5701.049</v>
      </c>
      <c r="J15" s="11">
        <f t="shared" si="2"/>
        <v>101.29975656994617</v>
      </c>
    </row>
    <row r="16" spans="1:10" s="10" customFormat="1" ht="12.75">
      <c r="A16" s="17" t="s">
        <v>20</v>
      </c>
      <c r="B16" s="12">
        <v>6827.3</v>
      </c>
      <c r="C16" s="12">
        <f>SUM(C14:C15)</f>
        <v>6900.849</v>
      </c>
      <c r="D16" s="12">
        <f t="shared" si="0"/>
        <v>101.07727798690551</v>
      </c>
      <c r="E16" s="12">
        <v>286.5</v>
      </c>
      <c r="F16" s="12">
        <f>SUM(F14:F15)</f>
        <v>291.4</v>
      </c>
      <c r="G16" s="12">
        <f>100*F16/E16</f>
        <v>101.71029668411866</v>
      </c>
      <c r="H16" s="12">
        <v>7113.8</v>
      </c>
      <c r="I16" s="12">
        <f t="shared" si="1"/>
        <v>7192.249</v>
      </c>
      <c r="J16" s="12">
        <f t="shared" si="2"/>
        <v>101.10277207680846</v>
      </c>
    </row>
    <row r="17" spans="1:10" s="10" customFormat="1" ht="12.75">
      <c r="A17" s="17"/>
      <c r="B17" s="12"/>
      <c r="C17" s="12"/>
      <c r="D17" s="11"/>
      <c r="E17" s="12"/>
      <c r="F17" s="12"/>
      <c r="G17" s="12"/>
      <c r="H17" s="12"/>
      <c r="I17" s="12"/>
      <c r="J17" s="11"/>
    </row>
    <row r="18" spans="1:10" ht="12.75">
      <c r="A18" s="8" t="s">
        <v>9</v>
      </c>
      <c r="B18" s="11">
        <v>7421.6</v>
      </c>
      <c r="C18" s="22">
        <v>7539</v>
      </c>
      <c r="D18" s="11">
        <f t="shared" si="0"/>
        <v>101.58186913873018</v>
      </c>
      <c r="E18" s="11" t="s">
        <v>26</v>
      </c>
      <c r="F18" s="11" t="s">
        <v>26</v>
      </c>
      <c r="G18" s="11" t="s">
        <v>26</v>
      </c>
      <c r="H18" s="11">
        <v>7421.6</v>
      </c>
      <c r="I18" s="11">
        <f t="shared" si="1"/>
        <v>7539</v>
      </c>
      <c r="J18" s="11">
        <f t="shared" si="2"/>
        <v>101.58186913873018</v>
      </c>
    </row>
    <row r="19" spans="1:10" ht="12.75">
      <c r="A19" s="8" t="s">
        <v>10</v>
      </c>
      <c r="B19" s="11">
        <v>3867.6</v>
      </c>
      <c r="C19" s="22">
        <v>3858</v>
      </c>
      <c r="D19" s="11">
        <f t="shared" si="0"/>
        <v>99.75178405212534</v>
      </c>
      <c r="E19" s="11" t="s">
        <v>26</v>
      </c>
      <c r="F19" s="11" t="s">
        <v>26</v>
      </c>
      <c r="G19" s="11" t="s">
        <v>26</v>
      </c>
      <c r="H19" s="11">
        <v>3867.6</v>
      </c>
      <c r="I19" s="11">
        <f t="shared" si="1"/>
        <v>3858</v>
      </c>
      <c r="J19" s="11">
        <f t="shared" si="2"/>
        <v>99.75178405212534</v>
      </c>
    </row>
    <row r="20" spans="1:10" ht="12.75">
      <c r="A20" s="8" t="s">
        <v>11</v>
      </c>
      <c r="B20" s="11">
        <v>5122.3</v>
      </c>
      <c r="C20" s="22">
        <v>5124.6</v>
      </c>
      <c r="D20" s="11">
        <f t="shared" si="0"/>
        <v>100.04490170431252</v>
      </c>
      <c r="E20" s="11" t="s">
        <v>26</v>
      </c>
      <c r="F20" s="11" t="s">
        <v>26</v>
      </c>
      <c r="G20" s="11" t="s">
        <v>26</v>
      </c>
      <c r="H20" s="11">
        <v>5122.3</v>
      </c>
      <c r="I20" s="11">
        <f t="shared" si="1"/>
        <v>5124.6</v>
      </c>
      <c r="J20" s="11">
        <f t="shared" si="2"/>
        <v>100.04490170431252</v>
      </c>
    </row>
    <row r="21" spans="1:10" s="10" customFormat="1" ht="12.75">
      <c r="A21" s="17" t="s">
        <v>21</v>
      </c>
      <c r="B21" s="12">
        <v>16411.5</v>
      </c>
      <c r="C21" s="12">
        <f>SUM(C18:C20)</f>
        <v>16521.6</v>
      </c>
      <c r="D21" s="12">
        <f t="shared" si="0"/>
        <v>100.67087103555433</v>
      </c>
      <c r="E21" s="11" t="s">
        <v>26</v>
      </c>
      <c r="F21" s="11" t="s">
        <v>26</v>
      </c>
      <c r="G21" s="11" t="s">
        <v>26</v>
      </c>
      <c r="H21" s="12">
        <v>16411.5</v>
      </c>
      <c r="I21" s="12">
        <f t="shared" si="1"/>
        <v>16521.6</v>
      </c>
      <c r="J21" s="12">
        <f t="shared" si="2"/>
        <v>100.67087103555433</v>
      </c>
    </row>
    <row r="22" spans="1:11" s="10" customFormat="1" ht="12.75">
      <c r="A22" s="17"/>
      <c r="B22" s="12"/>
      <c r="C22" s="12"/>
      <c r="D22" s="11"/>
      <c r="E22" s="11" t="s">
        <v>26</v>
      </c>
      <c r="F22" s="11" t="s">
        <v>26</v>
      </c>
      <c r="G22" s="11" t="s">
        <v>26</v>
      </c>
      <c r="H22" s="12"/>
      <c r="I22" s="12"/>
      <c r="J22" s="11"/>
      <c r="K22" s="2"/>
    </row>
    <row r="23" spans="1:10" ht="12.75">
      <c r="A23" s="9" t="s">
        <v>12</v>
      </c>
      <c r="B23" s="11">
        <v>3997.7</v>
      </c>
      <c r="C23" s="22">
        <v>4027</v>
      </c>
      <c r="D23" s="11">
        <f t="shared" si="0"/>
        <v>100.73292142982216</v>
      </c>
      <c r="E23" s="11" t="s">
        <v>26</v>
      </c>
      <c r="F23" s="11" t="s">
        <v>26</v>
      </c>
      <c r="G23" s="11" t="s">
        <v>26</v>
      </c>
      <c r="H23" s="11">
        <v>3997.7</v>
      </c>
      <c r="I23" s="11">
        <f t="shared" si="1"/>
        <v>4027</v>
      </c>
      <c r="J23" s="11">
        <f t="shared" si="2"/>
        <v>100.73292142982216</v>
      </c>
    </row>
    <row r="24" spans="1:10" ht="12.75">
      <c r="A24" s="9" t="s">
        <v>13</v>
      </c>
      <c r="B24" s="11">
        <v>329.8</v>
      </c>
      <c r="C24" s="22">
        <v>309.9</v>
      </c>
      <c r="D24" s="11">
        <f t="shared" si="0"/>
        <v>93.96604002425711</v>
      </c>
      <c r="E24" s="11" t="s">
        <v>26</v>
      </c>
      <c r="F24" s="11" t="s">
        <v>26</v>
      </c>
      <c r="G24" s="11" t="s">
        <v>26</v>
      </c>
      <c r="H24" s="11">
        <v>329.8</v>
      </c>
      <c r="I24" s="11">
        <f t="shared" si="1"/>
        <v>309.9</v>
      </c>
      <c r="J24" s="11">
        <f t="shared" si="2"/>
        <v>93.96604002425711</v>
      </c>
    </row>
    <row r="25" spans="1:10" ht="12.75">
      <c r="A25" s="9" t="s">
        <v>14</v>
      </c>
      <c r="B25" s="11">
        <v>1403.5</v>
      </c>
      <c r="C25" s="22">
        <v>1374.9</v>
      </c>
      <c r="D25" s="11">
        <f t="shared" si="0"/>
        <v>97.9622372639829</v>
      </c>
      <c r="E25" s="11" t="s">
        <v>26</v>
      </c>
      <c r="F25" s="11" t="s">
        <v>26</v>
      </c>
      <c r="G25" s="11" t="s">
        <v>26</v>
      </c>
      <c r="H25" s="11">
        <v>1403.5</v>
      </c>
      <c r="I25" s="11">
        <f t="shared" si="1"/>
        <v>1374.9</v>
      </c>
      <c r="J25" s="11">
        <f t="shared" si="2"/>
        <v>97.9622372639829</v>
      </c>
    </row>
    <row r="26" spans="1:10" ht="12.75">
      <c r="A26" s="9" t="s">
        <v>15</v>
      </c>
      <c r="B26" s="11">
        <v>2115.5</v>
      </c>
      <c r="C26" s="22">
        <v>2118.7</v>
      </c>
      <c r="D26" s="11">
        <f t="shared" si="0"/>
        <v>100.15126447648309</v>
      </c>
      <c r="E26" s="11" t="s">
        <v>26</v>
      </c>
      <c r="F26" s="11" t="s">
        <v>26</v>
      </c>
      <c r="G26" s="11" t="s">
        <v>26</v>
      </c>
      <c r="H26" s="11">
        <v>2115.5</v>
      </c>
      <c r="I26" s="11">
        <f t="shared" si="1"/>
        <v>2118.7</v>
      </c>
      <c r="J26" s="11">
        <f t="shared" si="2"/>
        <v>100.15126447648309</v>
      </c>
    </row>
    <row r="27" spans="1:10" ht="12.75">
      <c r="A27" s="9" t="s">
        <v>16</v>
      </c>
      <c r="B27" s="11">
        <v>602.4</v>
      </c>
      <c r="C27" s="22">
        <v>605.9</v>
      </c>
      <c r="D27" s="11">
        <f t="shared" si="0"/>
        <v>100.58100929614874</v>
      </c>
      <c r="E27" s="11" t="s">
        <v>26</v>
      </c>
      <c r="F27" s="11" t="s">
        <v>26</v>
      </c>
      <c r="G27" s="11" t="s">
        <v>26</v>
      </c>
      <c r="H27" s="11">
        <v>602.4</v>
      </c>
      <c r="I27" s="11">
        <f t="shared" si="1"/>
        <v>605.9</v>
      </c>
      <c r="J27" s="11">
        <f t="shared" si="2"/>
        <v>100.58100929614874</v>
      </c>
    </row>
    <row r="28" spans="1:10" s="10" customFormat="1" ht="12.75">
      <c r="A28" s="17" t="s">
        <v>23</v>
      </c>
      <c r="B28" s="12">
        <v>8448.9</v>
      </c>
      <c r="C28" s="12">
        <f>SUM(C23:C27)</f>
        <v>8436.4</v>
      </c>
      <c r="D28" s="12">
        <f t="shared" si="0"/>
        <v>99.85205174638119</v>
      </c>
      <c r="E28" s="11" t="s">
        <v>26</v>
      </c>
      <c r="F28" s="11" t="s">
        <v>26</v>
      </c>
      <c r="G28" s="11" t="s">
        <v>26</v>
      </c>
      <c r="H28" s="12">
        <v>8448.9</v>
      </c>
      <c r="I28" s="12">
        <f t="shared" si="1"/>
        <v>8436.4</v>
      </c>
      <c r="J28" s="12">
        <f t="shared" si="2"/>
        <v>99.85205174638119</v>
      </c>
    </row>
    <row r="29" spans="1:10" ht="12.75">
      <c r="A29" s="8"/>
      <c r="B29" s="11"/>
      <c r="C29" s="11"/>
      <c r="D29" s="11"/>
      <c r="E29" s="11"/>
      <c r="F29" s="11"/>
      <c r="G29" s="12"/>
      <c r="H29" s="11"/>
      <c r="I29" s="12"/>
      <c r="J29" s="11"/>
    </row>
    <row r="30" spans="1:10" s="10" customFormat="1" ht="12.75">
      <c r="A30" s="18" t="s">
        <v>24</v>
      </c>
      <c r="B30" s="12">
        <v>46837.5</v>
      </c>
      <c r="C30" s="23">
        <f>SUM(C12,C16,C21,C28)</f>
        <v>46800.049</v>
      </c>
      <c r="D30" s="12">
        <f t="shared" si="0"/>
        <v>99.92004056578597</v>
      </c>
      <c r="E30" s="13">
        <v>3651.2</v>
      </c>
      <c r="F30" s="13">
        <f>SUM(F12,F16)</f>
        <v>3688.6</v>
      </c>
      <c r="G30" s="12">
        <f>100*F30/E30</f>
        <v>101.02432077125329</v>
      </c>
      <c r="H30" s="13">
        <v>50488.7</v>
      </c>
      <c r="I30" s="12">
        <f t="shared" si="1"/>
        <v>50488.649</v>
      </c>
      <c r="J30" s="12">
        <f t="shared" si="2"/>
        <v>99.99989898729814</v>
      </c>
    </row>
    <row r="31" spans="1:10" ht="12.75">
      <c r="A31" s="9"/>
      <c r="B31" s="11"/>
      <c r="C31" s="11"/>
      <c r="D31" s="11"/>
      <c r="E31" s="14"/>
      <c r="F31" s="14"/>
      <c r="G31" s="14"/>
      <c r="H31" s="14"/>
      <c r="I31" s="12"/>
      <c r="J31" s="11"/>
    </row>
    <row r="32" spans="1:10" ht="12.75">
      <c r="A32" s="9" t="s">
        <v>17</v>
      </c>
      <c r="B32" s="11"/>
      <c r="C32" s="11"/>
      <c r="D32" s="11"/>
      <c r="E32" s="14"/>
      <c r="F32" s="14"/>
      <c r="G32" s="14"/>
      <c r="H32" s="14"/>
      <c r="I32" s="12"/>
      <c r="J32" s="11"/>
    </row>
    <row r="33" spans="1:10" ht="13.5" thickBot="1">
      <c r="A33" s="16" t="s">
        <v>18</v>
      </c>
      <c r="B33" s="15">
        <v>227.4</v>
      </c>
      <c r="C33" s="25">
        <v>213.1</v>
      </c>
      <c r="D33" s="24">
        <f>100*C33/B33</f>
        <v>93.71152154793316</v>
      </c>
      <c r="E33" s="15" t="s">
        <v>26</v>
      </c>
      <c r="F33" s="15"/>
      <c r="G33" s="15" t="s">
        <v>26</v>
      </c>
      <c r="H33" s="15" t="s">
        <v>26</v>
      </c>
      <c r="I33" s="15" t="s">
        <v>26</v>
      </c>
      <c r="J33" s="15" t="s">
        <v>26</v>
      </c>
    </row>
    <row r="34" ht="12.75">
      <c r="A34" s="2" t="s">
        <v>32</v>
      </c>
    </row>
    <row r="38" spans="1:10" ht="15">
      <c r="A38" s="48"/>
      <c r="B38" s="48"/>
      <c r="C38" s="48"/>
      <c r="D38" s="48"/>
      <c r="E38" s="48"/>
      <c r="F38" s="48"/>
      <c r="G38" s="48"/>
      <c r="H38" s="48"/>
      <c r="I38" s="48"/>
      <c r="J38" s="48"/>
    </row>
    <row r="39" spans="1:10" ht="15">
      <c r="A39" s="48"/>
      <c r="B39" s="48"/>
      <c r="C39" s="48"/>
      <c r="D39" s="48"/>
      <c r="E39" s="48"/>
      <c r="F39" s="48"/>
      <c r="G39" s="48"/>
      <c r="H39" s="48"/>
      <c r="I39" s="48"/>
      <c r="J39" s="48"/>
    </row>
    <row r="40" spans="1:10" s="26" customFormat="1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s="26" customFormat="1" ht="12.75">
      <c r="A41" s="44"/>
      <c r="B41" s="27"/>
      <c r="C41" s="28" t="s">
        <v>0</v>
      </c>
      <c r="D41" s="29"/>
      <c r="E41" s="27"/>
      <c r="F41" s="28" t="s">
        <v>1</v>
      </c>
      <c r="G41" s="29"/>
      <c r="H41" s="27"/>
      <c r="I41" s="28" t="s">
        <v>2</v>
      </c>
      <c r="J41" s="29"/>
    </row>
    <row r="42" spans="1:10" s="26" customFormat="1" ht="12.75">
      <c r="A42" s="45" t="s">
        <v>3</v>
      </c>
      <c r="B42" s="30">
        <v>1999</v>
      </c>
      <c r="C42" s="31">
        <v>2000</v>
      </c>
      <c r="D42" s="31" t="s">
        <v>28</v>
      </c>
      <c r="E42" s="30">
        <v>1999</v>
      </c>
      <c r="F42" s="31">
        <v>2000</v>
      </c>
      <c r="G42" s="31" t="s">
        <v>28</v>
      </c>
      <c r="H42" s="30">
        <v>1999</v>
      </c>
      <c r="I42" s="31">
        <v>2000</v>
      </c>
      <c r="J42" s="31" t="s">
        <v>28</v>
      </c>
    </row>
    <row r="43" spans="1:10" s="26" customFormat="1" ht="13.5" thickBot="1">
      <c r="A43" s="46"/>
      <c r="B43" s="32" t="s">
        <v>25</v>
      </c>
      <c r="C43" s="32" t="s">
        <v>25</v>
      </c>
      <c r="D43" s="32" t="s">
        <v>29</v>
      </c>
      <c r="E43" s="32" t="s">
        <v>25</v>
      </c>
      <c r="F43" s="32" t="s">
        <v>25</v>
      </c>
      <c r="G43" s="32" t="s">
        <v>29</v>
      </c>
      <c r="H43" s="32" t="s">
        <v>25</v>
      </c>
      <c r="I43" s="32" t="s">
        <v>25</v>
      </c>
      <c r="J43" s="32" t="s">
        <v>29</v>
      </c>
    </row>
    <row r="44" spans="1:10" s="26" customFormat="1" ht="12.75">
      <c r="A44" s="33" t="s">
        <v>4</v>
      </c>
      <c r="B44" s="34">
        <v>7931.4</v>
      </c>
      <c r="C44" s="34">
        <v>7888.5</v>
      </c>
      <c r="D44" s="34">
        <f>C44/B44*100</f>
        <v>99.45911188440881</v>
      </c>
      <c r="E44" s="34">
        <v>2287.2</v>
      </c>
      <c r="F44" s="34">
        <v>2289.9</v>
      </c>
      <c r="G44" s="34">
        <f>F44/E44*100</f>
        <v>100.1180482686254</v>
      </c>
      <c r="H44" s="34">
        <v>10218.6</v>
      </c>
      <c r="I44" s="34">
        <f>C44+F44</f>
        <v>10178.4</v>
      </c>
      <c r="J44" s="34">
        <f>I44/H44*100</f>
        <v>99.60659972990429</v>
      </c>
    </row>
    <row r="45" spans="1:10" s="26" customFormat="1" ht="12.75">
      <c r="A45" s="33" t="s">
        <v>5</v>
      </c>
      <c r="B45" s="34">
        <v>3113</v>
      </c>
      <c r="C45" s="34">
        <v>3115.5</v>
      </c>
      <c r="D45" s="34">
        <f>C45/B45*100</f>
        <v>100.0803083841953</v>
      </c>
      <c r="E45" s="34">
        <v>149.3</v>
      </c>
      <c r="F45" s="34">
        <v>106.5</v>
      </c>
      <c r="G45" s="34">
        <f>F45/E45*100</f>
        <v>71.33288680509041</v>
      </c>
      <c r="H45" s="34">
        <v>3262.3</v>
      </c>
      <c r="I45" s="34">
        <f>C45+F45</f>
        <v>3222</v>
      </c>
      <c r="J45" s="34">
        <f>I45/H45*100</f>
        <v>98.76467522913282</v>
      </c>
    </row>
    <row r="46" spans="1:10" s="26" customFormat="1" ht="12.75">
      <c r="A46" s="33" t="s">
        <v>6</v>
      </c>
      <c r="B46" s="34">
        <v>3896.8</v>
      </c>
      <c r="C46" s="34">
        <v>3892.5</v>
      </c>
      <c r="D46" s="34">
        <f>C46/B46*100</f>
        <v>99.8896530486553</v>
      </c>
      <c r="E46" s="34">
        <v>960.7</v>
      </c>
      <c r="F46" s="34">
        <v>1011.3</v>
      </c>
      <c r="G46" s="34">
        <f>F46/E46*100</f>
        <v>105.26699281773706</v>
      </c>
      <c r="H46" s="34">
        <v>4857.5</v>
      </c>
      <c r="I46" s="34">
        <f>C46+F46</f>
        <v>4903.8</v>
      </c>
      <c r="J46" s="34">
        <f>I46/H46*100</f>
        <v>100.95316520844055</v>
      </c>
    </row>
    <row r="47" spans="1:10" s="26" customFormat="1" ht="12.75">
      <c r="A47" s="35" t="s">
        <v>22</v>
      </c>
      <c r="B47" s="36">
        <v>14941.2</v>
      </c>
      <c r="C47" s="36">
        <f>SUM(C44:C46)</f>
        <v>14896.5</v>
      </c>
      <c r="D47" s="36">
        <f>C47/B47*100</f>
        <v>99.70082724279173</v>
      </c>
      <c r="E47" s="36">
        <v>3397.2</v>
      </c>
      <c r="F47" s="36">
        <f>SUM(F44:F46)</f>
        <v>3407.7</v>
      </c>
      <c r="G47" s="36">
        <f>F47/E47*100</f>
        <v>100.30907806428824</v>
      </c>
      <c r="H47" s="36">
        <v>18338.4</v>
      </c>
      <c r="I47" s="36">
        <f>C47+F47</f>
        <v>18304.2</v>
      </c>
      <c r="J47" s="36">
        <f>I47/H47*100</f>
        <v>99.81350608559089</v>
      </c>
    </row>
    <row r="48" spans="1:10" s="26" customFormat="1" ht="12.75">
      <c r="A48" s="35"/>
      <c r="B48" s="36"/>
      <c r="C48" s="36"/>
      <c r="D48" s="36"/>
      <c r="E48" s="36"/>
      <c r="F48" s="36"/>
      <c r="G48" s="36"/>
      <c r="H48" s="36"/>
      <c r="I48" s="36"/>
      <c r="J48" s="36"/>
    </row>
    <row r="49" spans="1:10" s="26" customFormat="1" ht="12.75">
      <c r="A49" s="37" t="s">
        <v>7</v>
      </c>
      <c r="B49" s="34">
        <v>1199.8</v>
      </c>
      <c r="C49" s="34">
        <v>1213.4</v>
      </c>
      <c r="D49" s="34">
        <f>C49/B49*100</f>
        <v>101.13352225370897</v>
      </c>
      <c r="E49" s="38">
        <v>291.4</v>
      </c>
      <c r="F49" s="34">
        <v>326.9</v>
      </c>
      <c r="G49" s="34">
        <f>F49/E49*100</f>
        <v>112.18256691832534</v>
      </c>
      <c r="H49" s="34">
        <v>1491.2</v>
      </c>
      <c r="I49" s="34">
        <f>C49+F49</f>
        <v>1540.3000000000002</v>
      </c>
      <c r="J49" s="34">
        <f aca="true" t="shared" si="3" ref="J49:J54">I49/H49*100</f>
        <v>103.29265021459229</v>
      </c>
    </row>
    <row r="50" spans="1:10" s="26" customFormat="1" ht="12.75">
      <c r="A50" s="37" t="s">
        <v>8</v>
      </c>
      <c r="B50" s="34">
        <v>5701.049</v>
      </c>
      <c r="C50" s="34">
        <v>5492.8</v>
      </c>
      <c r="D50" s="34">
        <f>C50/B50*100</f>
        <v>96.34718101879146</v>
      </c>
      <c r="E50" s="38" t="s">
        <v>26</v>
      </c>
      <c r="F50" s="34" t="s">
        <v>26</v>
      </c>
      <c r="G50" s="34" t="s">
        <v>26</v>
      </c>
      <c r="H50" s="34">
        <v>5701.049</v>
      </c>
      <c r="I50" s="34">
        <f>C50</f>
        <v>5492.8</v>
      </c>
      <c r="J50" s="34">
        <f t="shared" si="3"/>
        <v>96.34718101879146</v>
      </c>
    </row>
    <row r="51" spans="1:10" s="26" customFormat="1" ht="12.75">
      <c r="A51" s="35" t="s">
        <v>20</v>
      </c>
      <c r="B51" s="36">
        <v>6900.849</v>
      </c>
      <c r="C51" s="36">
        <f>SUM(C49:C50)</f>
        <v>6706.200000000001</v>
      </c>
      <c r="D51" s="36">
        <f>C51/B51*100</f>
        <v>97.17934706294835</v>
      </c>
      <c r="E51" s="39">
        <v>291.4</v>
      </c>
      <c r="F51" s="36">
        <f>SUM(F49:F50)</f>
        <v>326.9</v>
      </c>
      <c r="G51" s="36">
        <f>F51/E51*100</f>
        <v>112.18256691832534</v>
      </c>
      <c r="H51" s="36">
        <v>7192.249</v>
      </c>
      <c r="I51" s="36">
        <f>C51+F51</f>
        <v>7033.1</v>
      </c>
      <c r="J51" s="36">
        <f t="shared" si="3"/>
        <v>97.78721509780878</v>
      </c>
    </row>
    <row r="52" spans="1:10" s="26" customFormat="1" ht="12.75">
      <c r="A52" s="35"/>
      <c r="B52" s="36"/>
      <c r="C52" s="36"/>
      <c r="D52" s="36"/>
      <c r="E52" s="39"/>
      <c r="F52" s="36"/>
      <c r="G52" s="36"/>
      <c r="H52" s="36"/>
      <c r="I52" s="36"/>
      <c r="J52" s="36"/>
    </row>
    <row r="53" spans="1:10" s="26" customFormat="1" ht="12.75">
      <c r="A53" s="33" t="s">
        <v>9</v>
      </c>
      <c r="B53" s="34">
        <v>7539</v>
      </c>
      <c r="C53" s="34">
        <v>7460.2</v>
      </c>
      <c r="D53" s="34">
        <f>C53/B53*100</f>
        <v>98.95476853694124</v>
      </c>
      <c r="E53" s="47" t="s">
        <v>26</v>
      </c>
      <c r="F53" s="34" t="s">
        <v>26</v>
      </c>
      <c r="G53" s="34" t="s">
        <v>26</v>
      </c>
      <c r="H53" s="34">
        <v>7539</v>
      </c>
      <c r="I53" s="34">
        <f>C53</f>
        <v>7460.2</v>
      </c>
      <c r="J53" s="34">
        <f t="shared" si="3"/>
        <v>98.95476853694124</v>
      </c>
    </row>
    <row r="54" spans="1:10" s="26" customFormat="1" ht="12.75">
      <c r="A54" s="33" t="s">
        <v>10</v>
      </c>
      <c r="B54" s="34">
        <v>3858</v>
      </c>
      <c r="C54" s="34">
        <v>3892.7</v>
      </c>
      <c r="D54" s="34">
        <f>C54/B54*100</f>
        <v>100.89942975635044</v>
      </c>
      <c r="E54" s="38" t="s">
        <v>26</v>
      </c>
      <c r="F54" s="34" t="s">
        <v>26</v>
      </c>
      <c r="G54" s="34" t="s">
        <v>26</v>
      </c>
      <c r="H54" s="34">
        <v>3858</v>
      </c>
      <c r="I54" s="34">
        <f>C54</f>
        <v>3892.7</v>
      </c>
      <c r="J54" s="34">
        <f t="shared" si="3"/>
        <v>100.89942975635044</v>
      </c>
    </row>
    <row r="55" spans="1:10" s="26" customFormat="1" ht="12.75">
      <c r="A55" s="33" t="s">
        <v>11</v>
      </c>
      <c r="B55" s="34">
        <v>5124.6</v>
      </c>
      <c r="C55" s="34">
        <v>5055.2</v>
      </c>
      <c r="D55" s="34">
        <f>C55/B55*100</f>
        <v>98.64574796081644</v>
      </c>
      <c r="E55" s="38" t="s">
        <v>26</v>
      </c>
      <c r="F55" s="34" t="s">
        <v>26</v>
      </c>
      <c r="G55" s="34" t="s">
        <v>26</v>
      </c>
      <c r="H55" s="34">
        <v>5124.6</v>
      </c>
      <c r="I55" s="34">
        <f>C55</f>
        <v>5055.2</v>
      </c>
      <c r="J55" s="34">
        <f aca="true" t="shared" si="4" ref="J55:J63">I55/H55*100</f>
        <v>98.64574796081644</v>
      </c>
    </row>
    <row r="56" spans="1:10" s="26" customFormat="1" ht="12.75">
      <c r="A56" s="35" t="s">
        <v>21</v>
      </c>
      <c r="B56" s="36">
        <v>16521.6</v>
      </c>
      <c r="C56" s="36">
        <f>SUM(C53:C55)</f>
        <v>16408.1</v>
      </c>
      <c r="D56" s="36">
        <f>C56/B56*100</f>
        <v>99.3130205306992</v>
      </c>
      <c r="E56" s="34" t="s">
        <v>26</v>
      </c>
      <c r="F56" s="34" t="s">
        <v>26</v>
      </c>
      <c r="G56" s="34" t="s">
        <v>26</v>
      </c>
      <c r="H56" s="36">
        <v>16521.6</v>
      </c>
      <c r="I56" s="36">
        <f>C56</f>
        <v>16408.1</v>
      </c>
      <c r="J56" s="36">
        <f t="shared" si="4"/>
        <v>99.3130205306992</v>
      </c>
    </row>
    <row r="57" spans="1:10" s="26" customFormat="1" ht="12.75">
      <c r="A57" s="35"/>
      <c r="B57" s="36"/>
      <c r="C57" s="36"/>
      <c r="D57" s="36"/>
      <c r="E57" s="34"/>
      <c r="F57" s="34"/>
      <c r="G57" s="34"/>
      <c r="H57" s="36"/>
      <c r="I57" s="36"/>
      <c r="J57" s="36"/>
    </row>
    <row r="58" spans="1:10" s="26" customFormat="1" ht="12.75">
      <c r="A58" s="37" t="s">
        <v>12</v>
      </c>
      <c r="B58" s="34">
        <v>4027</v>
      </c>
      <c r="C58" s="34">
        <v>4299.9</v>
      </c>
      <c r="D58" s="34">
        <f aca="true" t="shared" si="5" ref="D58:D63">C58/B58*100</f>
        <v>106.77675689098585</v>
      </c>
      <c r="E58" s="34" t="s">
        <v>26</v>
      </c>
      <c r="F58" s="34" t="s">
        <v>26</v>
      </c>
      <c r="G58" s="34" t="s">
        <v>26</v>
      </c>
      <c r="H58" s="34">
        <v>4027</v>
      </c>
      <c r="I58" s="34">
        <f aca="true" t="shared" si="6" ref="I58:I63">C58</f>
        <v>4299.9</v>
      </c>
      <c r="J58" s="34">
        <f t="shared" si="4"/>
        <v>106.77675689098585</v>
      </c>
    </row>
    <row r="59" spans="1:10" s="26" customFormat="1" ht="12.75">
      <c r="A59" s="37" t="s">
        <v>13</v>
      </c>
      <c r="B59" s="34">
        <v>309.9</v>
      </c>
      <c r="C59" s="34">
        <v>311.6</v>
      </c>
      <c r="D59" s="34">
        <f t="shared" si="5"/>
        <v>100.54856405292031</v>
      </c>
      <c r="E59" s="34" t="s">
        <v>26</v>
      </c>
      <c r="F59" s="34" t="s">
        <v>26</v>
      </c>
      <c r="G59" s="34" t="s">
        <v>26</v>
      </c>
      <c r="H59" s="34">
        <v>309.9</v>
      </c>
      <c r="I59" s="34">
        <f t="shared" si="6"/>
        <v>311.6</v>
      </c>
      <c r="J59" s="34">
        <f t="shared" si="4"/>
        <v>100.54856405292031</v>
      </c>
    </row>
    <row r="60" spans="1:10" s="26" customFormat="1" ht="12.75">
      <c r="A60" s="37" t="s">
        <v>14</v>
      </c>
      <c r="B60" s="34">
        <v>1374.9</v>
      </c>
      <c r="C60" s="34">
        <v>1441.8</v>
      </c>
      <c r="D60" s="34">
        <f t="shared" si="5"/>
        <v>104.86580842243072</v>
      </c>
      <c r="E60" s="34" t="s">
        <v>26</v>
      </c>
      <c r="F60" s="34" t="s">
        <v>26</v>
      </c>
      <c r="G60" s="34" t="s">
        <v>26</v>
      </c>
      <c r="H60" s="34">
        <v>1374.9</v>
      </c>
      <c r="I60" s="34">
        <f t="shared" si="6"/>
        <v>1441.8</v>
      </c>
      <c r="J60" s="34">
        <f t="shared" si="4"/>
        <v>104.86580842243072</v>
      </c>
    </row>
    <row r="61" spans="1:10" s="26" customFormat="1" ht="12.75">
      <c r="A61" s="37" t="s">
        <v>15</v>
      </c>
      <c r="B61" s="34">
        <v>2118.7</v>
      </c>
      <c r="C61" s="34">
        <v>2090.8</v>
      </c>
      <c r="D61" s="34">
        <f t="shared" si="5"/>
        <v>98.68315476471423</v>
      </c>
      <c r="E61" s="34" t="s">
        <v>26</v>
      </c>
      <c r="F61" s="34" t="s">
        <v>26</v>
      </c>
      <c r="G61" s="34" t="s">
        <v>26</v>
      </c>
      <c r="H61" s="34">
        <v>2118.7</v>
      </c>
      <c r="I61" s="34">
        <f t="shared" si="6"/>
        <v>2090.8</v>
      </c>
      <c r="J61" s="34">
        <f t="shared" si="4"/>
        <v>98.68315476471423</v>
      </c>
    </row>
    <row r="62" spans="1:10" s="26" customFormat="1" ht="12.75">
      <c r="A62" s="37" t="s">
        <v>16</v>
      </c>
      <c r="B62" s="34">
        <v>605.9</v>
      </c>
      <c r="C62" s="34">
        <v>610.2</v>
      </c>
      <c r="D62" s="34">
        <f t="shared" si="5"/>
        <v>100.70968806733786</v>
      </c>
      <c r="E62" s="34" t="s">
        <v>26</v>
      </c>
      <c r="F62" s="34" t="s">
        <v>26</v>
      </c>
      <c r="G62" s="34" t="s">
        <v>26</v>
      </c>
      <c r="H62" s="34">
        <v>605.9</v>
      </c>
      <c r="I62" s="34">
        <f t="shared" si="6"/>
        <v>610.2</v>
      </c>
      <c r="J62" s="34">
        <f t="shared" si="4"/>
        <v>100.70968806733786</v>
      </c>
    </row>
    <row r="63" spans="1:10" s="26" customFormat="1" ht="12.75">
      <c r="A63" s="35" t="s">
        <v>23</v>
      </c>
      <c r="B63" s="36">
        <v>8436.4</v>
      </c>
      <c r="C63" s="36">
        <f>SUM(C58:C62)</f>
        <v>8754.300000000001</v>
      </c>
      <c r="D63" s="36">
        <f t="shared" si="5"/>
        <v>103.76819496467688</v>
      </c>
      <c r="E63" s="34" t="s">
        <v>26</v>
      </c>
      <c r="F63" s="34" t="s">
        <v>26</v>
      </c>
      <c r="G63" s="34" t="s">
        <v>26</v>
      </c>
      <c r="H63" s="36">
        <v>8436.4</v>
      </c>
      <c r="I63" s="36">
        <f t="shared" si="6"/>
        <v>8754.300000000001</v>
      </c>
      <c r="J63" s="36">
        <f t="shared" si="4"/>
        <v>103.76819496467688</v>
      </c>
    </row>
    <row r="64" spans="1:10" s="26" customFormat="1" ht="12.75">
      <c r="A64" s="33"/>
      <c r="B64" s="34"/>
      <c r="C64" s="34"/>
      <c r="D64" s="34"/>
      <c r="E64" s="34"/>
      <c r="F64" s="34"/>
      <c r="G64" s="34"/>
      <c r="H64" s="34"/>
      <c r="I64" s="34"/>
      <c r="J64" s="34"/>
    </row>
    <row r="65" spans="1:10" s="26" customFormat="1" ht="12.75">
      <c r="A65" s="40" t="s">
        <v>24</v>
      </c>
      <c r="B65" s="36">
        <v>46800.049</v>
      </c>
      <c r="C65" s="36">
        <f>SUM(C47+C51+C56+C63)</f>
        <v>46765.100000000006</v>
      </c>
      <c r="D65" s="36">
        <f>C65/B65*100</f>
        <v>99.9253227277604</v>
      </c>
      <c r="E65" s="39">
        <v>3688.6</v>
      </c>
      <c r="F65" s="41">
        <f>SUM(F47+F51)</f>
        <v>3734.6</v>
      </c>
      <c r="G65" s="39">
        <f>F65/E65*100</f>
        <v>101.24708561513853</v>
      </c>
      <c r="H65" s="39">
        <v>50488.649</v>
      </c>
      <c r="I65" s="39">
        <f>C65+F65</f>
        <v>50499.700000000004</v>
      </c>
      <c r="J65" s="36">
        <f>I65/H65*100</f>
        <v>100.02188808815227</v>
      </c>
    </row>
    <row r="66" spans="1:10" s="26" customFormat="1" ht="12.75">
      <c r="A66" s="37"/>
      <c r="B66" s="34"/>
      <c r="C66" s="34"/>
      <c r="D66" s="34"/>
      <c r="E66" s="38"/>
      <c r="F66" s="38"/>
      <c r="G66" s="38"/>
      <c r="H66" s="38"/>
      <c r="I66" s="38"/>
      <c r="J66" s="34"/>
    </row>
    <row r="67" spans="1:10" s="26" customFormat="1" ht="12.75">
      <c r="A67" s="37" t="s">
        <v>17</v>
      </c>
      <c r="B67" s="34"/>
      <c r="C67" s="34"/>
      <c r="D67" s="34"/>
      <c r="E67" s="38"/>
      <c r="F67" s="38"/>
      <c r="G67" s="38"/>
      <c r="H67" s="38"/>
      <c r="I67" s="38"/>
      <c r="J67" s="34"/>
    </row>
    <row r="68" spans="1:10" s="26" customFormat="1" ht="13.5" thickBot="1">
      <c r="A68" s="42" t="s">
        <v>18</v>
      </c>
      <c r="B68" s="43">
        <v>213.1</v>
      </c>
      <c r="C68" s="43">
        <v>207.7</v>
      </c>
      <c r="D68" s="43">
        <f>C68/B68*100</f>
        <v>97.46597841389018</v>
      </c>
      <c r="E68" s="43"/>
      <c r="F68" s="43" t="s">
        <v>26</v>
      </c>
      <c r="G68" s="43" t="s">
        <v>26</v>
      </c>
      <c r="H68" s="43" t="s">
        <v>26</v>
      </c>
      <c r="I68" s="43" t="s">
        <v>26</v>
      </c>
      <c r="J68" s="43" t="s">
        <v>26</v>
      </c>
    </row>
    <row r="69" s="26" customFormat="1" ht="12.75">
      <c r="A69" s="26" t="s">
        <v>33</v>
      </c>
    </row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  <row r="241" s="26" customFormat="1" ht="12.75"/>
    <row r="242" s="26" customFormat="1" ht="12.75"/>
    <row r="243" s="26" customFormat="1" ht="12.75"/>
    <row r="244" s="26" customFormat="1" ht="12.75"/>
    <row r="245" s="26" customFormat="1" ht="12.75"/>
    <row r="246" s="26" customFormat="1" ht="12.75"/>
    <row r="247" s="26" customFormat="1" ht="12.75"/>
    <row r="248" s="26" customFormat="1" ht="12.75"/>
    <row r="249" s="26" customFormat="1" ht="12.75"/>
    <row r="250" s="26" customFormat="1" ht="12.75"/>
    <row r="251" spans="1:10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</row>
  </sheetData>
  <mergeCells count="6">
    <mergeCell ref="A39:J39"/>
    <mergeCell ref="A3:J3"/>
    <mergeCell ref="A1:J1"/>
    <mergeCell ref="A2:J2"/>
    <mergeCell ref="A38:J38"/>
    <mergeCell ref="A4:J4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2002-11-13T07:43:32Z</cp:lastPrinted>
  <dcterms:created xsi:type="dcterms:W3CDTF">2001-07-26T07:01:20Z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