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10" windowWidth="11340" windowHeight="6600" tabRatio="743" firstSheet="3" activeTab="19"/>
  </bookViews>
  <sheets>
    <sheet name="9.1" sheetId="1" r:id="rId1"/>
    <sheet name="9.2" sheetId="2" r:id="rId2"/>
    <sheet name="9.3" sheetId="3" r:id="rId3"/>
    <sheet name="9.4" sheetId="4" r:id="rId4"/>
    <sheet name="9.5" sheetId="5" r:id="rId5"/>
    <sheet name="9.6" sheetId="6" r:id="rId6"/>
    <sheet name="9.7" sheetId="7" r:id="rId7"/>
    <sheet name="9.8" sheetId="8" r:id="rId8"/>
    <sheet name="9.9" sheetId="9" r:id="rId9"/>
    <sheet name="9.10" sheetId="10" r:id="rId10"/>
    <sheet name="9.11" sheetId="11" r:id="rId11"/>
    <sheet name="9.12" sheetId="12" r:id="rId12"/>
    <sheet name="9.13" sheetId="13" r:id="rId13"/>
    <sheet name="9.14" sheetId="14" r:id="rId14"/>
    <sheet name="9.15" sheetId="15" r:id="rId15"/>
    <sheet name="9.16" sheetId="16" r:id="rId16"/>
    <sheet name="9.17" sheetId="17" r:id="rId17"/>
    <sheet name="9.18" sheetId="18" r:id="rId18"/>
    <sheet name="9.19" sheetId="19" r:id="rId19"/>
    <sheet name="9.20" sheetId="20" r:id="rId20"/>
    <sheet name="9.21" sheetId="21" r:id="rId21"/>
    <sheet name="9.22" sheetId="22" r:id="rId22"/>
    <sheet name="9.23" sheetId="23" r:id="rId23"/>
    <sheet name="9.24" sheetId="24" r:id="rId24"/>
    <sheet name="9.25" sheetId="25" r:id="rId25"/>
    <sheet name="9.26" sheetId="26" r:id="rId26"/>
    <sheet name="9.27" sheetId="27" r:id="rId27"/>
    <sheet name="9.28" sheetId="28" r:id="rId28"/>
    <sheet name="9.29" sheetId="29" r:id="rId29"/>
    <sheet name="9.30" sheetId="30" r:id="rId30"/>
    <sheet name="9.31" sheetId="31" r:id="rId31"/>
    <sheet name="9.32" sheetId="32" r:id="rId32"/>
    <sheet name="9.33" sheetId="33" r:id="rId33"/>
    <sheet name="9.34" sheetId="34" r:id="rId34"/>
    <sheet name="9.35" sheetId="35" r:id="rId35"/>
    <sheet name="9.36" sheetId="36" r:id="rId36"/>
    <sheet name="9.37" sheetId="37" r:id="rId37"/>
    <sheet name="9.38" sheetId="38" r:id="rId38"/>
    <sheet name="9.39" sheetId="39" r:id="rId39"/>
    <sheet name="9.40" sheetId="40" r:id="rId40"/>
    <sheet name="9.41" sheetId="41" r:id="rId41"/>
    <sheet name="9.42" sheetId="42" r:id="rId42"/>
    <sheet name="9.43" sheetId="43" r:id="rId43"/>
  </sheets>
  <externalReferences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\A" localSheetId="9">#REF!</definedName>
    <definedName name="\A" localSheetId="14">'9.15'!#REF!</definedName>
    <definedName name="\A" localSheetId="19">#REF!</definedName>
    <definedName name="\A" localSheetId="20">#REF!</definedName>
    <definedName name="\A" localSheetId="21">#REF!</definedName>
    <definedName name="\A" localSheetId="22">#REF!</definedName>
    <definedName name="\A" localSheetId="23">#REF!</definedName>
    <definedName name="\A" localSheetId="26">'9.27'!#REF!</definedName>
    <definedName name="\A" localSheetId="30">'9.31'!#REF!</definedName>
    <definedName name="\A" localSheetId="6">'9.7'!#REF!</definedName>
    <definedName name="\A">#REF!</definedName>
    <definedName name="\B" localSheetId="9">#REF!</definedName>
    <definedName name="\B" localSheetId="19">#REF!</definedName>
    <definedName name="\B" localSheetId="20">#REF!</definedName>
    <definedName name="\B" localSheetId="21">#REF!</definedName>
    <definedName name="\B" localSheetId="22">#REF!</definedName>
    <definedName name="\B">#REF!</definedName>
    <definedName name="\C" localSheetId="9">#REF!</definedName>
    <definedName name="\C" localSheetId="14">'9.15'!#REF!</definedName>
    <definedName name="\C" localSheetId="19">#REF!</definedName>
    <definedName name="\C" localSheetId="20">#REF!</definedName>
    <definedName name="\C" localSheetId="21">#REF!</definedName>
    <definedName name="\C" localSheetId="22">#REF!</definedName>
    <definedName name="\C" localSheetId="23">#REF!</definedName>
    <definedName name="\C" localSheetId="26">'9.27'!#REF!</definedName>
    <definedName name="\C" localSheetId="30">'9.31'!#REF!</definedName>
    <definedName name="\C" localSheetId="6">'9.7'!#REF!</definedName>
    <definedName name="\C">#REF!</definedName>
    <definedName name="\D" localSheetId="9">'[8]19.11-12'!$B$51</definedName>
    <definedName name="\D" localSheetId="19">'[8]19.11-12'!$B$51</definedName>
    <definedName name="\D" localSheetId="20">'[8]19.11-12'!$B$51</definedName>
    <definedName name="\D" localSheetId="21">'[8]19.11-12'!$B$51</definedName>
    <definedName name="\D" localSheetId="22">'[8]19.11-12'!$B$51</definedName>
    <definedName name="\D">'[8]19.11-12'!$B$51</definedName>
    <definedName name="\G" localSheetId="9">#REF!</definedName>
    <definedName name="\G" localSheetId="14">'9.15'!#REF!</definedName>
    <definedName name="\G" localSheetId="19">#REF!</definedName>
    <definedName name="\G" localSheetId="20">#REF!</definedName>
    <definedName name="\G" localSheetId="21">#REF!</definedName>
    <definedName name="\G" localSheetId="22">#REF!</definedName>
    <definedName name="\G" localSheetId="23">#REF!</definedName>
    <definedName name="\G" localSheetId="26">'9.27'!#REF!</definedName>
    <definedName name="\G" localSheetId="30">'9.31'!#REF!</definedName>
    <definedName name="\G" localSheetId="6">'9.7'!#REF!</definedName>
    <definedName name="\G">#REF!</definedName>
    <definedName name="\I" localSheetId="9">#REF!</definedName>
    <definedName name="\I" localSheetId="19">#REF!</definedName>
    <definedName name="\I" localSheetId="20">#REF!</definedName>
    <definedName name="\I" localSheetId="21">#REF!</definedName>
    <definedName name="\I" localSheetId="22">#REF!</definedName>
    <definedName name="\I">#REF!</definedName>
    <definedName name="\L" localSheetId="9">'[8]19.11-12'!$B$53</definedName>
    <definedName name="\L" localSheetId="19">'[8]19.11-12'!$B$53</definedName>
    <definedName name="\L" localSheetId="20">'[8]19.11-12'!$B$53</definedName>
    <definedName name="\L" localSheetId="21">'[8]19.11-12'!$B$53</definedName>
    <definedName name="\L" localSheetId="22">'[8]19.11-12'!$B$53</definedName>
    <definedName name="\L">'[8]19.11-12'!$B$53</definedName>
    <definedName name="\N" localSheetId="9">#REF!</definedName>
    <definedName name="\N" localSheetId="19">#REF!</definedName>
    <definedName name="\N" localSheetId="20">#REF!</definedName>
    <definedName name="\N" localSheetId="21">#REF!</definedName>
    <definedName name="\N" localSheetId="22">#REF!</definedName>
    <definedName name="\N">#REF!</definedName>
    <definedName name="\T" localSheetId="9">'[6]GANADE10'!$B$90</definedName>
    <definedName name="\T" localSheetId="19">'[6]GANADE10'!$B$90</definedName>
    <definedName name="\T" localSheetId="20">'[6]GANADE10'!$B$90</definedName>
    <definedName name="\T" localSheetId="21">'[6]GANADE10'!$B$90</definedName>
    <definedName name="\T" localSheetId="22">'[6]GANADE10'!$B$90</definedName>
    <definedName name="\T">'[6]GANADE10'!$B$90</definedName>
    <definedName name="__123Graph_A" localSheetId="9" hidden="1">'[8]19.14-15'!$B$34:$B$37</definedName>
    <definedName name="__123Graph_A" localSheetId="19" hidden="1">'[8]19.14-15'!$B$34:$B$37</definedName>
    <definedName name="__123Graph_A" localSheetId="20" hidden="1">'[8]19.14-15'!$B$34:$B$37</definedName>
    <definedName name="__123Graph_A" localSheetId="21" hidden="1">'[8]19.14-15'!$B$34:$B$37</definedName>
    <definedName name="__123Graph_A" localSheetId="22" hidden="1">'[8]19.14-15'!$B$34:$B$37</definedName>
    <definedName name="__123Graph_A" hidden="1">'[8]19.14-15'!$B$34:$B$37</definedName>
    <definedName name="__123Graph_ACurrent" localSheetId="9" hidden="1">'[8]19.14-15'!$B$34:$B$37</definedName>
    <definedName name="__123Graph_ACurrent" localSheetId="19" hidden="1">'[8]19.14-15'!$B$34:$B$37</definedName>
    <definedName name="__123Graph_ACurrent" localSheetId="20" hidden="1">'[8]19.14-15'!$B$34:$B$37</definedName>
    <definedName name="__123Graph_ACurrent" localSheetId="21" hidden="1">'[8]19.14-15'!$B$34:$B$37</definedName>
    <definedName name="__123Graph_ACurrent" localSheetId="22" hidden="1">'[8]19.14-15'!$B$34:$B$37</definedName>
    <definedName name="__123Graph_ACurrent" hidden="1">'[8]19.14-15'!$B$34:$B$37</definedName>
    <definedName name="__123Graph_AGrßfico1" localSheetId="9" hidden="1">'[8]19.14-15'!$B$34:$B$37</definedName>
    <definedName name="__123Graph_AGrßfico1" localSheetId="19" hidden="1">'[8]19.14-15'!$B$34:$B$37</definedName>
    <definedName name="__123Graph_AGrßfico1" localSheetId="20" hidden="1">'[8]19.14-15'!$B$34:$B$37</definedName>
    <definedName name="__123Graph_AGrßfico1" localSheetId="21" hidden="1">'[8]19.14-15'!$B$34:$B$37</definedName>
    <definedName name="__123Graph_AGrßfico1" localSheetId="22" hidden="1">'[8]19.14-15'!$B$34:$B$37</definedName>
    <definedName name="__123Graph_AGrßfico1" hidden="1">'[8]19.14-15'!$B$34:$B$37</definedName>
    <definedName name="__123Graph_B" localSheetId="9" hidden="1">'[1]p122'!#REF!</definedName>
    <definedName name="__123Graph_B" localSheetId="19" hidden="1">'[1]p122'!#REF!</definedName>
    <definedName name="__123Graph_B" localSheetId="20" hidden="1">'[1]p122'!#REF!</definedName>
    <definedName name="__123Graph_B" localSheetId="21" hidden="1">'[1]p122'!#REF!</definedName>
    <definedName name="__123Graph_B" localSheetId="22" hidden="1">'[1]p122'!#REF!</definedName>
    <definedName name="__123Graph_B" localSheetId="23" hidden="1">'[3]p122'!#REF!</definedName>
    <definedName name="__123Graph_B" hidden="1">'[1]p122'!#REF!</definedName>
    <definedName name="__123Graph_BCurrent" localSheetId="9" hidden="1">'[8]19.14-15'!#REF!</definedName>
    <definedName name="__123Graph_BCurrent" localSheetId="19" hidden="1">'[8]19.14-15'!#REF!</definedName>
    <definedName name="__123Graph_BCurrent" localSheetId="20" hidden="1">'[8]19.14-15'!#REF!</definedName>
    <definedName name="__123Graph_BCurrent" localSheetId="21" hidden="1">'[8]19.14-15'!#REF!</definedName>
    <definedName name="__123Graph_BCurrent" localSheetId="22" hidden="1">'[8]19.14-15'!#REF!</definedName>
    <definedName name="__123Graph_BCurrent" hidden="1">'[8]19.14-15'!#REF!</definedName>
    <definedName name="__123Graph_BGrßfico1" localSheetId="9" hidden="1">'[8]19.14-15'!#REF!</definedName>
    <definedName name="__123Graph_BGrßfico1" localSheetId="19" hidden="1">'[8]19.14-15'!#REF!</definedName>
    <definedName name="__123Graph_BGrßfico1" localSheetId="20" hidden="1">'[8]19.14-15'!#REF!</definedName>
    <definedName name="__123Graph_BGrßfico1" localSheetId="21" hidden="1">'[8]19.14-15'!#REF!</definedName>
    <definedName name="__123Graph_BGrßfico1" localSheetId="22" hidden="1">'[8]19.14-15'!#REF!</definedName>
    <definedName name="__123Graph_BGrßfico1" hidden="1">'[8]19.14-15'!#REF!</definedName>
    <definedName name="__123Graph_C" localSheetId="9" hidden="1">'[8]19.14-15'!$C$34:$C$37</definedName>
    <definedName name="__123Graph_C" localSheetId="19" hidden="1">'[8]19.14-15'!$C$34:$C$37</definedName>
    <definedName name="__123Graph_C" localSheetId="20" hidden="1">'[8]19.14-15'!$C$34:$C$37</definedName>
    <definedName name="__123Graph_C" localSheetId="21" hidden="1">'[8]19.14-15'!$C$34:$C$37</definedName>
    <definedName name="__123Graph_C" localSheetId="22" hidden="1">'[8]19.14-15'!$C$34:$C$37</definedName>
    <definedName name="__123Graph_C" hidden="1">'[8]19.14-15'!$C$34:$C$37</definedName>
    <definedName name="__123Graph_CCurrent" localSheetId="9" hidden="1">'[8]19.14-15'!$C$34:$C$37</definedName>
    <definedName name="__123Graph_CCurrent" localSheetId="19" hidden="1">'[8]19.14-15'!$C$34:$C$37</definedName>
    <definedName name="__123Graph_CCurrent" localSheetId="20" hidden="1">'[8]19.14-15'!$C$34:$C$37</definedName>
    <definedName name="__123Graph_CCurrent" localSheetId="21" hidden="1">'[8]19.14-15'!$C$34:$C$37</definedName>
    <definedName name="__123Graph_CCurrent" localSheetId="22" hidden="1">'[8]19.14-15'!$C$34:$C$37</definedName>
    <definedName name="__123Graph_CCurrent" hidden="1">'[8]19.14-15'!$C$34:$C$37</definedName>
    <definedName name="__123Graph_CGrßfico1" localSheetId="9" hidden="1">'[8]19.14-15'!$C$34:$C$37</definedName>
    <definedName name="__123Graph_CGrßfico1" localSheetId="19" hidden="1">'[8]19.14-15'!$C$34:$C$37</definedName>
    <definedName name="__123Graph_CGrßfico1" localSheetId="20" hidden="1">'[8]19.14-15'!$C$34:$C$37</definedName>
    <definedName name="__123Graph_CGrßfico1" localSheetId="21" hidden="1">'[8]19.14-15'!$C$34:$C$37</definedName>
    <definedName name="__123Graph_CGrßfico1" localSheetId="22" hidden="1">'[8]19.14-15'!$C$34:$C$37</definedName>
    <definedName name="__123Graph_CGrßfico1" hidden="1">'[8]19.14-15'!$C$34:$C$37</definedName>
    <definedName name="__123Graph_D" localSheetId="9" hidden="1">'[1]p122'!#REF!</definedName>
    <definedName name="__123Graph_D" localSheetId="19" hidden="1">'[1]p122'!#REF!</definedName>
    <definedName name="__123Graph_D" localSheetId="20" hidden="1">'[1]p122'!#REF!</definedName>
    <definedName name="__123Graph_D" localSheetId="21" hidden="1">'[1]p122'!#REF!</definedName>
    <definedName name="__123Graph_D" localSheetId="22" hidden="1">'[1]p122'!#REF!</definedName>
    <definedName name="__123Graph_D" localSheetId="23" hidden="1">'[3]p122'!#REF!</definedName>
    <definedName name="__123Graph_D" hidden="1">'[1]p122'!#REF!</definedName>
    <definedName name="__123Graph_DCurrent" localSheetId="9" hidden="1">'[8]19.14-15'!#REF!</definedName>
    <definedName name="__123Graph_DCurrent" localSheetId="19" hidden="1">'[8]19.14-15'!#REF!</definedName>
    <definedName name="__123Graph_DCurrent" localSheetId="20" hidden="1">'[8]19.14-15'!#REF!</definedName>
    <definedName name="__123Graph_DCurrent" localSheetId="21" hidden="1">'[8]19.14-15'!#REF!</definedName>
    <definedName name="__123Graph_DCurrent" localSheetId="22" hidden="1">'[8]19.14-15'!#REF!</definedName>
    <definedName name="__123Graph_DCurrent" hidden="1">'[8]19.14-15'!#REF!</definedName>
    <definedName name="__123Graph_DGrßfico1" localSheetId="9" hidden="1">'[8]19.14-15'!#REF!</definedName>
    <definedName name="__123Graph_DGrßfico1" localSheetId="19" hidden="1">'[8]19.14-15'!#REF!</definedName>
    <definedName name="__123Graph_DGrßfico1" localSheetId="20" hidden="1">'[8]19.14-15'!#REF!</definedName>
    <definedName name="__123Graph_DGrßfico1" localSheetId="21" hidden="1">'[8]19.14-15'!#REF!</definedName>
    <definedName name="__123Graph_DGrßfico1" localSheetId="22" hidden="1">'[8]19.14-15'!#REF!</definedName>
    <definedName name="__123Graph_DGrßfico1" hidden="1">'[8]19.14-15'!#REF!</definedName>
    <definedName name="__123Graph_E" localSheetId="9" hidden="1">'[8]19.14-15'!$D$34:$D$37</definedName>
    <definedName name="__123Graph_E" localSheetId="19" hidden="1">'[8]19.14-15'!$D$34:$D$37</definedName>
    <definedName name="__123Graph_E" localSheetId="20" hidden="1">'[8]19.14-15'!$D$34:$D$37</definedName>
    <definedName name="__123Graph_E" localSheetId="21" hidden="1">'[8]19.14-15'!$D$34:$D$37</definedName>
    <definedName name="__123Graph_E" localSheetId="22" hidden="1">'[8]19.14-15'!$D$34:$D$37</definedName>
    <definedName name="__123Graph_E" hidden="1">'[8]19.14-15'!$D$34:$D$37</definedName>
    <definedName name="__123Graph_ECurrent" localSheetId="9" hidden="1">'[8]19.14-15'!$D$34:$D$37</definedName>
    <definedName name="__123Graph_ECurrent" localSheetId="19" hidden="1">'[8]19.14-15'!$D$34:$D$37</definedName>
    <definedName name="__123Graph_ECurrent" localSheetId="20" hidden="1">'[8]19.14-15'!$D$34:$D$37</definedName>
    <definedName name="__123Graph_ECurrent" localSheetId="21" hidden="1">'[8]19.14-15'!$D$34:$D$37</definedName>
    <definedName name="__123Graph_ECurrent" localSheetId="22" hidden="1">'[8]19.14-15'!$D$34:$D$37</definedName>
    <definedName name="__123Graph_ECurrent" hidden="1">'[8]19.14-15'!$D$34:$D$37</definedName>
    <definedName name="__123Graph_EGrßfico1" localSheetId="9" hidden="1">'[8]19.14-15'!$D$34:$D$37</definedName>
    <definedName name="__123Graph_EGrßfico1" localSheetId="19" hidden="1">'[8]19.14-15'!$D$34:$D$37</definedName>
    <definedName name="__123Graph_EGrßfico1" localSheetId="20" hidden="1">'[8]19.14-15'!$D$34:$D$37</definedName>
    <definedName name="__123Graph_EGrßfico1" localSheetId="21" hidden="1">'[8]19.14-15'!$D$34:$D$37</definedName>
    <definedName name="__123Graph_EGrßfico1" localSheetId="22" hidden="1">'[8]19.14-15'!$D$34:$D$37</definedName>
    <definedName name="__123Graph_EGrßfico1" hidden="1">'[8]19.14-15'!$D$34:$D$37</definedName>
    <definedName name="__123Graph_F" localSheetId="9" hidden="1">'[1]p122'!#REF!</definedName>
    <definedName name="__123Graph_F" localSheetId="19" hidden="1">'[1]p122'!#REF!</definedName>
    <definedName name="__123Graph_F" localSheetId="20" hidden="1">'[1]p122'!#REF!</definedName>
    <definedName name="__123Graph_F" localSheetId="21" hidden="1">'[1]p122'!#REF!</definedName>
    <definedName name="__123Graph_F" localSheetId="22" hidden="1">'[1]p122'!#REF!</definedName>
    <definedName name="__123Graph_F" localSheetId="23" hidden="1">'[3]p122'!#REF!</definedName>
    <definedName name="__123Graph_F" hidden="1">'[1]p122'!#REF!</definedName>
    <definedName name="__123Graph_FCurrent" localSheetId="9" hidden="1">'[8]19.14-15'!#REF!</definedName>
    <definedName name="__123Graph_FCurrent" localSheetId="19" hidden="1">'[8]19.14-15'!#REF!</definedName>
    <definedName name="__123Graph_FCurrent" localSheetId="20" hidden="1">'[8]19.14-15'!#REF!</definedName>
    <definedName name="__123Graph_FCurrent" localSheetId="21" hidden="1">'[8]19.14-15'!#REF!</definedName>
    <definedName name="__123Graph_FCurrent" localSheetId="22" hidden="1">'[8]19.14-15'!#REF!</definedName>
    <definedName name="__123Graph_FCurrent" hidden="1">'[8]19.14-15'!#REF!</definedName>
    <definedName name="__123Graph_FGrßfico1" localSheetId="9" hidden="1">'[8]19.14-15'!#REF!</definedName>
    <definedName name="__123Graph_FGrßfico1" localSheetId="19" hidden="1">'[8]19.14-15'!#REF!</definedName>
    <definedName name="__123Graph_FGrßfico1" localSheetId="20" hidden="1">'[8]19.14-15'!#REF!</definedName>
    <definedName name="__123Graph_FGrßfico1" localSheetId="21" hidden="1">'[8]19.14-15'!#REF!</definedName>
    <definedName name="__123Graph_FGrßfico1" localSheetId="22" hidden="1">'[8]19.14-15'!#REF!</definedName>
    <definedName name="__123Graph_FGrßfico1" hidden="1">'[8]19.14-15'!#REF!</definedName>
    <definedName name="__123Graph_X" localSheetId="9" hidden="1">'[1]p122'!#REF!</definedName>
    <definedName name="__123Graph_X" localSheetId="19" hidden="1">'[1]p122'!#REF!</definedName>
    <definedName name="__123Graph_X" localSheetId="20" hidden="1">'[1]p122'!#REF!</definedName>
    <definedName name="__123Graph_X" localSheetId="21" hidden="1">'[1]p122'!#REF!</definedName>
    <definedName name="__123Graph_X" localSheetId="22" hidden="1">'[1]p122'!#REF!</definedName>
    <definedName name="__123Graph_X" localSheetId="23" hidden="1">'[3]p122'!#REF!</definedName>
    <definedName name="__123Graph_X" hidden="1">'[1]p122'!#REF!</definedName>
    <definedName name="__123Graph_XCurrent" localSheetId="9" hidden="1">'[8]19.14-15'!#REF!</definedName>
    <definedName name="__123Graph_XCurrent" localSheetId="19" hidden="1">'[8]19.14-15'!#REF!</definedName>
    <definedName name="__123Graph_XCurrent" localSheetId="20" hidden="1">'[8]19.14-15'!#REF!</definedName>
    <definedName name="__123Graph_XCurrent" localSheetId="21" hidden="1">'[8]19.14-15'!#REF!</definedName>
    <definedName name="__123Graph_XCurrent" localSheetId="22" hidden="1">'[8]19.14-15'!#REF!</definedName>
    <definedName name="__123Graph_XCurrent" hidden="1">'[8]19.14-15'!#REF!</definedName>
    <definedName name="__123Graph_XGrßfico1" localSheetId="9" hidden="1">'[8]19.14-15'!#REF!</definedName>
    <definedName name="__123Graph_XGrßfico1" localSheetId="19" hidden="1">'[8]19.14-15'!#REF!</definedName>
    <definedName name="__123Graph_XGrßfico1" localSheetId="20" hidden="1">'[8]19.14-15'!#REF!</definedName>
    <definedName name="__123Graph_XGrßfico1" localSheetId="21" hidden="1">'[8]19.14-15'!#REF!</definedName>
    <definedName name="__123Graph_XGrßfico1" localSheetId="22" hidden="1">'[8]19.14-15'!#REF!</definedName>
    <definedName name="__123Graph_XGrßfico1" hidden="1">'[8]19.14-15'!#REF!</definedName>
    <definedName name="A_impresión_IM" localSheetId="9">#REF!</definedName>
    <definedName name="A_impresión_IM" localSheetId="19">#REF!</definedName>
    <definedName name="A_impresión_IM" localSheetId="20">#REF!</definedName>
    <definedName name="A_impresión_IM" localSheetId="21">#REF!</definedName>
    <definedName name="A_impresión_IM" localSheetId="22">#REF!</definedName>
    <definedName name="A_impresión_IM">#REF!</definedName>
    <definedName name="alk" localSheetId="9">'[8]19.11-12'!$B$53</definedName>
    <definedName name="alk" localSheetId="19">'[8]19.11-12'!$B$53</definedName>
    <definedName name="alk" localSheetId="20">'[8]19.11-12'!$B$53</definedName>
    <definedName name="alk" localSheetId="21">'[8]19.11-12'!$B$53</definedName>
    <definedName name="alk" localSheetId="22">'[8]19.11-12'!$B$53</definedName>
    <definedName name="alk">'[8]19.11-12'!$B$53</definedName>
    <definedName name="_xlnm.Print_Area" localSheetId="0">'9.1'!$A$1:$G$50</definedName>
    <definedName name="_xlnm.Print_Area" localSheetId="9">'9.10'!$A$1:$G$29</definedName>
    <definedName name="_xlnm.Print_Area" localSheetId="12">'9.13'!$A$1:$K$20</definedName>
    <definedName name="_xlnm.Print_Area" localSheetId="14">'9.15'!$A$1:$G$50</definedName>
    <definedName name="_xlnm.Print_Area" localSheetId="16">'9.17'!$A$1:$K$29</definedName>
    <definedName name="_xlnm.Print_Area" localSheetId="18">'9.19'!$A$1:$K$19</definedName>
    <definedName name="_xlnm.Print_Area" localSheetId="1">'9.2'!$A$1:$F$35</definedName>
    <definedName name="_xlnm.Print_Area" localSheetId="19">'9.20'!$A$1:$L$27</definedName>
    <definedName name="_xlnm.Print_Area" localSheetId="20">'9.21'!$A$1:$O$26</definedName>
    <definedName name="_xlnm.Print_Area" localSheetId="21">'9.22'!$A$1:$L$25</definedName>
    <definedName name="_xlnm.Print_Area" localSheetId="22">'9.23'!$A$1:$O$22</definedName>
    <definedName name="_xlnm.Print_Area" localSheetId="23">'9.24'!$A$1:$L$61</definedName>
    <definedName name="_xlnm.Print_Area" localSheetId="25">'9.26'!$A$1:$G$69</definedName>
    <definedName name="_xlnm.Print_Area" localSheetId="26">'9.27'!$A$1:$G$76</definedName>
    <definedName name="_xlnm.Print_Area" localSheetId="28">'9.29'!$A$1:$G$41</definedName>
    <definedName name="_xlnm.Print_Area" localSheetId="31">'9.32'!$A$1:$G$51</definedName>
    <definedName name="_xlnm.Print_Area" localSheetId="33">'9.34'!$A$1:$G$60</definedName>
    <definedName name="_xlnm.Print_Area" localSheetId="35">'9.36'!$A$1:$G$29</definedName>
    <definedName name="_xlnm.Print_Area" localSheetId="37">'9.38'!$A$1:$G$25</definedName>
    <definedName name="_xlnm.Print_Area" localSheetId="3">'9.4'!$A$1:$J$16</definedName>
    <definedName name="_xlnm.Print_Area" localSheetId="39">'9.40'!$A$1:$G$39</definedName>
    <definedName name="_xlnm.Print_Area" localSheetId="42">'9.43'!$A$1:$G$14</definedName>
    <definedName name="_xlnm.Print_Area" localSheetId="5">'9.6'!$A$1:$J$44</definedName>
    <definedName name="_xlnm.Print_Area" localSheetId="6">'9.7'!$A$1:$G$69</definedName>
    <definedName name="_xlnm.Print_Area" localSheetId="8">'9.9'!$A$1:$I$66</definedName>
    <definedName name="DatosExternos_1" localSheetId="0">'9.1'!$B$9:$G$44</definedName>
    <definedName name="DatosExternos_1" localSheetId="12">'9.13'!$B$9:$K$19</definedName>
    <definedName name="DatosExternos_1" localSheetId="16">'9.17'!$C$8:$K$14</definedName>
    <definedName name="DatosExternos_1" localSheetId="18">'9.19'!$C$8:$K$12</definedName>
    <definedName name="DatosExternos_1" localSheetId="1">'9.2'!$B$10:$D$11</definedName>
    <definedName name="DatosExternos_1" localSheetId="25">'9.26'!$B$8:$G$67</definedName>
    <definedName name="DatosExternos_1" localSheetId="28">'9.29'!$B$8:$G$30</definedName>
    <definedName name="DatosExternos_1" localSheetId="31">'9.32'!$B$8:$G$44</definedName>
    <definedName name="DatosExternos_1" localSheetId="33">'9.34'!$B$8:$G$58</definedName>
    <definedName name="DatosExternos_1" localSheetId="35">'9.36'!$B$8:$G$27</definedName>
    <definedName name="DatosExternos_1" localSheetId="37">'9.38'!$B$8:$G$22</definedName>
    <definedName name="DatosExternos_1" localSheetId="3">'9.4'!$B$8:$J$16</definedName>
    <definedName name="DatosExternos_1" localSheetId="39">'9.40'!$B$8:$G$37</definedName>
    <definedName name="DatosExternos_1" localSheetId="42">'9.43'!$B$8:$G$13</definedName>
    <definedName name="DatosExternos_1" localSheetId="5">'9.6'!$B$8:$J$43</definedName>
    <definedName name="DatosExternos_2" localSheetId="1">'9.2'!$B$14</definedName>
    <definedName name="DatosExternos_3" localSheetId="1">'9.2'!$B$20:$F$29</definedName>
    <definedName name="DatosExternos_4" localSheetId="1">'9.2'!$B$31</definedName>
    <definedName name="DatosExternos1" localSheetId="0">'9.1'!$B$9:$G$40</definedName>
    <definedName name="DatosExternos1" localSheetId="1">'9.2'!$F$10:$H$11</definedName>
    <definedName name="DatosExternos10" localSheetId="18">'9.19'!$C$8:$K$18</definedName>
    <definedName name="DatosExternos11" localSheetId="31">'9.32'!$B$8:$G$50</definedName>
    <definedName name="DatosExternos14" localSheetId="25">'9.26'!$B$8:$G$68</definedName>
    <definedName name="DatosExternos16" localSheetId="28">'9.29'!$B$8:$G$40</definedName>
    <definedName name="DatosExternos17" localSheetId="33">'9.34'!$B$8:$G$59</definedName>
    <definedName name="DatosExternos18" localSheetId="35">'9.36'!$B$8:$G$28</definedName>
    <definedName name="DatosExternos2" localSheetId="0">'9.1'!$B$9:$G$40</definedName>
    <definedName name="DatosExternos2" localSheetId="1">'9.2'!$B$10:$D$11</definedName>
    <definedName name="DatosExternos20" localSheetId="37">'9.38'!$B$8:$G$20</definedName>
    <definedName name="DatosExternos24" localSheetId="39">'9.40'!$B$8:$G$38</definedName>
    <definedName name="DatosExternos25" localSheetId="42">'9.43'!$B$8:$G$13</definedName>
    <definedName name="DatosExternos3" localSheetId="1">'9.2'!$B$14</definedName>
    <definedName name="DatosExternos4" localSheetId="1">'9.2'!$B$20:$F$27</definedName>
    <definedName name="DatosExternos5" localSheetId="1">'9.2'!$B$29</definedName>
    <definedName name="DatosExternos6" localSheetId="1">'9.2'!$B$10:$D$11</definedName>
    <definedName name="DatosExternos6" localSheetId="3">'9.4'!$B$8:$J$15</definedName>
    <definedName name="DatosExternos7" localSheetId="5">'9.6'!$B$8:$J$43</definedName>
    <definedName name="DatosExternos8" localSheetId="12">'9.13'!$B$9:$K$19</definedName>
    <definedName name="DatosExternos8" localSheetId="1">'9.2'!$H$14</definedName>
    <definedName name="DatosExternos9" localSheetId="16">'9.17'!$C$8:$K$28</definedName>
    <definedName name="DatosExternos9" localSheetId="1">'9.2'!$B$14</definedName>
    <definedName name="GUION" localSheetId="9">#REF!</definedName>
    <definedName name="GUION" localSheetId="19">#REF!</definedName>
    <definedName name="GUION" localSheetId="20">#REF!</definedName>
    <definedName name="GUION" localSheetId="21">#REF!</definedName>
    <definedName name="GUION" localSheetId="22">#REF!</definedName>
    <definedName name="GUION">#REF!</definedName>
    <definedName name="Imprimir_área_IM" localSheetId="9">#REF!</definedName>
    <definedName name="Imprimir_área_IM" localSheetId="14">'9.15'!$A$1:$G$50</definedName>
    <definedName name="Imprimir_área_IM" localSheetId="19">#REF!</definedName>
    <definedName name="Imprimir_área_IM" localSheetId="20">#REF!</definedName>
    <definedName name="Imprimir_área_IM" localSheetId="21">#REF!</definedName>
    <definedName name="Imprimir_área_IM" localSheetId="22">#REF!</definedName>
    <definedName name="Imprimir_área_IM" localSheetId="26">'9.27'!$A$1:$G$76</definedName>
    <definedName name="Imprimir_área_IM" localSheetId="30">'9.31'!$A$1:$E$74</definedName>
    <definedName name="Imprimir_área_IM" localSheetId="6">'9.7'!$A$1:$G$69</definedName>
    <definedName name="Imprimir_área_IM">#REF!</definedName>
    <definedName name="p421" localSheetId="9">'[9]CARNE1'!$B$44</definedName>
    <definedName name="p421" localSheetId="19">'[9]CARNE1'!$B$44</definedName>
    <definedName name="p421" localSheetId="20">'[9]CARNE1'!$B$44</definedName>
    <definedName name="p421" localSheetId="21">'[9]CARNE1'!$B$44</definedName>
    <definedName name="p421" localSheetId="22">'[9]CARNE1'!$B$44</definedName>
    <definedName name="p421">'[9]CARNE1'!$B$44</definedName>
    <definedName name="p431" localSheetId="9" hidden="1">'[9]CARNE7'!$G$11:$G$93</definedName>
    <definedName name="p431" localSheetId="19" hidden="1">'[9]CARNE7'!$G$11:$G$93</definedName>
    <definedName name="p431" localSheetId="20" hidden="1">'[9]CARNE7'!$G$11:$G$93</definedName>
    <definedName name="p431" localSheetId="21" hidden="1">'[9]CARNE7'!$G$11:$G$93</definedName>
    <definedName name="p431" localSheetId="22" hidden="1">'[9]CARNE7'!$G$11:$G$93</definedName>
    <definedName name="p431" hidden="1">'[9]CARNE7'!$G$11:$G$93</definedName>
    <definedName name="PEP" localSheetId="9">'[10]GANADE1'!$B$79</definedName>
    <definedName name="PEP" localSheetId="19">'[10]GANADE1'!$B$79</definedName>
    <definedName name="PEP" localSheetId="20">'[10]GANADE1'!$B$79</definedName>
    <definedName name="PEP" localSheetId="21">'[10]GANADE1'!$B$79</definedName>
    <definedName name="PEP" localSheetId="22">'[10]GANADE1'!$B$79</definedName>
    <definedName name="PEP">'[10]GANADE1'!$B$79</definedName>
    <definedName name="PEP1" localSheetId="9">'[11]19.11-12'!$B$51</definedName>
    <definedName name="PEP1" localSheetId="19">'[11]19.11-12'!$B$51</definedName>
    <definedName name="PEP1" localSheetId="20">'[11]19.11-12'!$B$51</definedName>
    <definedName name="PEP1" localSheetId="21">'[11]19.11-12'!$B$51</definedName>
    <definedName name="PEP1" localSheetId="22">'[11]19.11-12'!$B$51</definedName>
    <definedName name="PEP1">'[11]19.11-12'!$B$51</definedName>
    <definedName name="PEP2" localSheetId="9">'[10]GANADE1'!$B$75</definedName>
    <definedName name="PEP2" localSheetId="19">'[10]GANADE1'!$B$75</definedName>
    <definedName name="PEP2" localSheetId="20">'[10]GANADE1'!$B$75</definedName>
    <definedName name="PEP2" localSheetId="21">'[10]GANADE1'!$B$75</definedName>
    <definedName name="PEP2" localSheetId="22">'[10]GANADE1'!$B$75</definedName>
    <definedName name="PEP2">'[10]GANADE1'!$B$75</definedName>
    <definedName name="PEP3" localSheetId="9">'[11]19.11-12'!$B$53</definedName>
    <definedName name="PEP3" localSheetId="19">'[11]19.11-12'!$B$53</definedName>
    <definedName name="PEP3" localSheetId="20">'[11]19.11-12'!$B$53</definedName>
    <definedName name="PEP3" localSheetId="21">'[11]19.11-12'!$B$53</definedName>
    <definedName name="PEP3" localSheetId="22">'[11]19.11-12'!$B$53</definedName>
    <definedName name="PEP3">'[11]19.11-12'!$B$53</definedName>
    <definedName name="PEP4" localSheetId="9" hidden="1">'[11]19.14-15'!$B$34:$B$37</definedName>
    <definedName name="PEP4" localSheetId="19" hidden="1">'[11]19.14-15'!$B$34:$B$37</definedName>
    <definedName name="PEP4" localSheetId="20" hidden="1">'[11]19.14-15'!$B$34:$B$37</definedName>
    <definedName name="PEP4" localSheetId="21" hidden="1">'[11]19.14-15'!$B$34:$B$37</definedName>
    <definedName name="PEP4" localSheetId="22" hidden="1">'[11]19.14-15'!$B$34:$B$37</definedName>
    <definedName name="PEP4" hidden="1">'[11]19.14-15'!$B$34:$B$37</definedName>
    <definedName name="PP1" localSheetId="9">'[10]GANADE1'!$B$77</definedName>
    <definedName name="PP1" localSheetId="19">'[10]GANADE1'!$B$77</definedName>
    <definedName name="PP1" localSheetId="20">'[10]GANADE1'!$B$77</definedName>
    <definedName name="PP1" localSheetId="21">'[10]GANADE1'!$B$77</definedName>
    <definedName name="PP1" localSheetId="22">'[10]GANADE1'!$B$77</definedName>
    <definedName name="PP1">'[10]GANADE1'!$B$77</definedName>
    <definedName name="PP10" localSheetId="9" hidden="1">'[11]19.14-15'!$C$34:$C$37</definedName>
    <definedName name="PP10" localSheetId="19" hidden="1">'[11]19.14-15'!$C$34:$C$37</definedName>
    <definedName name="PP10" localSheetId="20" hidden="1">'[11]19.14-15'!$C$34:$C$37</definedName>
    <definedName name="PP10" localSheetId="21" hidden="1">'[11]19.14-15'!$C$34:$C$37</definedName>
    <definedName name="PP10" localSheetId="22" hidden="1">'[11]19.14-15'!$C$34:$C$37</definedName>
    <definedName name="PP10" hidden="1">'[11]19.14-15'!$C$34:$C$37</definedName>
    <definedName name="PP11" localSheetId="9" hidden="1">'[11]19.14-15'!$C$34:$C$37</definedName>
    <definedName name="PP11" localSheetId="19" hidden="1">'[11]19.14-15'!$C$34:$C$37</definedName>
    <definedName name="PP11" localSheetId="20" hidden="1">'[11]19.14-15'!$C$34:$C$37</definedName>
    <definedName name="PP11" localSheetId="21" hidden="1">'[11]19.14-15'!$C$34:$C$37</definedName>
    <definedName name="PP11" localSheetId="22" hidden="1">'[11]19.14-15'!$C$34:$C$37</definedName>
    <definedName name="PP11" hidden="1">'[11]19.14-15'!$C$34:$C$37</definedName>
    <definedName name="PP12" localSheetId="9" hidden="1">'[11]19.14-15'!$C$34:$C$37</definedName>
    <definedName name="PP12" localSheetId="19" hidden="1">'[11]19.14-15'!$C$34:$C$37</definedName>
    <definedName name="PP12" localSheetId="20" hidden="1">'[11]19.14-15'!$C$34:$C$37</definedName>
    <definedName name="PP12" localSheetId="21" hidden="1">'[11]19.14-15'!$C$34:$C$37</definedName>
    <definedName name="PP12" localSheetId="22" hidden="1">'[11]19.14-15'!$C$34:$C$37</definedName>
    <definedName name="PP12" hidden="1">'[11]19.14-15'!$C$34:$C$37</definedName>
    <definedName name="PP13" localSheetId="9" hidden="1">'[11]19.14-15'!#REF!</definedName>
    <definedName name="PP13" localSheetId="19" hidden="1">'[11]19.14-15'!#REF!</definedName>
    <definedName name="PP13" localSheetId="20" hidden="1">'[11]19.14-15'!#REF!</definedName>
    <definedName name="PP13" localSheetId="21" hidden="1">'[11]19.14-15'!#REF!</definedName>
    <definedName name="PP13" localSheetId="22" hidden="1">'[11]19.14-15'!#REF!</definedName>
    <definedName name="PP13" hidden="1">'[11]19.14-15'!#REF!</definedName>
    <definedName name="PP14" localSheetId="9" hidden="1">'[11]19.14-15'!#REF!</definedName>
    <definedName name="PP14" localSheetId="19" hidden="1">'[11]19.14-15'!#REF!</definedName>
    <definedName name="PP14" localSheetId="20" hidden="1">'[11]19.14-15'!#REF!</definedName>
    <definedName name="PP14" localSheetId="21" hidden="1">'[11]19.14-15'!#REF!</definedName>
    <definedName name="PP14" localSheetId="22" hidden="1">'[11]19.14-15'!#REF!</definedName>
    <definedName name="PP14" hidden="1">'[11]19.14-15'!#REF!</definedName>
    <definedName name="PP15" localSheetId="9" hidden="1">'[11]19.14-15'!#REF!</definedName>
    <definedName name="PP15" localSheetId="19" hidden="1">'[11]19.14-15'!#REF!</definedName>
    <definedName name="PP15" localSheetId="20" hidden="1">'[11]19.14-15'!#REF!</definedName>
    <definedName name="PP15" localSheetId="21" hidden="1">'[11]19.14-15'!#REF!</definedName>
    <definedName name="PP15" localSheetId="22" hidden="1">'[11]19.14-15'!#REF!</definedName>
    <definedName name="PP15" hidden="1">'[11]19.14-15'!#REF!</definedName>
    <definedName name="PP16" localSheetId="9" hidden="1">'[11]19.14-15'!$D$34:$D$37</definedName>
    <definedName name="PP16" localSheetId="19" hidden="1">'[11]19.14-15'!$D$34:$D$37</definedName>
    <definedName name="PP16" localSheetId="20" hidden="1">'[11]19.14-15'!$D$34:$D$37</definedName>
    <definedName name="PP16" localSheetId="21" hidden="1">'[11]19.14-15'!$D$34:$D$37</definedName>
    <definedName name="PP16" localSheetId="22" hidden="1">'[11]19.14-15'!$D$34:$D$37</definedName>
    <definedName name="PP16" hidden="1">'[11]19.14-15'!$D$34:$D$37</definedName>
    <definedName name="PP17" localSheetId="9" hidden="1">'[11]19.14-15'!$D$34:$D$37</definedName>
    <definedName name="PP17" localSheetId="19" hidden="1">'[11]19.14-15'!$D$34:$D$37</definedName>
    <definedName name="PP17" localSheetId="20" hidden="1">'[11]19.14-15'!$D$34:$D$37</definedName>
    <definedName name="PP17" localSheetId="21" hidden="1">'[11]19.14-15'!$D$34:$D$37</definedName>
    <definedName name="PP17" localSheetId="22" hidden="1">'[11]19.14-15'!$D$34:$D$37</definedName>
    <definedName name="PP17" hidden="1">'[11]19.14-15'!$D$34:$D$37</definedName>
    <definedName name="pp18" localSheetId="9" hidden="1">'[11]19.14-15'!$D$34:$D$37</definedName>
    <definedName name="pp18" localSheetId="19" hidden="1">'[11]19.14-15'!$D$34:$D$37</definedName>
    <definedName name="pp18" localSheetId="20" hidden="1">'[11]19.14-15'!$D$34:$D$37</definedName>
    <definedName name="pp18" localSheetId="21" hidden="1">'[11]19.14-15'!$D$34:$D$37</definedName>
    <definedName name="pp18" localSheetId="22" hidden="1">'[11]19.14-15'!$D$34:$D$37</definedName>
    <definedName name="pp18" hidden="1">'[11]19.14-15'!$D$34:$D$37</definedName>
    <definedName name="pp19" localSheetId="9" hidden="1">'[11]19.14-15'!#REF!</definedName>
    <definedName name="pp19" localSheetId="19" hidden="1">'[11]19.14-15'!#REF!</definedName>
    <definedName name="pp19" localSheetId="20" hidden="1">'[11]19.14-15'!#REF!</definedName>
    <definedName name="pp19" localSheetId="21" hidden="1">'[11]19.14-15'!#REF!</definedName>
    <definedName name="pp19" localSheetId="22" hidden="1">'[11]19.14-15'!#REF!</definedName>
    <definedName name="pp19" hidden="1">'[11]19.14-15'!#REF!</definedName>
    <definedName name="PP2" localSheetId="9">'[11]19.22'!#REF!</definedName>
    <definedName name="PP2" localSheetId="19">'[11]19.22'!#REF!</definedName>
    <definedName name="PP2" localSheetId="20">'[11]19.22'!#REF!</definedName>
    <definedName name="PP2" localSheetId="21">'[11]19.22'!#REF!</definedName>
    <definedName name="PP2" localSheetId="22">'[11]19.22'!#REF!</definedName>
    <definedName name="PP2">'[11]19.22'!#REF!</definedName>
    <definedName name="PP20" localSheetId="9" hidden="1">'[11]19.14-15'!#REF!</definedName>
    <definedName name="PP20" localSheetId="19" hidden="1">'[11]19.14-15'!#REF!</definedName>
    <definedName name="PP20" localSheetId="20" hidden="1">'[11]19.14-15'!#REF!</definedName>
    <definedName name="PP20" localSheetId="21" hidden="1">'[11]19.14-15'!#REF!</definedName>
    <definedName name="PP20" localSheetId="22" hidden="1">'[11]19.14-15'!#REF!</definedName>
    <definedName name="PP20" hidden="1">'[11]19.14-15'!#REF!</definedName>
    <definedName name="PP21" localSheetId="9" hidden="1">'[11]19.14-15'!#REF!</definedName>
    <definedName name="PP21" localSheetId="19" hidden="1">'[11]19.14-15'!#REF!</definedName>
    <definedName name="PP21" localSheetId="20" hidden="1">'[11]19.14-15'!#REF!</definedName>
    <definedName name="PP21" localSheetId="21" hidden="1">'[11]19.14-15'!#REF!</definedName>
    <definedName name="PP21" localSheetId="22" hidden="1">'[11]19.14-15'!#REF!</definedName>
    <definedName name="PP21" hidden="1">'[11]19.14-15'!#REF!</definedName>
    <definedName name="PP22" localSheetId="9" hidden="1">'[11]19.14-15'!#REF!</definedName>
    <definedName name="PP22" localSheetId="19" hidden="1">'[11]19.14-15'!#REF!</definedName>
    <definedName name="PP22" localSheetId="20" hidden="1">'[11]19.14-15'!#REF!</definedName>
    <definedName name="PP22" localSheetId="21" hidden="1">'[11]19.14-15'!#REF!</definedName>
    <definedName name="PP22" localSheetId="22" hidden="1">'[11]19.14-15'!#REF!</definedName>
    <definedName name="PP22" hidden="1">'[11]19.14-15'!#REF!</definedName>
    <definedName name="pp23" localSheetId="9" hidden="1">'[11]19.14-15'!#REF!</definedName>
    <definedName name="pp23" localSheetId="19" hidden="1">'[11]19.14-15'!#REF!</definedName>
    <definedName name="pp23" localSheetId="20" hidden="1">'[11]19.14-15'!#REF!</definedName>
    <definedName name="pp23" localSheetId="21" hidden="1">'[11]19.14-15'!#REF!</definedName>
    <definedName name="pp23" localSheetId="22" hidden="1">'[11]19.14-15'!#REF!</definedName>
    <definedName name="pp23" hidden="1">'[11]19.14-15'!#REF!</definedName>
    <definedName name="pp24" localSheetId="9" hidden="1">'[11]19.14-15'!#REF!</definedName>
    <definedName name="pp24" localSheetId="19" hidden="1">'[11]19.14-15'!#REF!</definedName>
    <definedName name="pp24" localSheetId="20" hidden="1">'[11]19.14-15'!#REF!</definedName>
    <definedName name="pp24" localSheetId="21" hidden="1">'[11]19.14-15'!#REF!</definedName>
    <definedName name="pp24" localSheetId="22" hidden="1">'[11]19.14-15'!#REF!</definedName>
    <definedName name="pp24" hidden="1">'[11]19.14-15'!#REF!</definedName>
    <definedName name="pp25" localSheetId="9" hidden="1">'[11]19.14-15'!#REF!</definedName>
    <definedName name="pp25" localSheetId="19" hidden="1">'[11]19.14-15'!#REF!</definedName>
    <definedName name="pp25" localSheetId="20" hidden="1">'[11]19.14-15'!#REF!</definedName>
    <definedName name="pp25" localSheetId="21" hidden="1">'[11]19.14-15'!#REF!</definedName>
    <definedName name="pp25" localSheetId="22" hidden="1">'[11]19.14-15'!#REF!</definedName>
    <definedName name="pp25" hidden="1">'[11]19.14-15'!#REF!</definedName>
    <definedName name="pp26" localSheetId="9" hidden="1">'[11]19.14-15'!#REF!</definedName>
    <definedName name="pp26" localSheetId="19" hidden="1">'[11]19.14-15'!#REF!</definedName>
    <definedName name="pp26" localSheetId="20" hidden="1">'[11]19.14-15'!#REF!</definedName>
    <definedName name="pp26" localSheetId="21" hidden="1">'[11]19.14-15'!#REF!</definedName>
    <definedName name="pp26" localSheetId="22" hidden="1">'[11]19.14-15'!#REF!</definedName>
    <definedName name="pp26" hidden="1">'[11]19.14-15'!#REF!</definedName>
    <definedName name="pp27" localSheetId="9" hidden="1">'[11]19.14-15'!#REF!</definedName>
    <definedName name="pp27" localSheetId="19" hidden="1">'[11]19.14-15'!#REF!</definedName>
    <definedName name="pp27" localSheetId="20" hidden="1">'[11]19.14-15'!#REF!</definedName>
    <definedName name="pp27" localSheetId="21" hidden="1">'[11]19.14-15'!#REF!</definedName>
    <definedName name="pp27" localSheetId="22" hidden="1">'[11]19.14-15'!#REF!</definedName>
    <definedName name="pp27" hidden="1">'[11]19.14-15'!#REF!</definedName>
    <definedName name="PP3" localSheetId="9">'[10]GANADE1'!$B$79</definedName>
    <definedName name="PP3" localSheetId="19">'[10]GANADE1'!$B$79</definedName>
    <definedName name="PP3" localSheetId="20">'[10]GANADE1'!$B$79</definedName>
    <definedName name="PP3" localSheetId="21">'[10]GANADE1'!$B$79</definedName>
    <definedName name="PP3" localSheetId="22">'[10]GANADE1'!$B$79</definedName>
    <definedName name="PP3">'[10]GANADE1'!$B$79</definedName>
    <definedName name="PP4" localSheetId="9">'[11]19.11-12'!$B$51</definedName>
    <definedName name="PP4" localSheetId="19">'[11]19.11-12'!$B$51</definedName>
    <definedName name="PP4" localSheetId="20">'[11]19.11-12'!$B$51</definedName>
    <definedName name="PP4" localSheetId="21">'[11]19.11-12'!$B$51</definedName>
    <definedName name="PP4" localSheetId="22">'[11]19.11-12'!$B$51</definedName>
    <definedName name="PP4">'[11]19.11-12'!$B$51</definedName>
    <definedName name="PP5" localSheetId="9" hidden="1">'[11]19.14-15'!$B$34:$B$37</definedName>
    <definedName name="PP5" localSheetId="19" hidden="1">'[11]19.14-15'!$B$34:$B$37</definedName>
    <definedName name="PP5" localSheetId="20" hidden="1">'[11]19.14-15'!$B$34:$B$37</definedName>
    <definedName name="PP5" localSheetId="21" hidden="1">'[11]19.14-15'!$B$34:$B$37</definedName>
    <definedName name="PP5" localSheetId="22" hidden="1">'[11]19.14-15'!$B$34:$B$37</definedName>
    <definedName name="PP5" hidden="1">'[11]19.14-15'!$B$34:$B$37</definedName>
    <definedName name="PP6" localSheetId="9" hidden="1">'[11]19.14-15'!$B$34:$B$37</definedName>
    <definedName name="PP6" localSheetId="19" hidden="1">'[11]19.14-15'!$B$34:$B$37</definedName>
    <definedName name="PP6" localSheetId="20" hidden="1">'[11]19.14-15'!$B$34:$B$37</definedName>
    <definedName name="PP6" localSheetId="21" hidden="1">'[11]19.14-15'!$B$34:$B$37</definedName>
    <definedName name="PP6" localSheetId="22" hidden="1">'[11]19.14-15'!$B$34:$B$37</definedName>
    <definedName name="PP6" hidden="1">'[11]19.14-15'!$B$34:$B$37</definedName>
    <definedName name="PP7" localSheetId="9" hidden="1">'[11]19.14-15'!#REF!</definedName>
    <definedName name="PP7" localSheetId="19" hidden="1">'[11]19.14-15'!#REF!</definedName>
    <definedName name="PP7" localSheetId="20" hidden="1">'[11]19.14-15'!#REF!</definedName>
    <definedName name="PP7" localSheetId="21" hidden="1">'[11]19.14-15'!#REF!</definedName>
    <definedName name="PP7" localSheetId="22" hidden="1">'[11]19.14-15'!#REF!</definedName>
    <definedName name="PP7" hidden="1">'[11]19.14-15'!#REF!</definedName>
    <definedName name="PP8" localSheetId="9" hidden="1">'[11]19.14-15'!#REF!</definedName>
    <definedName name="PP8" localSheetId="19" hidden="1">'[11]19.14-15'!#REF!</definedName>
    <definedName name="PP8" localSheetId="20" hidden="1">'[11]19.14-15'!#REF!</definedName>
    <definedName name="PP8" localSheetId="21" hidden="1">'[11]19.14-15'!#REF!</definedName>
    <definedName name="PP8" localSheetId="22" hidden="1">'[11]19.14-15'!#REF!</definedName>
    <definedName name="PP8" hidden="1">'[11]19.14-15'!#REF!</definedName>
    <definedName name="PP9" localSheetId="9" hidden="1">'[11]19.14-15'!#REF!</definedName>
    <definedName name="PP9" localSheetId="19" hidden="1">'[11]19.14-15'!#REF!</definedName>
    <definedName name="PP9" localSheetId="20" hidden="1">'[11]19.14-15'!#REF!</definedName>
    <definedName name="PP9" localSheetId="21" hidden="1">'[11]19.14-15'!#REF!</definedName>
    <definedName name="PP9" localSheetId="22" hidden="1">'[11]19.14-15'!#REF!</definedName>
    <definedName name="PP9" hidden="1">'[11]19.14-15'!#REF!</definedName>
    <definedName name="RUTINA" localSheetId="9">#REF!</definedName>
    <definedName name="RUTINA" localSheetId="19">#REF!</definedName>
    <definedName name="RUTINA" localSheetId="20">#REF!</definedName>
    <definedName name="RUTINA" localSheetId="21">#REF!</definedName>
    <definedName name="RUTINA" localSheetId="22">#REF!</definedName>
    <definedName name="RUTINA">#REF!</definedName>
    <definedName name="TABLE" localSheetId="23">'9.24'!$B$7:$L$42</definedName>
    <definedName name="TABLE" localSheetId="32">'9.33'!#REF!</definedName>
  </definedNames>
  <calcPr fullCalcOnLoad="1"/>
</workbook>
</file>

<file path=xl/sharedStrings.xml><?xml version="1.0" encoding="utf-8"?>
<sst xmlns="http://schemas.openxmlformats.org/spreadsheetml/2006/main" count="2504" uniqueCount="390">
  <si>
    <t>CULTIVOS INDUSTRIALES</t>
  </si>
  <si>
    <t>9.3.  CAÑA DE AZUCAR: Serie histórica de superficie, rendimiento, producción, valor y productos elaborados</t>
  </si>
  <si>
    <t>Producción</t>
  </si>
  <si>
    <t>Precio medio</t>
  </si>
  <si>
    <t>Productos elaborados</t>
  </si>
  <si>
    <t>Años</t>
  </si>
  <si>
    <t>Superficie</t>
  </si>
  <si>
    <t>Rendimiento</t>
  </si>
  <si>
    <t>(miles de t)</t>
  </si>
  <si>
    <t>percibido por</t>
  </si>
  <si>
    <t>Valor</t>
  </si>
  <si>
    <t>(miles de toneladas)</t>
  </si>
  <si>
    <t>(miles de ha)</t>
  </si>
  <si>
    <t>(qm/ha)</t>
  </si>
  <si>
    <t>agricultores</t>
  </si>
  <si>
    <t>(miles de euros)</t>
  </si>
  <si>
    <t>Total</t>
  </si>
  <si>
    <t>Península</t>
  </si>
  <si>
    <t>(euros/100kg)</t>
  </si>
  <si>
    <t>Azúcar</t>
  </si>
  <si>
    <t>Melaza</t>
  </si>
  <si>
    <t>Bagazo</t>
  </si>
  <si>
    <t>(P) Provisional.</t>
  </si>
  <si>
    <t>9.5.  REMOLACHA AZUCARERA: Serie histórica de superficie, rendimiento, producción, valor y productos elaborados</t>
  </si>
  <si>
    <t>agricultores (1)</t>
  </si>
  <si>
    <t>(1) A partir del año 2000 no incluye subvención</t>
  </si>
  <si>
    <t>9.8.  AZUCAR: Serie histórica de la producción y del comercio exterior de España</t>
  </si>
  <si>
    <t>Producción de azúcar (miles de toneladas)</t>
  </si>
  <si>
    <t>Comercio exterior (toneladas)</t>
  </si>
  <si>
    <t>De remolacha</t>
  </si>
  <si>
    <t>De caña</t>
  </si>
  <si>
    <t>Importación</t>
  </si>
  <si>
    <t>Exportación</t>
  </si>
  <si>
    <t>(1)</t>
  </si>
  <si>
    <t>(2)</t>
  </si>
  <si>
    <t xml:space="preserve">  (1) Producción de la campaña azucarera, 1 de julio del año de la serie a 30 de junio del siguiente.</t>
  </si>
  <si>
    <t xml:space="preserve">  (2) Producción del año.</t>
  </si>
  <si>
    <t>9.12.  ALGODON BRUTO: Serie histórica de superficie, rendimiento, producción, valor y comercio exterior</t>
  </si>
  <si>
    <t>Comercio exterior</t>
  </si>
  <si>
    <t>Algodón fibra (2)</t>
  </si>
  <si>
    <t>(toneladas)</t>
  </si>
  <si>
    <t>Fibra</t>
  </si>
  <si>
    <t>Semilla</t>
  </si>
  <si>
    <t>(2) Algodón fibra, sin cardar ni peinar.</t>
  </si>
  <si>
    <t>9.16.  LINO TEXTIL: Serie histórica de superficie, rendimiento, producción y comercio exterior</t>
  </si>
  <si>
    <t>Lino en fibra (1)</t>
  </si>
  <si>
    <t>(hectáreas)</t>
  </si>
  <si>
    <t>–</t>
  </si>
  <si>
    <t>(1) Lino en bruto, enriado, espadado, peinado (incluso hilachos) pero sin hilar.</t>
  </si>
  <si>
    <t xml:space="preserve">(P) Provisional.   </t>
  </si>
  <si>
    <t>9.18.  CAÑAMO TEXTIL: Serie histórica de superficie, rendimiento, producción, valor y comercio exterior</t>
  </si>
  <si>
    <t>Cáñamo textil fibra(1)</t>
  </si>
  <si>
    <t>Fibra (euros/100kg)</t>
  </si>
  <si>
    <t>(1) Cáñamo en rama, agramado, sin hilar (incluso estopas y desperdicios).</t>
  </si>
  <si>
    <t>9.25.  GIRASOL: Serie histórica de superficie, rendimiento, producción y valor</t>
  </si>
  <si>
    <t>9.28.  SOJA: Serie histórica de superficie, rendimiento, producción, valor y comercio exterior</t>
  </si>
  <si>
    <t>Importaciones</t>
  </si>
  <si>
    <t>Exportaciones</t>
  </si>
  <si>
    <t>(euros/100 kg)</t>
  </si>
  <si>
    <t>9.33.  COLZA: Serie histórica de superficie, rendimiento, producción, valor y comercio exterior</t>
  </si>
  <si>
    <t>9.35.  PIMIENTO PARA PIMENTON: Serie histórica de superficie, rendimiento, producción, valor y comercio exterior</t>
  </si>
  <si>
    <t>9.37.  AZAFRAN (ESTIGMAS TOSTADOS): Serie histórica de superficie, rendimiento, producción, valor y comercio exterior</t>
  </si>
  <si>
    <t>(kg/ha)</t>
  </si>
  <si>
    <t>(kilogramos)</t>
  </si>
  <si>
    <t>9.39.  TABACO (SECO Y NO FERMENTADO): Serie histórica de superficie, rendimiento, producción, valor y comercio exterior</t>
  </si>
  <si>
    <t>9.42.  LUPULO (EN SECO): Serie histórica de superficie, rendimiento, producción, valor y comercio exterior</t>
  </si>
  <si>
    <t xml:space="preserve"> (euros/100kg)</t>
  </si>
  <si>
    <t>Países</t>
  </si>
  <si>
    <t>MUNDO</t>
  </si>
  <si>
    <t xml:space="preserve"> Unión Europea</t>
  </si>
  <si>
    <t xml:space="preserve">  Alemania</t>
  </si>
  <si>
    <t xml:space="preserve">  Austria</t>
  </si>
  <si>
    <t xml:space="preserve">  Bélgica y Luxemburgo</t>
  </si>
  <si>
    <t xml:space="preserve">  Dinamarca</t>
  </si>
  <si>
    <t xml:space="preserve">  Francia</t>
  </si>
  <si>
    <t xml:space="preserve">  Grecia</t>
  </si>
  <si>
    <t xml:space="preserve">  Irlanda</t>
  </si>
  <si>
    <t xml:space="preserve">  Italia</t>
  </si>
  <si>
    <t xml:space="preserve">  Países Bajos</t>
  </si>
  <si>
    <t xml:space="preserve">  Portugal</t>
  </si>
  <si>
    <t xml:space="preserve">  Reino Unido</t>
  </si>
  <si>
    <t xml:space="preserve">  Suecia</t>
  </si>
  <si>
    <t/>
  </si>
  <si>
    <t xml:space="preserve"> Países con Solicitud de Adhesión</t>
  </si>
  <si>
    <t xml:space="preserve">  Bulgaria</t>
  </si>
  <si>
    <t xml:space="preserve">  Eslovaquia</t>
  </si>
  <si>
    <t xml:space="preserve">  Eslovenia</t>
  </si>
  <si>
    <t xml:space="preserve">  Letonia</t>
  </si>
  <si>
    <t xml:space="preserve">  Lituania</t>
  </si>
  <si>
    <t xml:space="preserve">  Polonia</t>
  </si>
  <si>
    <t xml:space="preserve">  República Checa</t>
  </si>
  <si>
    <t xml:space="preserve">  Rumanía</t>
  </si>
  <si>
    <t xml:space="preserve">  Turquía</t>
  </si>
  <si>
    <t xml:space="preserve">  Argentina</t>
  </si>
  <si>
    <t xml:space="preserve">  Australia</t>
  </si>
  <si>
    <t xml:space="preserve">  Brasil</t>
  </si>
  <si>
    <t xml:space="preserve">  Estados Unidos</t>
  </si>
  <si>
    <t xml:space="preserve">  Noruega</t>
  </si>
  <si>
    <t xml:space="preserve">  Suiza</t>
  </si>
  <si>
    <t>Fuente: Estadística del Comercio Exterior de España. Departamento de Aduanas e Impuestos Especiales. Agencia Tributaria.</t>
  </si>
  <si>
    <t xml:space="preserve">  Finlandia</t>
  </si>
  <si>
    <t xml:space="preserve">  Hungría</t>
  </si>
  <si>
    <t xml:space="preserve"> Argentina</t>
  </si>
  <si>
    <t xml:space="preserve"> Australia</t>
  </si>
  <si>
    <t xml:space="preserve"> Brasil</t>
  </si>
  <si>
    <t xml:space="preserve"> Canadá</t>
  </si>
  <si>
    <t xml:space="preserve"> Estados Unidos</t>
  </si>
  <si>
    <t xml:space="preserve"> Japón</t>
  </si>
  <si>
    <t xml:space="preserve"> Méjico</t>
  </si>
  <si>
    <t xml:space="preserve"> Nueva Zelanda</t>
  </si>
  <si>
    <t xml:space="preserve"> Suiza</t>
  </si>
  <si>
    <t>(1) Algodón fibra, sin cardar ni peinar.</t>
  </si>
  <si>
    <t>Año y Producto</t>
  </si>
  <si>
    <t>Soja</t>
  </si>
  <si>
    <t>Cacahuete</t>
  </si>
  <si>
    <t>Linaza</t>
  </si>
  <si>
    <t>Algodón</t>
  </si>
  <si>
    <t>Girasol</t>
  </si>
  <si>
    <t>1985 Semilla</t>
  </si>
  <si>
    <t>Aceite</t>
  </si>
  <si>
    <t>Torta y harina</t>
  </si>
  <si>
    <t>1986  Semilla</t>
  </si>
  <si>
    <t>1987  Semilla</t>
  </si>
  <si>
    <t>1988  Semilla</t>
  </si>
  <si>
    <t>-</t>
  </si>
  <si>
    <t>1989  Semilla</t>
  </si>
  <si>
    <t>1990  Semilla</t>
  </si>
  <si>
    <t>1991  Semilla</t>
  </si>
  <si>
    <t>1992  Semilla</t>
  </si>
  <si>
    <t>1993  Semilla</t>
  </si>
  <si>
    <t>1994  Semilla</t>
  </si>
  <si>
    <t>1995  Semilla</t>
  </si>
  <si>
    <t>1996  Semilla</t>
  </si>
  <si>
    <t>1997  Semilla</t>
  </si>
  <si>
    <t>1998  Semilla</t>
  </si>
  <si>
    <t>1999  Semilla</t>
  </si>
  <si>
    <t>2000  Semilla</t>
  </si>
  <si>
    <t>2001  Semilla</t>
  </si>
  <si>
    <t xml:space="preserve"> Unión Europa</t>
  </si>
  <si>
    <t xml:space="preserve"> Noruega</t>
  </si>
  <si>
    <t xml:space="preserve">  Chipre</t>
  </si>
  <si>
    <t xml:space="preserve"> Australia </t>
  </si>
  <si>
    <t>Superficie (hectáreas)</t>
  </si>
  <si>
    <t>Rendimiento (kg/ha)</t>
  </si>
  <si>
    <t>Cultivos</t>
  </si>
  <si>
    <t>Secano</t>
  </si>
  <si>
    <t>Regadío</t>
  </si>
  <si>
    <t>AZUCARERAS</t>
  </si>
  <si>
    <t xml:space="preserve"> Caña de azúcar</t>
  </si>
  <si>
    <t xml:space="preserve"> Remolacha azucarera</t>
  </si>
  <si>
    <t>PLANTAS TEXTILES</t>
  </si>
  <si>
    <t xml:space="preserve"> Algodón ( bruto )</t>
  </si>
  <si>
    <t xml:space="preserve"> Lino textil ( fibra ) (1)</t>
  </si>
  <si>
    <t xml:space="preserve"> Cáñamo textil ( fibra ) (1)</t>
  </si>
  <si>
    <t>PLANTAS OLEAGINOSAS</t>
  </si>
  <si>
    <t xml:space="preserve"> Algodón ( semilla ) (1)</t>
  </si>
  <si>
    <t xml:space="preserve"> Lino oleaginoso</t>
  </si>
  <si>
    <t xml:space="preserve"> Cañamo para semilla</t>
  </si>
  <si>
    <t xml:space="preserve"> Cacahuete</t>
  </si>
  <si>
    <t xml:space="preserve"> Girasol</t>
  </si>
  <si>
    <t xml:space="preserve"> Cártamo</t>
  </si>
  <si>
    <t xml:space="preserve"> Soja</t>
  </si>
  <si>
    <t xml:space="preserve"> Colza</t>
  </si>
  <si>
    <t>CONDIMENTOS</t>
  </si>
  <si>
    <t xml:space="preserve"> Pimiento para pimentón (desecado)</t>
  </si>
  <si>
    <t xml:space="preserve"> Anís</t>
  </si>
  <si>
    <t xml:space="preserve"> Azafrán ( estigmas tostados ) (2)</t>
  </si>
  <si>
    <t xml:space="preserve"> Menta ( en verde )</t>
  </si>
  <si>
    <t xml:space="preserve"> Cominos</t>
  </si>
  <si>
    <t>PLANTAS INDUSTRIALES VARIAS</t>
  </si>
  <si>
    <t xml:space="preserve"> Tabaco  (seco no fermentado)</t>
  </si>
  <si>
    <t xml:space="preserve"> Lúpulo ( en seco )</t>
  </si>
  <si>
    <t xml:space="preserve"> Lavanda y lavandín</t>
  </si>
  <si>
    <t xml:space="preserve"> Otros cultivos industriales</t>
  </si>
  <si>
    <t xml:space="preserve"> TOTAL CULTIVOS INDUSTRIALES</t>
  </si>
  <si>
    <t xml:space="preserve"> (1) Los cultivos de algodón, lino textil y cáñamo textil pueden tener un doble aprovechamiento, como planta textil y como olea-</t>
  </si>
  <si>
    <t xml:space="preserve"> ginosa, por lo que la superficie es la misma en ambos casos. Sin embargo, el lino oleaginoso y el cáñamo para semilla son va-</t>
  </si>
  <si>
    <t xml:space="preserve"> riedades distintas a las textiles.</t>
  </si>
  <si>
    <t xml:space="preserve"> (2) La producción de azafrán es en kilogramos.</t>
  </si>
  <si>
    <t>Destino de la producción (toneladas)</t>
  </si>
  <si>
    <t>Productos obtenidos de la industrialización</t>
  </si>
  <si>
    <t>Melaza (1)</t>
  </si>
  <si>
    <t>Bagazo o</t>
  </si>
  <si>
    <t>pulpa seca</t>
  </si>
  <si>
    <t>TOTAL</t>
  </si>
  <si>
    <t xml:space="preserve"> Algodón (bruto)</t>
  </si>
  <si>
    <t>Destino de la producción</t>
  </si>
  <si>
    <t>Productos obtenidos</t>
  </si>
  <si>
    <t>en la molturación</t>
  </si>
  <si>
    <t>Otros usos</t>
  </si>
  <si>
    <t>Molturación</t>
  </si>
  <si>
    <t>Torta y</t>
  </si>
  <si>
    <t>en grano</t>
  </si>
  <si>
    <t>harina</t>
  </si>
  <si>
    <t xml:space="preserve"> Algodón semilla</t>
  </si>
  <si>
    <t xml:space="preserve"> Cáñamo para semilla</t>
  </si>
  <si>
    <t xml:space="preserve"> Cacahuete (sin descortezar)</t>
  </si>
  <si>
    <t>Pimentón</t>
  </si>
  <si>
    <t xml:space="preserve"> (1) Melaza, mieles enriquecidas, mieles normales, jugos y jarabes.</t>
  </si>
  <si>
    <t>Provincias y</t>
  </si>
  <si>
    <t>Comunidades</t>
  </si>
  <si>
    <t>Autónomas</t>
  </si>
  <si>
    <t>Granada</t>
  </si>
  <si>
    <t>Málaga</t>
  </si>
  <si>
    <t>S.C. de Tenerife</t>
  </si>
  <si>
    <t xml:space="preserve"> CANARIAS</t>
  </si>
  <si>
    <t>ESPAÑA</t>
  </si>
  <si>
    <t>Alava</t>
  </si>
  <si>
    <t xml:space="preserve"> NAVARRA</t>
  </si>
  <si>
    <t xml:space="preserve"> LA RIOJA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</si>
  <si>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</si>
  <si>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</si>
  <si>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</si>
  <si>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</si>
  <si>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</si>
  <si>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</si>
  <si>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</si>
  <si>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</si>
  <si>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</si>
  <si>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</si>
  <si>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</si>
  <si>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</si>
  <si>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Toledo</t>
  </si>
  <si>
    <t xml:space="preserve"> CASTILLA-LA MANCHA</t>
  </si>
  <si>
    <t>Badajoz</t>
  </si>
  <si>
    <t xml:space="preserve"> EXTREMADURA</t>
  </si>
  <si>
    <t>Cádiz</t>
  </si>
  <si>
    <t>Córdoba</t>
  </si>
  <si>
    <t>Huelva</t>
  </si>
  <si>
    <t>Jaén</t>
  </si>
  <si>
    <t>Sevilla</t>
  </si>
  <si>
    <t>Mundo y principales países</t>
  </si>
  <si>
    <t>Media</t>
  </si>
  <si>
    <t>Medio</t>
  </si>
  <si>
    <t>1989-91</t>
  </si>
  <si>
    <t>miles de ha</t>
  </si>
  <si>
    <t>kg/ha</t>
  </si>
  <si>
    <t>miles de t</t>
  </si>
  <si>
    <t xml:space="preserve">MUNDO </t>
  </si>
  <si>
    <t xml:space="preserve">   Alemania </t>
  </si>
  <si>
    <t xml:space="preserve">   Austria</t>
  </si>
  <si>
    <t xml:space="preserve">   Bélgica-Luxemburgo</t>
  </si>
  <si>
    <t xml:space="preserve">   Dinamarca 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</si>
  <si>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</si>
  <si>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</si>
  <si>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</si>
  <si>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</si>
  <si>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</si>
  <si>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</si>
  <si>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</si>
  <si>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</si>
  <si>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Reino Unido 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</si>
  <si>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</si>
  <si>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</si>
  <si>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</si>
  <si>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</si>
  <si>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</si>
  <si>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</si>
  <si>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</si>
  <si>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</si>
  <si>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</si>
  <si>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</si>
  <si>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</si>
  <si>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</si>
  <si>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 Argentina </t>
  </si>
  <si>
    <t xml:space="preserve">  Canadá</t>
  </si>
  <si>
    <t xml:space="preserve">  Japón</t>
  </si>
  <si>
    <t xml:space="preserve">  Méjico </t>
  </si>
  <si>
    <t xml:space="preserve">  Nueva Zelanda</t>
  </si>
  <si>
    <t>Fuente: FAOSTAT.</t>
  </si>
  <si>
    <t>Cobertura geográfica: ESPAÑA</t>
  </si>
  <si>
    <t>Conceptos</t>
  </si>
  <si>
    <t>Miel</t>
  </si>
  <si>
    <t>PRODUCCION UTILIZABLE</t>
  </si>
  <si>
    <t>AZUCAR DE REMOLACHA</t>
  </si>
  <si>
    <t>IMPORTACIONES</t>
  </si>
  <si>
    <t xml:space="preserve">  De la U.E.</t>
  </si>
  <si>
    <t>EXPORTACIONES</t>
  </si>
  <si>
    <t xml:space="preserve">  A la U.E.</t>
  </si>
  <si>
    <t>EXISTENCIAS INICIALES</t>
  </si>
  <si>
    <t>EXISTENCIAS FINALES</t>
  </si>
  <si>
    <t>VARIACION DE EXISTENCIAS</t>
  </si>
  <si>
    <t xml:space="preserve">  Usos industriales</t>
  </si>
  <si>
    <t xml:space="preserve">  Consumo humano </t>
  </si>
  <si>
    <t xml:space="preserve">Importaciones </t>
  </si>
  <si>
    <t xml:space="preserve">Exportaciones </t>
  </si>
  <si>
    <t>Para fibra</t>
  </si>
  <si>
    <t>bruta (t)</t>
  </si>
  <si>
    <t>(t)</t>
  </si>
  <si>
    <t xml:space="preserve"> R. DE MURCIA</t>
  </si>
  <si>
    <t xml:space="preserve">Producción </t>
  </si>
  <si>
    <t>Comunidades Autónomas</t>
  </si>
  <si>
    <t>Barcelona</t>
  </si>
  <si>
    <t>Lleida</t>
  </si>
  <si>
    <t xml:space="preserve"> CATALUÑA</t>
  </si>
  <si>
    <t xml:space="preserve"> MADRID</t>
  </si>
  <si>
    <t>Huesca</t>
  </si>
  <si>
    <t>Teruel</t>
  </si>
  <si>
    <t>Zaragoza</t>
  </si>
  <si>
    <t>Girona</t>
  </si>
  <si>
    <t>Tarragona</t>
  </si>
  <si>
    <t xml:space="preserve"> BALEARES</t>
  </si>
  <si>
    <t>Guadalajara</t>
  </si>
  <si>
    <t>Alicante</t>
  </si>
  <si>
    <t>Valencia</t>
  </si>
  <si>
    <t xml:space="preserve"> C. VALENCIANA</t>
  </si>
  <si>
    <t>Cáceres</t>
  </si>
  <si>
    <t>Producción (toneladas)</t>
  </si>
  <si>
    <t xml:space="preserve">Comercio exterior </t>
  </si>
  <si>
    <t xml:space="preserve">   Estonia</t>
  </si>
  <si>
    <t>Producción (kilogramos)</t>
  </si>
  <si>
    <t>9.10.  BALANCE DE AZUCAR Y MIEL (miles de toneladas)</t>
  </si>
  <si>
    <t>9.20.  BALANCE DE SEMILLAS Y FRUTOS OLEAGINOSOS (miles de toneladas)</t>
  </si>
  <si>
    <t>Colza</t>
  </si>
  <si>
    <t>Caca-</t>
  </si>
  <si>
    <t>Cártamo</t>
  </si>
  <si>
    <t>Aceitu-</t>
  </si>
  <si>
    <t>Nabina</t>
  </si>
  <si>
    <t>Lino</t>
  </si>
  <si>
    <t>huete</t>
  </si>
  <si>
    <t>Copra</t>
  </si>
  <si>
    <t>Palmiste</t>
  </si>
  <si>
    <t>y otros</t>
  </si>
  <si>
    <t>nas</t>
  </si>
  <si>
    <t>Totales</t>
  </si>
  <si>
    <t xml:space="preserve"> De la U.E.</t>
  </si>
  <si>
    <t xml:space="preserve"> A la U.E.</t>
  </si>
  <si>
    <t xml:space="preserve"> Semillas</t>
  </si>
  <si>
    <t xml:space="preserve"> Pérdidas</t>
  </si>
  <si>
    <t xml:space="preserve"> Alimentación animal</t>
  </si>
  <si>
    <t xml:space="preserve"> Transformación</t>
  </si>
  <si>
    <t xml:space="preserve"> Consumo humano </t>
  </si>
  <si>
    <t>9.21.  BALANCE DE GRASAS Y ACEITES VEGETALES (ACEITE BRUTO) (miles de toneladas)</t>
  </si>
  <si>
    <t xml:space="preserve">Germen </t>
  </si>
  <si>
    <t>Ricino</t>
  </si>
  <si>
    <t>Palma</t>
  </si>
  <si>
    <t>de maíz</t>
  </si>
  <si>
    <t>Oliva</t>
  </si>
  <si>
    <t xml:space="preserve"> Usos industriales</t>
  </si>
  <si>
    <t>9.22.  BALANCE DE TORTAS OLEAGINOSAS (miles de toneladas)</t>
  </si>
  <si>
    <t>Maíz</t>
  </si>
  <si>
    <r>
      <t xml:space="preserve"> (1)</t>
    </r>
    <r>
      <rPr>
        <sz val="10"/>
        <rFont val="Arial"/>
        <family val="2"/>
      </rPr>
      <t xml:space="preserve"> Orujo de aceituna sin hueso en alimentación animal.</t>
    </r>
  </si>
  <si>
    <t>9.23.  BALANCE DE GRASAS Y ACEITES PREPARADOS (miles de toneladas)</t>
  </si>
  <si>
    <t>Margarina</t>
  </si>
  <si>
    <t>Otras grasas preparadas</t>
  </si>
  <si>
    <r>
      <t>Orujo</t>
    </r>
    <r>
      <rPr>
        <vertAlign val="superscript"/>
        <sz val="10"/>
        <rFont val="Arial"/>
        <family val="2"/>
      </rPr>
      <t>(1)</t>
    </r>
  </si>
  <si>
    <t>UTILIZACION INTERIOR TOTAL</t>
  </si>
  <si>
    <t xml:space="preserve"> 9.31.  SOJA: Datos de superficie, producción y comercio exterior</t>
  </si>
  <si>
    <t>PAISES DE EUROPA</t>
  </si>
  <si>
    <t>OTROS PAISES DEL MUNDO</t>
  </si>
  <si>
    <t>9.9.  AZUCAR: Comercio exterior de España, según países (toneladas)</t>
  </si>
  <si>
    <t>9.24.  SEMILLAS OLEAGINOSAS: Serie histórica del comercio exterior de España, según productos (toneladas)</t>
  </si>
  <si>
    <t>9.30.  SOJA: Comercio exterior de España, según países (toneladas)</t>
  </si>
  <si>
    <t>9.41.  TABACO EN RAMA: Comercio exterior de España, según países (toneladas)</t>
  </si>
  <si>
    <t xml:space="preserve"> 9.7.  REMOLACHA AZUCARERA: Datos de superficie, rendimiento y producción de diferentes países del mundo, 2002</t>
  </si>
  <si>
    <t>9.11.  AZUCAR, centrifugado en bruto: Datos de producción y comercio exterior de diferentes países del mundo, 2002</t>
  </si>
  <si>
    <t xml:space="preserve"> 9.15.  ALGODON BRUTO: Datos de superficie, rendimiento y producción de diferentes países del mundo, 2002</t>
  </si>
  <si>
    <t>2002  Semilla</t>
  </si>
  <si>
    <t xml:space="preserve"> 9.27.  GIRASOL: Datos de superficie, producción y comercio exterior de diferentes países del mundo, 2002</t>
  </si>
  <si>
    <t>de diferentes países del mundo, 2002</t>
  </si>
  <si>
    <t>9.4.  CAÑA DE AZUCAR: Análisis provincial de superficie, rendimiento y producción, 2002</t>
  </si>
  <si>
    <t>2003 (P)</t>
  </si>
  <si>
    <t>9.6.  REMOLACHA AZUCARERA: Análisis provincial de superficie, rendimiento y producción, 2002</t>
  </si>
  <si>
    <t>Campaña 2001/02; período 1.7-30.6</t>
  </si>
  <si>
    <t>9.13.  ALGODON BRUTO: Análisis provincial de superficie, rendimiento y producción, 2002</t>
  </si>
  <si>
    <t>9.17.  LINO TEXTIL: Análisis provincial de superficie, rendimiento y producción, 2002</t>
  </si>
  <si>
    <t>9.19.  CAÑAMO TEXTIL: Análisis provincial de superficie, rendimiento y producción, 2002</t>
  </si>
  <si>
    <t>Año: 2002</t>
  </si>
  <si>
    <t>9.26.  GIRASOL: Análisis provincial de superficie, rendimiento y producción, 2002</t>
  </si>
  <si>
    <t>9.29.  SOJA: Análisis provincial de superficie, rendimiento y producción, 2002</t>
  </si>
  <si>
    <t>9.32.  LINO OLEAGINOSO: Análisis provincial de superficie, rendimiento y producción, 2002</t>
  </si>
  <si>
    <t>9.34.  COLZA: Análisis provincial de superficie, rendimiento y producción, 2002</t>
  </si>
  <si>
    <t>9.36.  PIMIENTO PARA PIMENTON (DESECADO): Análisis provincial de superficie, rendimiento y producción, 2002</t>
  </si>
  <si>
    <t>9.38.  AZAFRAN (ESTIGMAS TOSTADOS): Análisis provincial de superficie, rendimiento y producción, 2002</t>
  </si>
  <si>
    <t>9.40.  TABACO (SECO NO FERMENTADO): Análisis provincial de superficie, rendimiento y producción, 2002</t>
  </si>
  <si>
    <t>9.1.  CULTIVOS INDUSTRIALES: Resumen nacional de superficie, rendimiento y producción, 2002</t>
  </si>
  <si>
    <t>9.2.  CULTIVOS INDUSTRIALES: Destino de la producción, 2002</t>
  </si>
  <si>
    <t>9.14.  ALGODON FIBRA (1): Comercio exterior de España, según países (toneladas)</t>
  </si>
  <si>
    <t xml:space="preserve"> Lino textil ( semilla )</t>
  </si>
  <si>
    <t xml:space="preserve"> Cáñamo textil ( semilla )</t>
  </si>
  <si>
    <t xml:space="preserve"> Regaliz</t>
  </si>
  <si>
    <t xml:space="preserve"> Achicoria (raiz en verde)</t>
  </si>
  <si>
    <t xml:space="preserve"> Lino textil</t>
  </si>
  <si>
    <t xml:space="preserve"> Cáñamo textil</t>
  </si>
  <si>
    <t xml:space="preserve"> ANDALUCÍA</t>
  </si>
  <si>
    <t>Las Palmas</t>
  </si>
  <si>
    <t xml:space="preserve"> PAÍS VASCO</t>
  </si>
  <si>
    <t xml:space="preserve"> CASTILLA Y LEÓN</t>
  </si>
  <si>
    <t xml:space="preserve"> ARAGÓN</t>
  </si>
  <si>
    <t>9.43.  LUPULO (EN SECO): Análisis provincial de superficie, rendimiento y producción, 2002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</si>
</sst>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__;\–#,##0__;0__;@__"/>
    <numFmt numFmtId="183" formatCode="#,##0;\(0.0\)"/>
    <numFmt numFmtId="184" formatCode="#,##0__;\–#,##0__;\–__;@__"/>
    <numFmt numFmtId="185" formatCode="#,##0.0__;\–#,##0.0__;\–__;@__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vertAlign val="superscript"/>
      <sz val="1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5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 quotePrefix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2" xfId="0" applyFill="1" applyBorder="1" applyAlignment="1" quotePrefix="1">
      <alignment horizontal="center"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 quotePrefix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2" xfId="0" applyFill="1" applyBorder="1" applyAlignment="1">
      <alignment horizontal="center"/>
    </xf>
    <xf numFmtId="0" fontId="0" fillId="0" borderId="0" xfId="0" applyAlignment="1" quotePrefix="1">
      <alignment horizontal="center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 horizontal="left"/>
    </xf>
    <xf numFmtId="177" fontId="0" fillId="2" borderId="6" xfId="0" applyNumberFormat="1" applyFill="1" applyBorder="1" applyAlignment="1" applyProtection="1">
      <alignment horizontal="right"/>
      <protection/>
    </xf>
    <xf numFmtId="176" fontId="0" fillId="2" borderId="6" xfId="0" applyNumberFormat="1" applyFill="1" applyBorder="1" applyAlignment="1" applyProtection="1">
      <alignment horizontal="right"/>
      <protection/>
    </xf>
    <xf numFmtId="178" fontId="0" fillId="2" borderId="6" xfId="0" applyNumberFormat="1" applyFill="1" applyBorder="1" applyAlignment="1" applyProtection="1">
      <alignment horizontal="right"/>
      <protection/>
    </xf>
    <xf numFmtId="0" fontId="0" fillId="2" borderId="0" xfId="0" applyFill="1" applyBorder="1" applyAlignment="1">
      <alignment horizontal="left"/>
    </xf>
    <xf numFmtId="177" fontId="0" fillId="2" borderId="2" xfId="0" applyNumberFormat="1" applyFill="1" applyBorder="1" applyAlignment="1" applyProtection="1">
      <alignment horizontal="right"/>
      <protection/>
    </xf>
    <xf numFmtId="176" fontId="0" fillId="2" borderId="2" xfId="0" applyNumberFormat="1" applyFill="1" applyBorder="1" applyAlignment="1" applyProtection="1">
      <alignment horizontal="right"/>
      <protection/>
    </xf>
    <xf numFmtId="178" fontId="0" fillId="2" borderId="2" xfId="0" applyNumberFormat="1" applyFill="1" applyBorder="1" applyAlignment="1" applyProtection="1">
      <alignment horizontal="right"/>
      <protection/>
    </xf>
    <xf numFmtId="176" fontId="0" fillId="2" borderId="2" xfId="0" applyNumberFormat="1" applyFill="1" applyBorder="1" applyAlignment="1">
      <alignment horizontal="right"/>
    </xf>
    <xf numFmtId="178" fontId="0" fillId="2" borderId="2" xfId="0" applyNumberFormat="1" applyFill="1" applyBorder="1" applyAlignment="1">
      <alignment horizontal="right"/>
    </xf>
    <xf numFmtId="177" fontId="0" fillId="2" borderId="2" xfId="0" applyNumberFormat="1" applyFill="1" applyBorder="1" applyAlignment="1">
      <alignment horizontal="right"/>
    </xf>
    <xf numFmtId="0" fontId="0" fillId="2" borderId="7" xfId="0" applyFill="1" applyBorder="1" applyAlignment="1">
      <alignment horizontal="left"/>
    </xf>
    <xf numFmtId="177" fontId="0" fillId="2" borderId="1" xfId="0" applyNumberFormat="1" applyFill="1" applyBorder="1" applyAlignment="1">
      <alignment horizontal="right"/>
    </xf>
    <xf numFmtId="176" fontId="0" fillId="2" borderId="1" xfId="0" applyNumberFormat="1" applyFill="1" applyBorder="1" applyAlignment="1" applyProtection="1">
      <alignment horizontal="right"/>
      <protection/>
    </xf>
    <xf numFmtId="176" fontId="0" fillId="2" borderId="1" xfId="0" applyNumberFormat="1" applyFill="1" applyBorder="1" applyAlignment="1">
      <alignment horizontal="right"/>
    </xf>
    <xf numFmtId="178" fontId="0" fillId="2" borderId="1" xfId="0" applyNumberFormat="1" applyFill="1" applyBorder="1" applyAlignment="1">
      <alignment horizontal="right"/>
    </xf>
    <xf numFmtId="0" fontId="0" fillId="2" borderId="8" xfId="0" applyFill="1" applyBorder="1" applyAlignment="1">
      <alignment horizontal="left"/>
    </xf>
    <xf numFmtId="177" fontId="0" fillId="2" borderId="9" xfId="0" applyNumberFormat="1" applyFill="1" applyBorder="1" applyAlignment="1">
      <alignment horizontal="right"/>
    </xf>
    <xf numFmtId="176" fontId="0" fillId="2" borderId="9" xfId="0" applyNumberFormat="1" applyFill="1" applyBorder="1" applyAlignment="1" applyProtection="1">
      <alignment horizontal="right"/>
      <protection/>
    </xf>
    <xf numFmtId="176" fontId="0" fillId="2" borderId="9" xfId="0" applyNumberFormat="1" applyFill="1" applyBorder="1" applyAlignment="1">
      <alignment horizontal="right"/>
    </xf>
    <xf numFmtId="178" fontId="0" fillId="2" borderId="9" xfId="0" applyNumberFormat="1" applyFill="1" applyBorder="1" applyAlignment="1">
      <alignment horizontal="right"/>
    </xf>
    <xf numFmtId="0" fontId="0" fillId="2" borderId="0" xfId="0" applyFill="1" applyAlignment="1">
      <alignment horizontal="right"/>
    </xf>
    <xf numFmtId="177" fontId="0" fillId="2" borderId="0" xfId="0" applyNumberFormat="1" applyFill="1" applyAlignment="1">
      <alignment/>
    </xf>
    <xf numFmtId="177" fontId="0" fillId="0" borderId="9" xfId="0" applyNumberFormat="1" applyFill="1" applyBorder="1" applyAlignment="1">
      <alignment horizontal="right"/>
    </xf>
    <xf numFmtId="177" fontId="0" fillId="0" borderId="10" xfId="0" applyNumberFormat="1" applyFill="1" applyBorder="1" applyAlignment="1">
      <alignment horizontal="right"/>
    </xf>
    <xf numFmtId="176" fontId="0" fillId="2" borderId="10" xfId="0" applyNumberFormat="1" applyFill="1" applyBorder="1" applyAlignment="1">
      <alignment horizontal="right"/>
    </xf>
    <xf numFmtId="177" fontId="0" fillId="2" borderId="0" xfId="0" applyNumberFormat="1" applyFill="1" applyBorder="1" applyAlignment="1">
      <alignment horizontal="right"/>
    </xf>
    <xf numFmtId="176" fontId="0" fillId="2" borderId="0" xfId="0" applyNumberFormat="1" applyFill="1" applyBorder="1" applyAlignment="1" applyProtection="1">
      <alignment horizontal="right"/>
      <protection/>
    </xf>
    <xf numFmtId="176" fontId="0" fillId="2" borderId="0" xfId="0" applyNumberFormat="1" applyFill="1" applyBorder="1" applyAlignment="1">
      <alignment horizontal="right"/>
    </xf>
    <xf numFmtId="178" fontId="0" fillId="2" borderId="0" xfId="0" applyNumberFormat="1" applyFill="1" applyBorder="1" applyAlignment="1">
      <alignment horizontal="right"/>
    </xf>
    <xf numFmtId="0" fontId="0" fillId="0" borderId="0" xfId="0" applyFont="1" applyAlignment="1">
      <alignment/>
    </xf>
    <xf numFmtId="176" fontId="0" fillId="0" borderId="1" xfId="0" applyNumberFormat="1" applyFill="1" applyBorder="1" applyAlignment="1">
      <alignment horizontal="right"/>
    </xf>
    <xf numFmtId="176" fontId="0" fillId="0" borderId="2" xfId="0" applyNumberFormat="1" applyFill="1" applyBorder="1" applyAlignment="1">
      <alignment horizontal="right"/>
    </xf>
    <xf numFmtId="0" fontId="0" fillId="2" borderId="1" xfId="0" applyFill="1" applyBorder="1" applyAlignment="1" quotePrefix="1">
      <alignment horizontal="center"/>
    </xf>
    <xf numFmtId="0" fontId="0" fillId="2" borderId="11" xfId="0" applyFill="1" applyBorder="1" applyAlignment="1" quotePrefix="1">
      <alignment horizontal="center"/>
    </xf>
    <xf numFmtId="0" fontId="0" fillId="2" borderId="12" xfId="0" applyFill="1" applyBorder="1" applyAlignment="1" quotePrefix="1">
      <alignment horizontal="center"/>
    </xf>
    <xf numFmtId="0" fontId="0" fillId="2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7" fontId="0" fillId="2" borderId="6" xfId="0" applyNumberFormat="1" applyFill="1" applyBorder="1" applyAlignment="1" applyProtection="1">
      <alignment/>
      <protection/>
    </xf>
    <xf numFmtId="176" fontId="0" fillId="2" borderId="6" xfId="0" applyNumberFormat="1" applyFill="1" applyBorder="1" applyAlignment="1">
      <alignment/>
    </xf>
    <xf numFmtId="177" fontId="0" fillId="2" borderId="2" xfId="0" applyNumberFormat="1" applyFill="1" applyBorder="1" applyAlignment="1" applyProtection="1">
      <alignment/>
      <protection/>
    </xf>
    <xf numFmtId="176" fontId="0" fillId="2" borderId="2" xfId="0" applyNumberFormat="1" applyFill="1" applyBorder="1" applyAlignment="1">
      <alignment/>
    </xf>
    <xf numFmtId="177" fontId="0" fillId="2" borderId="1" xfId="0" applyNumberFormat="1" applyFill="1" applyBorder="1" applyAlignment="1">
      <alignment/>
    </xf>
    <xf numFmtId="177" fontId="0" fillId="2" borderId="1" xfId="0" applyNumberFormat="1" applyFill="1" applyBorder="1" applyAlignment="1" applyProtection="1">
      <alignment/>
      <protection/>
    </xf>
    <xf numFmtId="176" fontId="0" fillId="2" borderId="1" xfId="0" applyNumberFormat="1" applyFill="1" applyBorder="1" applyAlignment="1">
      <alignment/>
    </xf>
    <xf numFmtId="177" fontId="0" fillId="2" borderId="9" xfId="0" applyNumberFormat="1" applyFill="1" applyBorder="1" applyAlignment="1">
      <alignment/>
    </xf>
    <xf numFmtId="177" fontId="0" fillId="2" borderId="9" xfId="0" applyNumberFormat="1" applyFill="1" applyBorder="1" applyAlignment="1" applyProtection="1">
      <alignment/>
      <protection/>
    </xf>
    <xf numFmtId="176" fontId="0" fillId="2" borderId="9" xfId="0" applyNumberFormat="1" applyFill="1" applyBorder="1" applyAlignment="1">
      <alignment/>
    </xf>
    <xf numFmtId="176" fontId="0" fillId="2" borderId="10" xfId="0" applyNumberForma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2" borderId="7" xfId="0" applyFill="1" applyBorder="1" applyAlignment="1" quotePrefix="1">
      <alignment horizontal="center"/>
    </xf>
    <xf numFmtId="0" fontId="0" fillId="2" borderId="1" xfId="0" applyFill="1" applyBorder="1" applyAlignment="1">
      <alignment horizontal="center"/>
    </xf>
    <xf numFmtId="0" fontId="0" fillId="2" borderId="13" xfId="0" applyFill="1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 quotePrefix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76" fontId="0" fillId="2" borderId="6" xfId="0" applyNumberFormat="1" applyFill="1" applyBorder="1" applyAlignment="1">
      <alignment horizontal="right"/>
    </xf>
    <xf numFmtId="177" fontId="0" fillId="2" borderId="1" xfId="0" applyNumberFormat="1" applyFill="1" applyBorder="1" applyAlignment="1" applyProtection="1">
      <alignment horizontal="right"/>
      <protection/>
    </xf>
    <xf numFmtId="177" fontId="0" fillId="2" borderId="9" xfId="0" applyNumberFormat="1" applyFill="1" applyBorder="1" applyAlignment="1" applyProtection="1">
      <alignment horizontal="right"/>
      <protection/>
    </xf>
    <xf numFmtId="177" fontId="0" fillId="2" borderId="0" xfId="0" applyNumberFormat="1" applyFill="1" applyBorder="1" applyAlignment="1" applyProtection="1">
      <alignment horizontal="right"/>
      <protection/>
    </xf>
    <xf numFmtId="0" fontId="0" fillId="2" borderId="0" xfId="0" applyFill="1" applyBorder="1" applyAlignment="1" quotePrefix="1">
      <alignment horizontal="centerContinuous"/>
    </xf>
    <xf numFmtId="0" fontId="0" fillId="2" borderId="0" xfId="0" applyFill="1" applyBorder="1" applyAlignment="1">
      <alignment horizontal="center"/>
    </xf>
    <xf numFmtId="176" fontId="0" fillId="2" borderId="14" xfId="0" applyNumberFormat="1" applyFill="1" applyBorder="1" applyAlignment="1">
      <alignment horizontal="right"/>
    </xf>
    <xf numFmtId="176" fontId="0" fillId="2" borderId="5" xfId="0" applyNumberFormat="1" applyFill="1" applyBorder="1" applyAlignment="1">
      <alignment horizontal="right"/>
    </xf>
    <xf numFmtId="176" fontId="0" fillId="0" borderId="9" xfId="0" applyNumberFormat="1" applyFill="1" applyBorder="1" applyAlignment="1">
      <alignment horizontal="right"/>
    </xf>
    <xf numFmtId="176" fontId="0" fillId="2" borderId="1" xfId="0" applyNumberFormat="1" applyFont="1" applyFill="1" applyBorder="1" applyAlignment="1">
      <alignment horizontal="right"/>
    </xf>
    <xf numFmtId="0" fontId="0" fillId="0" borderId="8" xfId="0" applyBorder="1" applyAlignment="1">
      <alignment/>
    </xf>
    <xf numFmtId="176" fontId="0" fillId="2" borderId="2" xfId="0" applyNumberFormat="1" applyFill="1" applyBorder="1" applyAlignment="1" quotePrefix="1">
      <alignment horizontal="right"/>
    </xf>
    <xf numFmtId="0" fontId="0" fillId="2" borderId="0" xfId="0" applyFill="1" applyAlignment="1" quotePrefix="1">
      <alignment horizontal="left"/>
    </xf>
    <xf numFmtId="176" fontId="0" fillId="0" borderId="9" xfId="0" applyNumberFormat="1" applyFont="1" applyFill="1" applyBorder="1" applyAlignment="1">
      <alignment horizontal="right"/>
    </xf>
    <xf numFmtId="177" fontId="0" fillId="2" borderId="6" xfId="0" applyNumberFormat="1" applyFill="1" applyBorder="1" applyAlignment="1">
      <alignment/>
    </xf>
    <xf numFmtId="177" fontId="0" fillId="2" borderId="2" xfId="0" applyNumberFormat="1" applyFill="1" applyBorder="1" applyAlignment="1">
      <alignment/>
    </xf>
    <xf numFmtId="2" fontId="0" fillId="2" borderId="6" xfId="0" applyNumberFormat="1" applyFill="1" applyBorder="1" applyAlignment="1" applyProtection="1">
      <alignment horizontal="right"/>
      <protection/>
    </xf>
    <xf numFmtId="3" fontId="0" fillId="2" borderId="6" xfId="0" applyNumberFormat="1" applyFill="1" applyBorder="1" applyAlignment="1">
      <alignment horizontal="right"/>
    </xf>
    <xf numFmtId="2" fontId="0" fillId="2" borderId="2" xfId="0" applyNumberFormat="1" applyFill="1" applyBorder="1" applyAlignment="1" applyProtection="1">
      <alignment horizontal="right"/>
      <protection/>
    </xf>
    <xf numFmtId="3" fontId="0" fillId="2" borderId="2" xfId="0" applyNumberFormat="1" applyFill="1" applyBorder="1" applyAlignment="1">
      <alignment horizontal="right"/>
    </xf>
    <xf numFmtId="3" fontId="0" fillId="2" borderId="1" xfId="0" applyNumberFormat="1" applyFill="1" applyBorder="1" applyAlignment="1">
      <alignment horizontal="right"/>
    </xf>
    <xf numFmtId="176" fontId="0" fillId="2" borderId="1" xfId="0" applyNumberFormat="1" applyFill="1" applyBorder="1" applyAlignment="1" quotePrefix="1">
      <alignment horizontal="right"/>
    </xf>
    <xf numFmtId="178" fontId="0" fillId="2" borderId="1" xfId="0" applyNumberFormat="1" applyFill="1" applyBorder="1" applyAlignment="1" quotePrefix="1">
      <alignment horizontal="right"/>
    </xf>
    <xf numFmtId="3" fontId="0" fillId="2" borderId="2" xfId="0" applyNumberFormat="1" applyFill="1" applyBorder="1" applyAlignment="1" applyProtection="1">
      <alignment horizontal="right"/>
      <protection/>
    </xf>
    <xf numFmtId="3" fontId="0" fillId="2" borderId="9" xfId="0" applyNumberFormat="1" applyFill="1" applyBorder="1" applyAlignment="1">
      <alignment horizontal="right"/>
    </xf>
    <xf numFmtId="3" fontId="6" fillId="0" borderId="0" xfId="0" applyNumberFormat="1" applyFont="1" applyAlignment="1">
      <alignment/>
    </xf>
    <xf numFmtId="3" fontId="0" fillId="2" borderId="10" xfId="0" applyNumberFormat="1" applyFill="1" applyBorder="1" applyAlignment="1">
      <alignment horizontal="right"/>
    </xf>
    <xf numFmtId="0" fontId="7" fillId="2" borderId="0" xfId="0" applyFont="1" applyFill="1" applyBorder="1" applyAlignment="1">
      <alignment horizontal="centerContinuous"/>
    </xf>
    <xf numFmtId="0" fontId="0" fillId="2" borderId="0" xfId="0" applyFill="1" applyBorder="1" applyAlignment="1" quotePrefix="1">
      <alignment horizontal="center"/>
    </xf>
    <xf numFmtId="3" fontId="0" fillId="0" borderId="6" xfId="0" applyNumberFormat="1" applyBorder="1" applyAlignment="1">
      <alignment horizontal="right" wrapText="1"/>
    </xf>
    <xf numFmtId="181" fontId="0" fillId="0" borderId="6" xfId="0" applyNumberFormat="1" applyBorder="1" applyAlignment="1">
      <alignment horizontal="right" wrapText="1"/>
    </xf>
    <xf numFmtId="3" fontId="0" fillId="0" borderId="2" xfId="0" applyNumberFormat="1" applyBorder="1" applyAlignment="1">
      <alignment horizontal="right" wrapText="1"/>
    </xf>
    <xf numFmtId="181" fontId="0" fillId="0" borderId="2" xfId="0" applyNumberFormat="1" applyBorder="1" applyAlignment="1">
      <alignment horizontal="right" wrapText="1"/>
    </xf>
    <xf numFmtId="181" fontId="0" fillId="0" borderId="1" xfId="0" applyNumberFormat="1" applyBorder="1" applyAlignment="1">
      <alignment horizontal="right" wrapText="1"/>
    </xf>
    <xf numFmtId="0" fontId="0" fillId="2" borderId="15" xfId="0" applyFill="1" applyBorder="1" applyAlignment="1">
      <alignment horizontal="left"/>
    </xf>
    <xf numFmtId="3" fontId="0" fillId="0" borderId="10" xfId="0" applyNumberFormat="1" applyBorder="1" applyAlignment="1">
      <alignment horizontal="right" wrapText="1"/>
    </xf>
    <xf numFmtId="178" fontId="0" fillId="2" borderId="6" xfId="0" applyNumberFormat="1" applyFill="1" applyBorder="1" applyAlignment="1">
      <alignment/>
    </xf>
    <xf numFmtId="178" fontId="0" fillId="2" borderId="2" xfId="0" applyNumberFormat="1" applyFill="1" applyBorder="1" applyAlignment="1">
      <alignment/>
    </xf>
    <xf numFmtId="178" fontId="0" fillId="2" borderId="1" xfId="0" applyNumberFormat="1" applyFill="1" applyBorder="1" applyAlignment="1">
      <alignment/>
    </xf>
    <xf numFmtId="176" fontId="0" fillId="2" borderId="1" xfId="0" applyNumberFormat="1" applyFill="1" applyBorder="1" applyAlignment="1" quotePrefix="1">
      <alignment/>
    </xf>
    <xf numFmtId="178" fontId="0" fillId="2" borderId="1" xfId="0" applyNumberFormat="1" applyFill="1" applyBorder="1" applyAlignment="1" quotePrefix="1">
      <alignment/>
    </xf>
    <xf numFmtId="176" fontId="0" fillId="2" borderId="2" xfId="0" applyNumberFormat="1" applyFill="1" applyBorder="1" applyAlignment="1" applyProtection="1">
      <alignment/>
      <protection/>
    </xf>
    <xf numFmtId="178" fontId="0" fillId="2" borderId="9" xfId="0" applyNumberFormat="1" applyFill="1" applyBorder="1" applyAlignment="1">
      <alignment/>
    </xf>
    <xf numFmtId="176" fontId="0" fillId="2" borderId="6" xfId="0" applyNumberFormat="1" applyFill="1" applyBorder="1" applyAlignment="1" quotePrefix="1">
      <alignment horizontal="right"/>
    </xf>
    <xf numFmtId="178" fontId="0" fillId="2" borderId="1" xfId="0" applyNumberFormat="1" applyFill="1" applyBorder="1" applyAlignment="1" applyProtection="1">
      <alignment horizontal="right"/>
      <protection/>
    </xf>
    <xf numFmtId="178" fontId="0" fillId="2" borderId="9" xfId="0" applyNumberFormat="1" applyFill="1" applyBorder="1" applyAlignment="1" applyProtection="1">
      <alignment horizontal="right"/>
      <protection/>
    </xf>
    <xf numFmtId="178" fontId="0" fillId="2" borderId="6" xfId="0" applyNumberFormat="1" applyFill="1" applyBorder="1" applyAlignment="1" applyProtection="1">
      <alignment/>
      <protection/>
    </xf>
    <xf numFmtId="178" fontId="0" fillId="2" borderId="2" xfId="0" applyNumberFormat="1" applyFill="1" applyBorder="1" applyAlignment="1" applyProtection="1">
      <alignment/>
      <protection/>
    </xf>
    <xf numFmtId="178" fontId="0" fillId="2" borderId="1" xfId="0" applyNumberFormat="1" applyFill="1" applyBorder="1" applyAlignment="1" applyProtection="1">
      <alignment/>
      <protection/>
    </xf>
    <xf numFmtId="177" fontId="0" fillId="2" borderId="1" xfId="0" applyNumberFormat="1" applyFill="1" applyBorder="1" applyAlignment="1" quotePrefix="1">
      <alignment/>
    </xf>
    <xf numFmtId="177" fontId="0" fillId="2" borderId="0" xfId="0" applyNumberFormat="1" applyFill="1" applyBorder="1" applyAlignment="1">
      <alignment/>
    </xf>
    <xf numFmtId="177" fontId="0" fillId="2" borderId="0" xfId="0" applyNumberFormat="1" applyFill="1" applyBorder="1" applyAlignment="1" applyProtection="1">
      <alignment/>
      <protection/>
    </xf>
    <xf numFmtId="178" fontId="0" fillId="2" borderId="0" xfId="0" applyNumberFormat="1" applyFill="1" applyBorder="1" applyAlignment="1">
      <alignment/>
    </xf>
    <xf numFmtId="176" fontId="0" fillId="2" borderId="0" xfId="0" applyNumberFormat="1" applyFill="1" applyBorder="1" applyAlignment="1">
      <alignment/>
    </xf>
    <xf numFmtId="178" fontId="0" fillId="2" borderId="6" xfId="0" applyNumberFormat="1" applyFill="1" applyBorder="1" applyAlignment="1">
      <alignment horizontal="right"/>
    </xf>
    <xf numFmtId="176" fontId="0" fillId="0" borderId="0" xfId="0" applyNumberFormat="1" applyAlignment="1" applyProtection="1">
      <alignment/>
      <protection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16" xfId="0" applyNumberFormat="1" applyFont="1" applyFill="1" applyBorder="1" applyAlignment="1" applyProtection="1">
      <alignment/>
      <protection/>
    </xf>
    <xf numFmtId="3" fontId="1" fillId="0" borderId="14" xfId="0" applyNumberFormat="1" applyFont="1" applyFill="1" applyBorder="1" applyAlignment="1" applyProtection="1">
      <alignment horizontal="right"/>
      <protection/>
    </xf>
    <xf numFmtId="3" fontId="1" fillId="0" borderId="6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2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7" xfId="0" applyNumberFormat="1" applyFont="1" applyFill="1" applyBorder="1" applyAlignment="1" applyProtection="1">
      <alignment horizontal="left"/>
      <protection/>
    </xf>
    <xf numFmtId="3" fontId="0" fillId="0" borderId="9" xfId="0" applyNumberFormat="1" applyFont="1" applyBorder="1" applyAlignment="1">
      <alignment horizontal="right"/>
    </xf>
    <xf numFmtId="3" fontId="7" fillId="0" borderId="0" xfId="0" applyNumberFormat="1" applyFont="1" applyFill="1" applyAlignment="1">
      <alignment/>
    </xf>
    <xf numFmtId="3" fontId="0" fillId="0" borderId="2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0" fillId="0" borderId="9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 horizontal="right"/>
      <protection/>
    </xf>
    <xf numFmtId="3" fontId="0" fillId="0" borderId="1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7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 horizontal="left"/>
    </xf>
    <xf numFmtId="3" fontId="1" fillId="0" borderId="14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7" fontId="0" fillId="0" borderId="14" xfId="0" applyNumberFormat="1" applyBorder="1" applyAlignment="1">
      <alignment horizontal="right" wrapText="1"/>
    </xf>
    <xf numFmtId="37" fontId="0" fillId="0" borderId="6" xfId="0" applyNumberFormat="1" applyBorder="1" applyAlignment="1">
      <alignment horizontal="right" wrapText="1"/>
    </xf>
    <xf numFmtId="37" fontId="0" fillId="0" borderId="1" xfId="0" applyNumberFormat="1" applyBorder="1" applyAlignment="1">
      <alignment horizontal="right" wrapText="1"/>
    </xf>
    <xf numFmtId="37" fontId="0" fillId="0" borderId="2" xfId="0" applyNumberFormat="1" applyBorder="1" applyAlignment="1">
      <alignment horizontal="right" wrapText="1"/>
    </xf>
    <xf numFmtId="0" fontId="0" fillId="0" borderId="0" xfId="0" applyBorder="1" applyAlignment="1">
      <alignment/>
    </xf>
    <xf numFmtId="37" fontId="0" fillId="0" borderId="1" xfId="0" applyNumberFormat="1" applyBorder="1" applyAlignment="1">
      <alignment horizontal="right"/>
    </xf>
    <xf numFmtId="37" fontId="0" fillId="0" borderId="1" xfId="17" applyNumberFormat="1" applyBorder="1" applyAlignment="1">
      <alignment horizontal="right" wrapText="1"/>
    </xf>
    <xf numFmtId="37" fontId="0" fillId="0" borderId="9" xfId="0" applyNumberFormat="1" applyBorder="1" applyAlignment="1">
      <alignment horizontal="right" wrapText="1"/>
    </xf>
    <xf numFmtId="37" fontId="0" fillId="0" borderId="10" xfId="0" applyNumberFormat="1" applyBorder="1" applyAlignment="1">
      <alignment horizontal="right" wrapText="1"/>
    </xf>
    <xf numFmtId="3" fontId="1" fillId="0" borderId="16" xfId="0" applyNumberFormat="1" applyFont="1" applyFill="1" applyBorder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 quotePrefix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10" xfId="0" applyFont="1" applyFill="1" applyBorder="1" applyAlignment="1" quotePrefix="1">
      <alignment horizontal="center"/>
    </xf>
    <xf numFmtId="0" fontId="1" fillId="2" borderId="5" xfId="0" applyFont="1" applyFill="1" applyBorder="1" applyAlignment="1">
      <alignment/>
    </xf>
    <xf numFmtId="0" fontId="0" fillId="2" borderId="2" xfId="0" applyFont="1" applyFill="1" applyBorder="1" applyAlignment="1" quotePrefix="1">
      <alignment horizontal="center"/>
    </xf>
    <xf numFmtId="0" fontId="1" fillId="2" borderId="0" xfId="0" applyFont="1" applyFill="1" applyBorder="1" applyAlignment="1">
      <alignment/>
    </xf>
    <xf numFmtId="37" fontId="0" fillId="2" borderId="2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182" fontId="0" fillId="2" borderId="2" xfId="0" applyNumberFormat="1" applyFont="1" applyFill="1" applyBorder="1" applyAlignment="1">
      <alignment horizontal="right"/>
    </xf>
    <xf numFmtId="0" fontId="0" fillId="2" borderId="0" xfId="0" applyFont="1" applyFill="1" applyBorder="1" applyAlignment="1" quotePrefix="1">
      <alignment horizontal="left"/>
    </xf>
    <xf numFmtId="182" fontId="0" fillId="2" borderId="2" xfId="0" applyNumberFormat="1" applyFont="1" applyFill="1" applyBorder="1" applyAlignment="1" quotePrefix="1">
      <alignment horizontal="right"/>
    </xf>
    <xf numFmtId="182" fontId="0" fillId="2" borderId="2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>
      <alignment horizontal="left"/>
    </xf>
    <xf numFmtId="0" fontId="1" fillId="2" borderId="15" xfId="0" applyFont="1" applyFill="1" applyBorder="1" applyAlignment="1">
      <alignment/>
    </xf>
    <xf numFmtId="182" fontId="1" fillId="2" borderId="10" xfId="0" applyNumberFormat="1" applyFont="1" applyFill="1" applyBorder="1" applyAlignment="1">
      <alignment horizontal="right"/>
    </xf>
    <xf numFmtId="180" fontId="0" fillId="2" borderId="0" xfId="0" applyNumberFormat="1" applyFont="1" applyFill="1" applyAlignment="1">
      <alignment/>
    </xf>
    <xf numFmtId="37" fontId="0" fillId="2" borderId="0" xfId="0" applyNumberFormat="1" applyFont="1" applyFill="1" applyAlignment="1">
      <alignment/>
    </xf>
    <xf numFmtId="0" fontId="8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0" fillId="2" borderId="0" xfId="0" applyFont="1" applyFill="1" applyBorder="1" applyAlignment="1" quotePrefix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6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182" fontId="1" fillId="2" borderId="3" xfId="0" applyNumberFormat="1" applyFont="1" applyFill="1" applyBorder="1" applyAlignment="1">
      <alignment horizontal="right"/>
    </xf>
    <xf numFmtId="37" fontId="0" fillId="2" borderId="2" xfId="0" applyNumberFormat="1" applyFont="1" applyFill="1" applyBorder="1" applyAlignment="1" quotePrefix="1">
      <alignment horizontal="center"/>
    </xf>
    <xf numFmtId="182" fontId="0" fillId="2" borderId="2" xfId="0" applyNumberFormat="1" applyFont="1" applyFill="1" applyBorder="1" applyAlignment="1">
      <alignment horizontal="center"/>
    </xf>
    <xf numFmtId="37" fontId="0" fillId="2" borderId="0" xfId="0" applyNumberFormat="1" applyFont="1" applyFill="1" applyBorder="1" applyAlignment="1">
      <alignment/>
    </xf>
    <xf numFmtId="37" fontId="0" fillId="2" borderId="6" xfId="0" applyNumberFormat="1" applyFont="1" applyFill="1" applyBorder="1" applyAlignment="1">
      <alignment horizontal="centerContinuous"/>
    </xf>
    <xf numFmtId="37" fontId="0" fillId="2" borderId="5" xfId="0" applyNumberFormat="1" applyFont="1" applyFill="1" applyBorder="1" applyAlignment="1">
      <alignment horizontal="centerContinuous"/>
    </xf>
    <xf numFmtId="37" fontId="0" fillId="2" borderId="3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7" fontId="0" fillId="2" borderId="3" xfId="0" applyNumberFormat="1" applyFont="1" applyFill="1" applyBorder="1" applyAlignment="1">
      <alignment horizontal="centerContinuous"/>
    </xf>
    <xf numFmtId="37" fontId="0" fillId="2" borderId="4" xfId="0" applyNumberFormat="1" applyFont="1" applyFill="1" applyBorder="1" applyAlignment="1">
      <alignment horizontal="centerContinuous"/>
    </xf>
    <xf numFmtId="37" fontId="0" fillId="2" borderId="2" xfId="0" applyNumberFormat="1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37" fontId="0" fillId="2" borderId="2" xfId="0" applyNumberFormat="1" applyFont="1" applyFill="1" applyBorder="1" applyAlignment="1">
      <alignment/>
    </xf>
    <xf numFmtId="37" fontId="0" fillId="2" borderId="6" xfId="0" applyNumberFormat="1" applyFont="1" applyFill="1" applyBorder="1" applyAlignment="1">
      <alignment/>
    </xf>
    <xf numFmtId="37" fontId="0" fillId="2" borderId="6" xfId="0" applyNumberFormat="1" applyFont="1" applyFill="1" applyBorder="1" applyAlignment="1" quotePrefix="1">
      <alignment horizontal="center"/>
    </xf>
    <xf numFmtId="182" fontId="0" fillId="2" borderId="0" xfId="0" applyNumberFormat="1" applyFont="1" applyFill="1" applyAlignment="1">
      <alignment/>
    </xf>
    <xf numFmtId="0" fontId="0" fillId="2" borderId="4" xfId="0" applyFont="1" applyFill="1" applyBorder="1" applyAlignment="1">
      <alignment/>
    </xf>
    <xf numFmtId="182" fontId="0" fillId="2" borderId="3" xfId="0" applyNumberFormat="1" applyFont="1" applyFill="1" applyBorder="1" applyAlignment="1">
      <alignment horizontal="right"/>
    </xf>
    <xf numFmtId="0" fontId="0" fillId="2" borderId="15" xfId="0" applyFont="1" applyFill="1" applyBorder="1" applyAlignment="1">
      <alignment/>
    </xf>
    <xf numFmtId="182" fontId="0" fillId="2" borderId="10" xfId="0" applyNumberFormat="1" applyFont="1" applyFill="1" applyBorder="1" applyAlignment="1">
      <alignment horizontal="center"/>
    </xf>
    <xf numFmtId="37" fontId="0" fillId="2" borderId="15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centerContinuous"/>
    </xf>
    <xf numFmtId="0" fontId="0" fillId="2" borderId="7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8" xfId="0" applyFont="1" applyFill="1" applyBorder="1" applyAlignment="1" quotePrefix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Alignment="1" quotePrefix="1">
      <alignment horizontal="center"/>
    </xf>
    <xf numFmtId="182" fontId="0" fillId="2" borderId="1" xfId="0" applyNumberFormat="1" applyFont="1" applyFill="1" applyBorder="1" applyAlignment="1" applyProtection="1">
      <alignment horizontal="right"/>
      <protection/>
    </xf>
    <xf numFmtId="182" fontId="1" fillId="2" borderId="2" xfId="0" applyNumberFormat="1" applyFont="1" applyFill="1" applyBorder="1" applyAlignment="1">
      <alignment horizontal="right"/>
    </xf>
    <xf numFmtId="182" fontId="1" fillId="2" borderId="1" xfId="0" applyNumberFormat="1" applyFont="1" applyFill="1" applyBorder="1" applyAlignment="1" applyProtection="1">
      <alignment horizontal="right"/>
      <protection/>
    </xf>
    <xf numFmtId="182" fontId="0" fillId="2" borderId="1" xfId="0" applyNumberFormat="1" applyFont="1" applyFill="1" applyBorder="1" applyAlignment="1">
      <alignment horizontal="right"/>
    </xf>
    <xf numFmtId="182" fontId="1" fillId="2" borderId="9" xfId="0" applyNumberFormat="1" applyFont="1" applyFill="1" applyBorder="1" applyAlignment="1">
      <alignment horizontal="right"/>
    </xf>
    <xf numFmtId="182" fontId="1" fillId="2" borderId="10" xfId="0" applyNumberFormat="1" applyFont="1" applyFill="1" applyBorder="1" applyAlignment="1">
      <alignment/>
    </xf>
    <xf numFmtId="182" fontId="1" fillId="2" borderId="2" xfId="0" applyNumberFormat="1" applyFont="1" applyFill="1" applyBorder="1" applyAlignment="1" quotePrefix="1">
      <alignment horizontal="right"/>
    </xf>
    <xf numFmtId="176" fontId="6" fillId="0" borderId="0" xfId="20" applyFont="1">
      <alignment/>
      <protection/>
    </xf>
    <xf numFmtId="176" fontId="0" fillId="0" borderId="0" xfId="20" applyFont="1">
      <alignment/>
      <protection/>
    </xf>
    <xf numFmtId="176" fontId="0" fillId="0" borderId="0" xfId="20" applyFont="1" applyBorder="1">
      <alignment/>
      <protection/>
    </xf>
    <xf numFmtId="176" fontId="0" fillId="0" borderId="0" xfId="20" applyNumberFormat="1" applyFont="1" applyProtection="1">
      <alignment/>
      <protection/>
    </xf>
    <xf numFmtId="176" fontId="7" fillId="0" borderId="0" xfId="20" applyFont="1" applyBorder="1">
      <alignment/>
      <protection/>
    </xf>
    <xf numFmtId="176" fontId="7" fillId="0" borderId="0" xfId="20" applyFont="1">
      <alignment/>
      <protection/>
    </xf>
    <xf numFmtId="176" fontId="0" fillId="0" borderId="7" xfId="20" applyFont="1" applyBorder="1" applyAlignment="1">
      <alignment horizontal="center"/>
      <protection/>
    </xf>
    <xf numFmtId="176" fontId="0" fillId="0" borderId="11" xfId="20" applyFont="1" applyBorder="1" applyAlignment="1">
      <alignment horizontal="center"/>
      <protection/>
    </xf>
    <xf numFmtId="176" fontId="0" fillId="0" borderId="11" xfId="20" applyFont="1" applyBorder="1">
      <alignment/>
      <protection/>
    </xf>
    <xf numFmtId="176" fontId="0" fillId="0" borderId="12" xfId="20" applyFont="1" applyBorder="1">
      <alignment/>
      <protection/>
    </xf>
    <xf numFmtId="176" fontId="0" fillId="0" borderId="7" xfId="20" applyFont="1" applyBorder="1">
      <alignment/>
      <protection/>
    </xf>
    <xf numFmtId="176" fontId="0" fillId="0" borderId="1" xfId="20" applyFont="1" applyBorder="1" applyAlignment="1">
      <alignment horizontal="center"/>
      <protection/>
    </xf>
    <xf numFmtId="1" fontId="0" fillId="0" borderId="1" xfId="20" applyNumberFormat="1" applyFont="1" applyBorder="1" applyAlignment="1">
      <alignment horizontal="center"/>
      <protection/>
    </xf>
    <xf numFmtId="1" fontId="0" fillId="0" borderId="2" xfId="20" applyNumberFormat="1" applyFont="1" applyBorder="1" applyAlignment="1">
      <alignment horizontal="center"/>
      <protection/>
    </xf>
    <xf numFmtId="176" fontId="0" fillId="0" borderId="2" xfId="20" applyFont="1" applyBorder="1" applyAlignment="1">
      <alignment horizontal="center"/>
      <protection/>
    </xf>
    <xf numFmtId="176" fontId="1" fillId="0" borderId="16" xfId="20" applyFont="1" applyBorder="1">
      <alignment/>
      <protection/>
    </xf>
    <xf numFmtId="176" fontId="1" fillId="0" borderId="14" xfId="20" applyFont="1" applyBorder="1" applyAlignment="1">
      <alignment horizontal="right"/>
      <protection/>
    </xf>
    <xf numFmtId="3" fontId="1" fillId="0" borderId="14" xfId="20" applyNumberFormat="1" applyFont="1" applyBorder="1" applyAlignment="1">
      <alignment horizontal="right"/>
      <protection/>
    </xf>
    <xf numFmtId="3" fontId="1" fillId="0" borderId="6" xfId="20" applyNumberFormat="1" applyFont="1" applyBorder="1" applyAlignment="1">
      <alignment horizontal="right"/>
      <protection/>
    </xf>
    <xf numFmtId="176" fontId="0" fillId="0" borderId="1" xfId="20" applyFont="1" applyBorder="1" applyAlignment="1">
      <alignment horizontal="right"/>
      <protection/>
    </xf>
    <xf numFmtId="176" fontId="0" fillId="0" borderId="2" xfId="20" applyFont="1" applyBorder="1" applyAlignment="1">
      <alignment horizontal="right"/>
      <protection/>
    </xf>
    <xf numFmtId="176" fontId="0" fillId="0" borderId="7" xfId="20" applyFont="1" applyBorder="1" applyAlignment="1">
      <alignment horizontal="left"/>
      <protection/>
    </xf>
    <xf numFmtId="3" fontId="0" fillId="0" borderId="1" xfId="20" applyNumberFormat="1" applyFont="1" applyBorder="1" applyAlignment="1">
      <alignment horizontal="right"/>
      <protection/>
    </xf>
    <xf numFmtId="176" fontId="0" fillId="0" borderId="8" xfId="20" applyFont="1" applyBorder="1">
      <alignment/>
      <protection/>
    </xf>
    <xf numFmtId="176" fontId="0" fillId="0" borderId="9" xfId="20" applyFont="1" applyBorder="1" applyAlignment="1">
      <alignment horizontal="right"/>
      <protection/>
    </xf>
    <xf numFmtId="176" fontId="0" fillId="0" borderId="10" xfId="20" applyFont="1" applyBorder="1" applyAlignment="1">
      <alignment horizontal="right"/>
      <protection/>
    </xf>
    <xf numFmtId="0" fontId="0" fillId="0" borderId="0" xfId="0" applyFont="1" applyAlignment="1">
      <alignment horizontal="center"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12" xfId="20" applyFont="1" applyBorder="1" applyAlignment="1">
      <alignment horizontal="center"/>
      <protection/>
    </xf>
    <xf numFmtId="176" fontId="1" fillId="0" borderId="5" xfId="20" applyFont="1" applyBorder="1">
      <alignment/>
      <protection/>
    </xf>
    <xf numFmtId="176" fontId="0" fillId="0" borderId="0" xfId="20" applyFont="1" applyBorder="1" applyAlignment="1">
      <alignment horizontal="left"/>
      <protection/>
    </xf>
    <xf numFmtId="176" fontId="0" fillId="0" borderId="15" xfId="20" applyFont="1" applyBorder="1">
      <alignment/>
      <protection/>
    </xf>
    <xf numFmtId="176" fontId="0" fillId="0" borderId="1" xfId="20" applyFont="1" applyBorder="1">
      <alignment/>
      <protection/>
    </xf>
    <xf numFmtId="176" fontId="0" fillId="0" borderId="2" xfId="20" applyFont="1" applyBorder="1">
      <alignment/>
      <protection/>
    </xf>
    <xf numFmtId="0" fontId="0" fillId="2" borderId="1" xfId="0" applyFont="1" applyFill="1" applyBorder="1" applyAlignment="1">
      <alignment/>
    </xf>
    <xf numFmtId="0" fontId="0" fillId="2" borderId="13" xfId="0" applyFont="1" applyFill="1" applyBorder="1" applyAlignment="1">
      <alignment horizontal="centerContinuous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Continuous"/>
    </xf>
    <xf numFmtId="0" fontId="0" fillId="2" borderId="9" xfId="0" applyFont="1" applyFill="1" applyBorder="1" applyAlignment="1">
      <alignment horizontal="center"/>
    </xf>
    <xf numFmtId="0" fontId="0" fillId="2" borderId="9" xfId="0" applyFont="1" applyFill="1" applyBorder="1" applyAlignment="1" quotePrefix="1">
      <alignment horizontal="center"/>
    </xf>
    <xf numFmtId="182" fontId="1" fillId="2" borderId="1" xfId="0" applyNumberFormat="1" applyFont="1" applyFill="1" applyBorder="1" applyAlignment="1">
      <alignment horizontal="right"/>
    </xf>
    <xf numFmtId="176" fontId="6" fillId="0" borderId="0" xfId="20" applyFont="1" applyFill="1">
      <alignment/>
      <protection/>
    </xf>
    <xf numFmtId="176" fontId="6" fillId="0" borderId="0" xfId="20" applyNumberFormat="1" applyFont="1" applyFill="1" applyProtection="1">
      <alignment/>
      <protection/>
    </xf>
    <xf numFmtId="176" fontId="0" fillId="0" borderId="0" xfId="20" applyFont="1" applyFill="1">
      <alignment/>
      <protection/>
    </xf>
    <xf numFmtId="176" fontId="0" fillId="0" borderId="0" xfId="20" applyFont="1" applyFill="1" applyBorder="1">
      <alignment/>
      <protection/>
    </xf>
    <xf numFmtId="176" fontId="0" fillId="0" borderId="0" xfId="20" applyNumberFormat="1" applyFont="1" applyFill="1" applyProtection="1">
      <alignment/>
      <protection/>
    </xf>
    <xf numFmtId="176" fontId="7" fillId="0" borderId="0" xfId="20" applyFont="1" applyFill="1" applyBorder="1">
      <alignment/>
      <protection/>
    </xf>
    <xf numFmtId="176" fontId="7" fillId="0" borderId="0" xfId="20" applyFont="1" applyFill="1">
      <alignment/>
      <protection/>
    </xf>
    <xf numFmtId="176" fontId="0" fillId="0" borderId="7" xfId="20" applyFont="1" applyFill="1" applyBorder="1" applyAlignment="1">
      <alignment horizontal="center"/>
      <protection/>
    </xf>
    <xf numFmtId="176" fontId="0" fillId="0" borderId="11" xfId="20" applyFont="1" applyFill="1" applyBorder="1" applyAlignment="1">
      <alignment horizontal="center"/>
      <protection/>
    </xf>
    <xf numFmtId="176" fontId="0" fillId="0" borderId="11" xfId="20" applyFont="1" applyFill="1" applyBorder="1">
      <alignment/>
      <protection/>
    </xf>
    <xf numFmtId="176" fontId="0" fillId="0" borderId="12" xfId="20" applyFont="1" applyFill="1" applyBorder="1">
      <alignment/>
      <protection/>
    </xf>
    <xf numFmtId="176" fontId="0" fillId="0" borderId="7" xfId="20" applyFont="1" applyFill="1" applyBorder="1">
      <alignment/>
      <protection/>
    </xf>
    <xf numFmtId="176" fontId="0" fillId="0" borderId="1" xfId="20" applyFont="1" applyFill="1" applyBorder="1" applyAlignment="1">
      <alignment horizontal="center"/>
      <protection/>
    </xf>
    <xf numFmtId="1" fontId="0" fillId="0" borderId="1" xfId="20" applyNumberFormat="1" applyFont="1" applyFill="1" applyBorder="1" applyAlignment="1">
      <alignment horizontal="center"/>
      <protection/>
    </xf>
    <xf numFmtId="1" fontId="0" fillId="0" borderId="2" xfId="20" applyNumberFormat="1" applyFont="1" applyFill="1" applyBorder="1" applyAlignment="1">
      <alignment horizontal="center"/>
      <protection/>
    </xf>
    <xf numFmtId="176" fontId="0" fillId="0" borderId="2" xfId="20" applyFont="1" applyFill="1" applyBorder="1" applyAlignment="1">
      <alignment horizontal="center"/>
      <protection/>
    </xf>
    <xf numFmtId="176" fontId="1" fillId="0" borderId="16" xfId="20" applyFont="1" applyFill="1" applyBorder="1">
      <alignment/>
      <protection/>
    </xf>
    <xf numFmtId="176" fontId="1" fillId="0" borderId="14" xfId="20" applyFont="1" applyFill="1" applyBorder="1" applyAlignment="1">
      <alignment horizontal="right"/>
      <protection/>
    </xf>
    <xf numFmtId="176" fontId="1" fillId="0" borderId="6" xfId="20" applyFont="1" applyFill="1" applyBorder="1" applyAlignment="1">
      <alignment horizontal="right"/>
      <protection/>
    </xf>
    <xf numFmtId="176" fontId="0" fillId="0" borderId="1" xfId="20" applyFont="1" applyFill="1" applyBorder="1" applyAlignment="1">
      <alignment horizontal="right"/>
      <protection/>
    </xf>
    <xf numFmtId="176" fontId="0" fillId="0" borderId="2" xfId="20" applyFont="1" applyFill="1" applyBorder="1" applyAlignment="1">
      <alignment horizontal="right"/>
      <protection/>
    </xf>
    <xf numFmtId="176" fontId="0" fillId="0" borderId="7" xfId="20" applyFont="1" applyFill="1" applyBorder="1" applyAlignment="1">
      <alignment horizontal="left"/>
      <protection/>
    </xf>
    <xf numFmtId="176" fontId="0" fillId="0" borderId="9" xfId="20" applyFont="1" applyFill="1" applyBorder="1" applyAlignment="1">
      <alignment horizontal="right"/>
      <protection/>
    </xf>
    <xf numFmtId="176" fontId="0" fillId="0" borderId="10" xfId="20" applyFont="1" applyFill="1" applyBorder="1" applyAlignment="1">
      <alignment horizontal="right"/>
      <protection/>
    </xf>
    <xf numFmtId="176" fontId="0" fillId="2" borderId="2" xfId="0" applyNumberFormat="1" applyFont="1" applyFill="1" applyBorder="1" applyAlignment="1">
      <alignment horizontal="right"/>
    </xf>
    <xf numFmtId="176" fontId="0" fillId="2" borderId="1" xfId="0" applyNumberFormat="1" applyFont="1" applyFill="1" applyBorder="1" applyAlignment="1" applyProtection="1">
      <alignment horizontal="right"/>
      <protection/>
    </xf>
    <xf numFmtId="176" fontId="0" fillId="2" borderId="9" xfId="0" applyNumberFormat="1" applyFont="1" applyFill="1" applyBorder="1" applyAlignment="1" applyProtection="1">
      <alignment horizontal="right"/>
      <protection/>
    </xf>
    <xf numFmtId="176" fontId="0" fillId="0" borderId="12" xfId="20" applyFont="1" applyFill="1" applyBorder="1" applyAlignment="1">
      <alignment horizontal="center"/>
      <protection/>
    </xf>
    <xf numFmtId="3" fontId="1" fillId="0" borderId="14" xfId="20" applyNumberFormat="1" applyFont="1" applyFill="1" applyBorder="1" applyAlignment="1">
      <alignment horizontal="right"/>
      <protection/>
    </xf>
    <xf numFmtId="3" fontId="1" fillId="0" borderId="6" xfId="20" applyNumberFormat="1" applyFont="1" applyFill="1" applyBorder="1" applyAlignment="1">
      <alignment horizontal="right"/>
      <protection/>
    </xf>
    <xf numFmtId="3" fontId="0" fillId="0" borderId="2" xfId="20" applyNumberFormat="1" applyFont="1" applyFill="1" applyBorder="1" applyAlignment="1">
      <alignment horizontal="right"/>
      <protection/>
    </xf>
    <xf numFmtId="176" fontId="0" fillId="0" borderId="1" xfId="20" applyFont="1" applyFill="1" applyBorder="1">
      <alignment/>
      <protection/>
    </xf>
    <xf numFmtId="176" fontId="0" fillId="0" borderId="2" xfId="20" applyFont="1" applyFill="1" applyBorder="1">
      <alignment/>
      <protection/>
    </xf>
    <xf numFmtId="3" fontId="0" fillId="2" borderId="1" xfId="0" applyNumberFormat="1" applyFont="1" applyFill="1" applyBorder="1" applyAlignment="1">
      <alignment horizontal="right"/>
    </xf>
    <xf numFmtId="3" fontId="0" fillId="2" borderId="2" xfId="0" applyNumberFormat="1" applyFont="1" applyFill="1" applyBorder="1" applyAlignment="1">
      <alignment horizontal="right"/>
    </xf>
    <xf numFmtId="176" fontId="0" fillId="0" borderId="0" xfId="20" applyFont="1" applyFill="1" applyAlignment="1">
      <alignment horizontal="center"/>
      <protection/>
    </xf>
    <xf numFmtId="185" fontId="0" fillId="0" borderId="0" xfId="0" applyNumberFormat="1" applyFont="1" applyBorder="1" applyAlignment="1">
      <alignment horizontal="center"/>
    </xf>
    <xf numFmtId="176" fontId="7" fillId="0" borderId="0" xfId="20" applyNumberFormat="1" applyFont="1" applyFill="1" applyBorder="1" applyProtection="1">
      <alignment/>
      <protection/>
    </xf>
    <xf numFmtId="176" fontId="0" fillId="0" borderId="0" xfId="20" applyNumberFormat="1" applyFont="1" applyFill="1" applyBorder="1" applyProtection="1">
      <alignment/>
      <protection/>
    </xf>
    <xf numFmtId="176" fontId="0" fillId="0" borderId="0" xfId="20" applyFont="1" applyFill="1" applyBorder="1" applyAlignment="1">
      <alignment horizontal="center"/>
      <protection/>
    </xf>
    <xf numFmtId="176" fontId="0" fillId="2" borderId="1" xfId="0" applyNumberFormat="1" applyFont="1" applyFill="1" applyBorder="1" applyAlignment="1">
      <alignment/>
    </xf>
    <xf numFmtId="176" fontId="0" fillId="2" borderId="2" xfId="0" applyNumberFormat="1" applyFont="1" applyFill="1" applyBorder="1" applyAlignment="1">
      <alignment/>
    </xf>
    <xf numFmtId="177" fontId="0" fillId="2" borderId="1" xfId="0" applyNumberFormat="1" applyFont="1" applyFill="1" applyBorder="1" applyAlignment="1" applyProtection="1">
      <alignment horizontal="right"/>
      <protection/>
    </xf>
    <xf numFmtId="177" fontId="0" fillId="2" borderId="9" xfId="0" applyNumberFormat="1" applyFont="1" applyFill="1" applyBorder="1" applyAlignment="1" applyProtection="1">
      <alignment horizontal="right"/>
      <protection/>
    </xf>
    <xf numFmtId="0" fontId="0" fillId="0" borderId="7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7" xfId="0" applyFont="1" applyBorder="1" applyAlignment="1">
      <alignment horizontal="left" indent="1"/>
    </xf>
    <xf numFmtId="0" fontId="0" fillId="0" borderId="8" xfId="0" applyFont="1" applyBorder="1" applyAlignment="1">
      <alignment horizontal="left" indent="1"/>
    </xf>
    <xf numFmtId="0" fontId="0" fillId="0" borderId="0" xfId="0" applyFont="1" applyAlignment="1">
      <alignment horizontal="centerContinuous"/>
    </xf>
    <xf numFmtId="0" fontId="0" fillId="0" borderId="7" xfId="0" applyFont="1" applyBorder="1" applyAlignment="1">
      <alignment/>
    </xf>
    <xf numFmtId="0" fontId="0" fillId="0" borderId="15" xfId="0" applyFont="1" applyBorder="1" applyAlignment="1">
      <alignment horizontal="center"/>
    </xf>
    <xf numFmtId="185" fontId="0" fillId="0" borderId="1" xfId="0" applyNumberFormat="1" applyFont="1" applyBorder="1" applyAlignment="1">
      <alignment horizontal="right"/>
    </xf>
    <xf numFmtId="185" fontId="0" fillId="0" borderId="9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8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185" fontId="0" fillId="0" borderId="2" xfId="0" applyNumberFormat="1" applyFont="1" applyBorder="1" applyAlignment="1">
      <alignment horizontal="right"/>
    </xf>
    <xf numFmtId="185" fontId="0" fillId="0" borderId="1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/>
    </xf>
    <xf numFmtId="49" fontId="0" fillId="0" borderId="7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left" indent="6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185" fontId="0" fillId="0" borderId="2" xfId="0" applyNumberFormat="1" applyFont="1" applyBorder="1" applyAlignment="1">
      <alignment/>
    </xf>
    <xf numFmtId="185" fontId="0" fillId="0" borderId="7" xfId="0" applyNumberFormat="1" applyFont="1" applyBorder="1" applyAlignment="1">
      <alignment/>
    </xf>
    <xf numFmtId="185" fontId="0" fillId="0" borderId="0" xfId="0" applyNumberFormat="1" applyFont="1" applyBorder="1" applyAlignment="1">
      <alignment/>
    </xf>
    <xf numFmtId="185" fontId="0" fillId="0" borderId="0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185" fontId="1" fillId="0" borderId="16" xfId="0" applyNumberFormat="1" applyFont="1" applyBorder="1" applyAlignment="1">
      <alignment horizontal="right"/>
    </xf>
    <xf numFmtId="0" fontId="1" fillId="0" borderId="7" xfId="0" applyFont="1" applyBorder="1" applyAlignment="1">
      <alignment/>
    </xf>
    <xf numFmtId="185" fontId="0" fillId="0" borderId="7" xfId="0" applyNumberFormat="1" applyFont="1" applyBorder="1" applyAlignment="1">
      <alignment horizontal="right"/>
    </xf>
    <xf numFmtId="185" fontId="1" fillId="0" borderId="1" xfId="0" applyNumberFormat="1" applyFont="1" applyBorder="1" applyAlignment="1">
      <alignment horizontal="right"/>
    </xf>
    <xf numFmtId="185" fontId="1" fillId="0" borderId="14" xfId="0" applyNumberFormat="1" applyFont="1" applyBorder="1" applyAlignment="1">
      <alignment horizontal="right"/>
    </xf>
    <xf numFmtId="185" fontId="1" fillId="0" borderId="6" xfId="0" applyNumberFormat="1" applyFont="1" applyBorder="1" applyAlignment="1">
      <alignment horizontal="right"/>
    </xf>
    <xf numFmtId="185" fontId="1" fillId="0" borderId="2" xfId="0" applyNumberFormat="1" applyFont="1" applyBorder="1" applyAlignment="1">
      <alignment horizontal="right"/>
    </xf>
    <xf numFmtId="0" fontId="0" fillId="2" borderId="18" xfId="0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8" fillId="2" borderId="7" xfId="0" applyFont="1" applyFill="1" applyBorder="1" applyAlignment="1">
      <alignment horizontal="centerContinuous"/>
    </xf>
    <xf numFmtId="0" fontId="7" fillId="2" borderId="1" xfId="0" applyFont="1" applyFill="1" applyBorder="1" applyAlignment="1">
      <alignment horizontal="centerContinuous"/>
    </xf>
    <xf numFmtId="0" fontId="8" fillId="2" borderId="4" xfId="0" applyFont="1" applyFill="1" applyBorder="1" applyAlignment="1">
      <alignment horizontal="centerContinuous"/>
    </xf>
    <xf numFmtId="0" fontId="7" fillId="2" borderId="4" xfId="0" applyFont="1" applyFill="1" applyBorder="1" applyAlignment="1">
      <alignment horizontal="centerContinuous"/>
    </xf>
    <xf numFmtId="176" fontId="7" fillId="0" borderId="4" xfId="20" applyFont="1" applyBorder="1">
      <alignment/>
      <protection/>
    </xf>
    <xf numFmtId="3" fontId="7" fillId="0" borderId="4" xfId="0" applyNumberFormat="1" applyFont="1" applyBorder="1" applyAlignment="1">
      <alignment/>
    </xf>
    <xf numFmtId="3" fontId="7" fillId="0" borderId="4" xfId="0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176" fontId="0" fillId="0" borderId="4" xfId="20" applyFont="1" applyBorder="1">
      <alignment/>
      <protection/>
    </xf>
    <xf numFmtId="0" fontId="8" fillId="2" borderId="4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1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/>
    </xf>
    <xf numFmtId="176" fontId="7" fillId="0" borderId="4" xfId="20" applyFont="1" applyFill="1" applyBorder="1">
      <alignment/>
      <protection/>
    </xf>
    <xf numFmtId="176" fontId="0" fillId="0" borderId="4" xfId="20" applyFont="1" applyFill="1" applyBorder="1">
      <alignment/>
      <protection/>
    </xf>
    <xf numFmtId="176" fontId="0" fillId="0" borderId="4" xfId="20" applyNumberFormat="1" applyFont="1" applyFill="1" applyBorder="1" applyProtection="1">
      <alignment/>
      <protection/>
    </xf>
    <xf numFmtId="0" fontId="8" fillId="2" borderId="4" xfId="0" applyFont="1" applyFill="1" applyBorder="1" applyAlignment="1">
      <alignment horizontal="left"/>
    </xf>
    <xf numFmtId="0" fontId="0" fillId="0" borderId="0" xfId="0" applyFont="1" applyBorder="1" applyAlignment="1">
      <alignment horizontal="centerContinuous"/>
    </xf>
    <xf numFmtId="3" fontId="0" fillId="0" borderId="2" xfId="0" applyNumberFormat="1" applyBorder="1" applyAlignment="1">
      <alignment horizontal="right"/>
    </xf>
    <xf numFmtId="177" fontId="0" fillId="2" borderId="10" xfId="0" applyNumberFormat="1" applyFill="1" applyBorder="1" applyAlignment="1">
      <alignment/>
    </xf>
    <xf numFmtId="177" fontId="0" fillId="2" borderId="1" xfId="0" applyNumberFormat="1" applyFont="1" applyFill="1" applyBorder="1" applyAlignment="1">
      <alignment/>
    </xf>
    <xf numFmtId="181" fontId="0" fillId="0" borderId="1" xfId="0" applyNumberFormat="1" applyFont="1" applyBorder="1" applyAlignment="1">
      <alignment horizontal="right" wrapText="1"/>
    </xf>
    <xf numFmtId="176" fontId="1" fillId="0" borderId="7" xfId="20" applyFont="1" applyBorder="1">
      <alignment/>
      <protection/>
    </xf>
    <xf numFmtId="176" fontId="1" fillId="0" borderId="7" xfId="20" applyFont="1" applyBorder="1" applyAlignment="1">
      <alignment horizontal="left"/>
      <protection/>
    </xf>
    <xf numFmtId="176" fontId="1" fillId="0" borderId="1" xfId="20" applyFont="1" applyBorder="1" applyAlignment="1">
      <alignment horizontal="right"/>
      <protection/>
    </xf>
    <xf numFmtId="3" fontId="1" fillId="0" borderId="1" xfId="20" applyNumberFormat="1" applyFont="1" applyBorder="1" applyAlignment="1">
      <alignment horizontal="right"/>
      <protection/>
    </xf>
    <xf numFmtId="3" fontId="1" fillId="0" borderId="2" xfId="20" applyNumberFormat="1" applyFont="1" applyBorder="1" applyAlignment="1">
      <alignment horizontal="right"/>
      <protection/>
    </xf>
    <xf numFmtId="3" fontId="1" fillId="0" borderId="7" xfId="0" applyNumberFormat="1" applyFont="1" applyBorder="1" applyAlignment="1">
      <alignment/>
    </xf>
    <xf numFmtId="3" fontId="1" fillId="0" borderId="7" xfId="0" applyNumberFormat="1" applyFont="1" applyFill="1" applyBorder="1" applyAlignment="1" applyProtection="1">
      <alignment horizontal="left"/>
      <protection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/>
    </xf>
    <xf numFmtId="3" fontId="1" fillId="0" borderId="7" xfId="0" applyNumberFormat="1" applyFont="1" applyFill="1" applyBorder="1" applyAlignment="1" applyProtection="1">
      <alignment/>
      <protection/>
    </xf>
    <xf numFmtId="176" fontId="1" fillId="0" borderId="0" xfId="20" applyFont="1" applyBorder="1">
      <alignment/>
      <protection/>
    </xf>
    <xf numFmtId="176" fontId="1" fillId="0" borderId="0" xfId="20" applyFont="1" applyBorder="1" applyAlignment="1">
      <alignment horizontal="left"/>
      <protection/>
    </xf>
    <xf numFmtId="3" fontId="1" fillId="0" borderId="7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176" fontId="1" fillId="0" borderId="7" xfId="20" applyFont="1" applyFill="1" applyBorder="1">
      <alignment/>
      <protection/>
    </xf>
    <xf numFmtId="176" fontId="1" fillId="0" borderId="1" xfId="20" applyFont="1" applyFill="1" applyBorder="1" applyAlignment="1">
      <alignment horizontal="right"/>
      <protection/>
    </xf>
    <xf numFmtId="176" fontId="1" fillId="0" borderId="2" xfId="20" applyFont="1" applyFill="1" applyBorder="1" applyAlignment="1">
      <alignment horizontal="right"/>
      <protection/>
    </xf>
    <xf numFmtId="176" fontId="1" fillId="0" borderId="7" xfId="20" applyFont="1" applyFill="1" applyBorder="1" applyAlignment="1">
      <alignment horizontal="left"/>
      <protection/>
    </xf>
    <xf numFmtId="0" fontId="0" fillId="2" borderId="7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177" fontId="0" fillId="2" borderId="9" xfId="0" applyNumberFormat="1" applyFont="1" applyFill="1" applyBorder="1" applyAlignment="1">
      <alignment/>
    </xf>
    <xf numFmtId="181" fontId="0" fillId="0" borderId="9" xfId="0" applyNumberFormat="1" applyFont="1" applyBorder="1" applyAlignment="1">
      <alignment horizontal="right" wrapText="1"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3" fontId="0" fillId="0" borderId="2" xfId="0" applyNumberFormat="1" applyFont="1" applyBorder="1" applyAlignment="1">
      <alignment/>
    </xf>
    <xf numFmtId="1" fontId="0" fillId="0" borderId="12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37" fontId="0" fillId="0" borderId="1" xfId="17" applyNumberFormat="1" applyFont="1" applyBorder="1" applyAlignment="1">
      <alignment horizontal="right" wrapText="1"/>
    </xf>
    <xf numFmtId="37" fontId="0" fillId="0" borderId="9" xfId="17" applyNumberFormat="1" applyFont="1" applyBorder="1" applyAlignment="1">
      <alignment horizontal="right" wrapText="1"/>
    </xf>
    <xf numFmtId="176" fontId="0" fillId="2" borderId="10" xfId="0" applyNumberFormat="1" applyFont="1" applyFill="1" applyBorder="1" applyAlignment="1">
      <alignment horizontal="right"/>
    </xf>
    <xf numFmtId="0" fontId="1" fillId="2" borderId="0" xfId="0" applyFont="1" applyFill="1" applyBorder="1" applyAlignment="1" quotePrefix="1">
      <alignment/>
    </xf>
    <xf numFmtId="0" fontId="11" fillId="2" borderId="0" xfId="0" applyFont="1" applyFill="1" applyAlignment="1">
      <alignment/>
    </xf>
    <xf numFmtId="182" fontId="1" fillId="2" borderId="9" xfId="0" applyNumberFormat="1" applyFont="1" applyFill="1" applyBorder="1" applyAlignment="1" applyProtection="1">
      <alignment horizontal="right"/>
      <protection/>
    </xf>
    <xf numFmtId="176" fontId="0" fillId="0" borderId="8" xfId="20" applyFont="1" applyBorder="1" applyAlignment="1">
      <alignment horizontal="left"/>
      <protection/>
    </xf>
    <xf numFmtId="176" fontId="0" fillId="0" borderId="15" xfId="20" applyFont="1" applyBorder="1" applyAlignment="1">
      <alignment horizontal="left"/>
      <protection/>
    </xf>
    <xf numFmtId="176" fontId="0" fillId="0" borderId="9" xfId="20" applyNumberFormat="1" applyFont="1" applyBorder="1" applyAlignment="1" applyProtection="1">
      <alignment horizontal="right"/>
      <protection/>
    </xf>
    <xf numFmtId="176" fontId="0" fillId="0" borderId="9" xfId="20" applyFont="1" applyBorder="1">
      <alignment/>
      <protection/>
    </xf>
    <xf numFmtId="3" fontId="0" fillId="0" borderId="8" xfId="0" applyNumberFormat="1" applyFont="1" applyFill="1" applyBorder="1" applyAlignment="1" applyProtection="1">
      <alignment horizontal="left"/>
      <protection/>
    </xf>
    <xf numFmtId="3" fontId="0" fillId="0" borderId="9" xfId="0" applyNumberForma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9" xfId="0" applyNumberFormat="1" applyFill="1" applyBorder="1" applyAlignment="1">
      <alignment horizontal="right"/>
    </xf>
    <xf numFmtId="3" fontId="0" fillId="0" borderId="9" xfId="0" applyNumberFormat="1" applyFont="1" applyFill="1" applyBorder="1" applyAlignment="1" applyProtection="1">
      <alignment horizontal="right"/>
      <protection/>
    </xf>
    <xf numFmtId="3" fontId="0" fillId="0" borderId="10" xfId="0" applyNumberFormat="1" applyFont="1" applyBorder="1" applyAlignment="1">
      <alignment/>
    </xf>
    <xf numFmtId="176" fontId="0" fillId="0" borderId="8" xfId="20" applyFont="1" applyFill="1" applyBorder="1" applyAlignment="1">
      <alignment horizontal="left"/>
      <protection/>
    </xf>
    <xf numFmtId="176" fontId="0" fillId="0" borderId="15" xfId="20" applyFont="1" applyFill="1" applyBorder="1">
      <alignment/>
      <protection/>
    </xf>
    <xf numFmtId="176" fontId="0" fillId="0" borderId="9" xfId="20" applyFont="1" applyFill="1" applyBorder="1">
      <alignment/>
      <protection/>
    </xf>
    <xf numFmtId="3" fontId="0" fillId="0" borderId="9" xfId="0" applyNumberFormat="1" applyFont="1" applyFill="1" applyBorder="1" applyAlignment="1">
      <alignment/>
    </xf>
    <xf numFmtId="176" fontId="0" fillId="0" borderId="9" xfId="20" applyNumberFormat="1" applyFont="1" applyFill="1" applyBorder="1" applyAlignment="1" applyProtection="1">
      <alignment horizontal="right"/>
      <protection/>
    </xf>
    <xf numFmtId="178" fontId="0" fillId="0" borderId="1" xfId="0" applyNumberFormat="1" applyFont="1" applyFill="1" applyBorder="1" applyAlignment="1">
      <alignment horizontal="right"/>
    </xf>
    <xf numFmtId="185" fontId="1" fillId="0" borderId="2" xfId="0" applyNumberFormat="1" applyFont="1" applyBorder="1" applyAlignment="1">
      <alignment horizontal="center"/>
    </xf>
    <xf numFmtId="0" fontId="12" fillId="0" borderId="0" xfId="0" applyFont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11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185" fontId="14" fillId="0" borderId="16" xfId="0" applyNumberFormat="1" applyFont="1" applyBorder="1" applyAlignment="1">
      <alignment horizontal="right"/>
    </xf>
    <xf numFmtId="185" fontId="14" fillId="0" borderId="1" xfId="0" applyNumberFormat="1" applyFont="1" applyBorder="1" applyAlignment="1">
      <alignment horizontal="center"/>
    </xf>
    <xf numFmtId="185" fontId="13" fillId="0" borderId="7" xfId="0" applyNumberFormat="1" applyFont="1" applyBorder="1" applyAlignment="1">
      <alignment horizontal="right"/>
    </xf>
    <xf numFmtId="185" fontId="13" fillId="0" borderId="1" xfId="0" applyNumberFormat="1" applyFont="1" applyBorder="1" applyAlignment="1">
      <alignment horizontal="center"/>
    </xf>
    <xf numFmtId="185" fontId="14" fillId="0" borderId="1" xfId="0" applyNumberFormat="1" applyFont="1" applyBorder="1" applyAlignment="1">
      <alignment horizontal="right"/>
    </xf>
    <xf numFmtId="185" fontId="13" fillId="0" borderId="1" xfId="0" applyNumberFormat="1" applyFont="1" applyBorder="1" applyAlignment="1">
      <alignment horizontal="right"/>
    </xf>
    <xf numFmtId="185" fontId="13" fillId="0" borderId="9" xfId="0" applyNumberFormat="1" applyFont="1" applyBorder="1" applyAlignment="1">
      <alignment horizontal="right"/>
    </xf>
    <xf numFmtId="185" fontId="13" fillId="0" borderId="9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 horizontal="left" indent="6"/>
    </xf>
    <xf numFmtId="0" fontId="13" fillId="0" borderId="0" xfId="0" applyFont="1" applyAlignment="1">
      <alignment horizontal="centerContinuous"/>
    </xf>
    <xf numFmtId="0" fontId="13" fillId="0" borderId="0" xfId="0" applyFont="1" applyBorder="1" applyAlignment="1">
      <alignment horizontal="center"/>
    </xf>
    <xf numFmtId="179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left" indent="6"/>
    </xf>
    <xf numFmtId="0" fontId="13" fillId="0" borderId="0" xfId="0" applyFont="1" applyAlignment="1">
      <alignment horizontal="center"/>
    </xf>
    <xf numFmtId="0" fontId="14" fillId="0" borderId="4" xfId="0" applyFont="1" applyBorder="1" applyAlignment="1">
      <alignment horizontal="center"/>
    </xf>
    <xf numFmtId="185" fontId="1" fillId="0" borderId="5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13" fillId="0" borderId="4" xfId="0" applyFont="1" applyBorder="1" applyAlignment="1">
      <alignment horizontal="left" indent="2"/>
    </xf>
    <xf numFmtId="0" fontId="13" fillId="0" borderId="4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2" xfId="0" applyFont="1" applyBorder="1" applyAlignment="1">
      <alignment horizontal="center"/>
    </xf>
    <xf numFmtId="0" fontId="13" fillId="0" borderId="8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8" xfId="0" applyFont="1" applyBorder="1" applyAlignment="1">
      <alignment/>
    </xf>
    <xf numFmtId="0" fontId="14" fillId="0" borderId="7" xfId="0" applyFont="1" applyBorder="1" applyAlignment="1">
      <alignment/>
    </xf>
    <xf numFmtId="185" fontId="14" fillId="0" borderId="0" xfId="0" applyNumberFormat="1" applyFont="1" applyAlignment="1">
      <alignment horizontal="center"/>
    </xf>
    <xf numFmtId="185" fontId="14" fillId="0" borderId="0" xfId="0" applyNumberFormat="1" applyFont="1" applyBorder="1" applyAlignment="1">
      <alignment horizontal="center"/>
    </xf>
    <xf numFmtId="185" fontId="14" fillId="0" borderId="2" xfId="0" applyNumberFormat="1" applyFont="1" applyBorder="1" applyAlignment="1">
      <alignment horizontal="center"/>
    </xf>
    <xf numFmtId="185" fontId="14" fillId="0" borderId="7" xfId="0" applyNumberFormat="1" applyFont="1" applyBorder="1" applyAlignment="1">
      <alignment horizontal="center"/>
    </xf>
    <xf numFmtId="0" fontId="13" fillId="0" borderId="7" xfId="0" applyFont="1" applyBorder="1" applyAlignment="1">
      <alignment horizontal="left" indent="1"/>
    </xf>
    <xf numFmtId="185" fontId="13" fillId="0" borderId="2" xfId="0" applyNumberFormat="1" applyFont="1" applyBorder="1" applyAlignment="1">
      <alignment horizontal="center"/>
    </xf>
    <xf numFmtId="185" fontId="13" fillId="0" borderId="0" xfId="0" applyNumberFormat="1" applyFont="1" applyBorder="1" applyAlignment="1">
      <alignment horizontal="center"/>
    </xf>
    <xf numFmtId="185" fontId="13" fillId="0" borderId="7" xfId="0" applyNumberFormat="1" applyFont="1" applyBorder="1" applyAlignment="1">
      <alignment horizontal="center"/>
    </xf>
    <xf numFmtId="185" fontId="13" fillId="0" borderId="0" xfId="0" applyNumberFormat="1" applyFont="1" applyAlignment="1">
      <alignment horizontal="center"/>
    </xf>
    <xf numFmtId="0" fontId="13" fillId="0" borderId="8" xfId="0" applyFont="1" applyBorder="1" applyAlignment="1">
      <alignment horizontal="left" indent="1"/>
    </xf>
    <xf numFmtId="185" fontId="13" fillId="0" borderId="10" xfId="0" applyNumberFormat="1" applyFont="1" applyBorder="1" applyAlignment="1">
      <alignment horizontal="center"/>
    </xf>
    <xf numFmtId="185" fontId="13" fillId="0" borderId="15" xfId="0" applyNumberFormat="1" applyFont="1" applyBorder="1" applyAlignment="1">
      <alignment horizontal="center"/>
    </xf>
    <xf numFmtId="184" fontId="13" fillId="0" borderId="10" xfId="0" applyNumberFormat="1" applyFont="1" applyBorder="1" applyAlignment="1">
      <alignment horizontal="center"/>
    </xf>
    <xf numFmtId="184" fontId="13" fillId="0" borderId="15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0" xfId="0" applyFont="1" applyBorder="1" applyAlignment="1">
      <alignment horizontal="center"/>
    </xf>
    <xf numFmtId="185" fontId="14" fillId="0" borderId="2" xfId="0" applyNumberFormat="1" applyFont="1" applyBorder="1" applyAlignment="1">
      <alignment horizontal="right"/>
    </xf>
    <xf numFmtId="185" fontId="13" fillId="0" borderId="2" xfId="0" applyNumberFormat="1" applyFont="1" applyBorder="1" applyAlignment="1">
      <alignment horizontal="right"/>
    </xf>
    <xf numFmtId="185" fontId="13" fillId="0" borderId="10" xfId="0" applyNumberFormat="1" applyFont="1" applyBorder="1" applyAlignment="1">
      <alignment horizontal="right"/>
    </xf>
    <xf numFmtId="49" fontId="0" fillId="0" borderId="17" xfId="0" applyNumberFormat="1" applyFont="1" applyBorder="1" applyAlignment="1">
      <alignment/>
    </xf>
    <xf numFmtId="0" fontId="13" fillId="0" borderId="12" xfId="0" applyFont="1" applyBorder="1" applyAlignment="1">
      <alignment horizontal="center"/>
    </xf>
    <xf numFmtId="0" fontId="0" fillId="2" borderId="17" xfId="0" applyFont="1" applyFill="1" applyBorder="1" applyAlignment="1" quotePrefix="1">
      <alignment horizontal="center"/>
    </xf>
    <xf numFmtId="0" fontId="0" fillId="2" borderId="12" xfId="0" applyFont="1" applyFill="1" applyBorder="1" applyAlignment="1">
      <alignment horizontal="center"/>
    </xf>
    <xf numFmtId="185" fontId="0" fillId="0" borderId="10" xfId="0" applyNumberFormat="1" applyFont="1" applyBorder="1" applyAlignment="1">
      <alignment horizontal="center"/>
    </xf>
    <xf numFmtId="185" fontId="0" fillId="0" borderId="2" xfId="0" applyNumberFormat="1" applyFont="1" applyBorder="1" applyAlignment="1">
      <alignment horizontal="center"/>
    </xf>
    <xf numFmtId="0" fontId="0" fillId="2" borderId="19" xfId="0" applyFont="1" applyFill="1" applyBorder="1" applyAlignment="1">
      <alignment/>
    </xf>
    <xf numFmtId="0" fontId="0" fillId="2" borderId="22" xfId="0" applyFont="1" applyFill="1" applyBorder="1" applyAlignment="1">
      <alignment horizontal="centerContinuous"/>
    </xf>
    <xf numFmtId="0" fontId="0" fillId="2" borderId="23" xfId="0" applyFont="1" applyFill="1" applyBorder="1" applyAlignment="1">
      <alignment horizontal="centerContinuous"/>
    </xf>
    <xf numFmtId="0" fontId="0" fillId="2" borderId="12" xfId="0" applyFont="1" applyFill="1" applyBorder="1" applyAlignment="1" quotePrefix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Continuous"/>
    </xf>
    <xf numFmtId="0" fontId="8" fillId="2" borderId="19" xfId="0" applyFont="1" applyFill="1" applyBorder="1" applyAlignment="1">
      <alignment/>
    </xf>
    <xf numFmtId="176" fontId="0" fillId="0" borderId="17" xfId="20" applyFont="1" applyFill="1" applyBorder="1">
      <alignment/>
      <protection/>
    </xf>
    <xf numFmtId="176" fontId="8" fillId="0" borderId="0" xfId="20" applyFont="1" applyBorder="1" applyAlignment="1">
      <alignment horizontal="center"/>
      <protection/>
    </xf>
    <xf numFmtId="0" fontId="0" fillId="2" borderId="3" xfId="0" applyFill="1" applyBorder="1" applyAlignment="1">
      <alignment/>
    </xf>
    <xf numFmtId="0" fontId="0" fillId="2" borderId="18" xfId="0" applyFill="1" applyBorder="1" applyAlignment="1">
      <alignment/>
    </xf>
    <xf numFmtId="0" fontId="7" fillId="2" borderId="2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185" fontId="1" fillId="0" borderId="7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85" fontId="1" fillId="0" borderId="16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76" fontId="0" fillId="0" borderId="18" xfId="20" applyFont="1" applyBorder="1" applyAlignment="1">
      <alignment horizontal="center"/>
      <protection/>
    </xf>
    <xf numFmtId="176" fontId="0" fillId="0" borderId="4" xfId="20" applyFont="1" applyBorder="1" applyAlignment="1">
      <alignment horizontal="center"/>
      <protection/>
    </xf>
    <xf numFmtId="0" fontId="5" fillId="0" borderId="0" xfId="0" applyFont="1" applyBorder="1" applyAlignment="1">
      <alignment horizontal="center"/>
    </xf>
    <xf numFmtId="176" fontId="0" fillId="0" borderId="0" xfId="20" applyFont="1" applyBorder="1" applyAlignment="1">
      <alignment horizontal="center"/>
      <protection/>
    </xf>
    <xf numFmtId="176" fontId="0" fillId="0" borderId="7" xfId="20" applyFont="1" applyBorder="1" applyAlignment="1">
      <alignment horizontal="center"/>
      <protection/>
    </xf>
    <xf numFmtId="185" fontId="0" fillId="0" borderId="2" xfId="0" applyNumberFormat="1" applyFont="1" applyBorder="1" applyAlignment="1">
      <alignment horizontal="center"/>
    </xf>
    <xf numFmtId="185" fontId="0" fillId="0" borderId="0" xfId="0" applyNumberFormat="1" applyFont="1" applyBorder="1" applyAlignment="1">
      <alignment horizontal="center"/>
    </xf>
    <xf numFmtId="185" fontId="0" fillId="0" borderId="7" xfId="0" applyNumberFormat="1" applyFont="1" applyBorder="1" applyAlignment="1">
      <alignment horizontal="center"/>
    </xf>
    <xf numFmtId="185" fontId="0" fillId="0" borderId="8" xfId="0" applyNumberFormat="1" applyFont="1" applyBorder="1" applyAlignment="1">
      <alignment horizontal="center"/>
    </xf>
    <xf numFmtId="185" fontId="1" fillId="0" borderId="6" xfId="0" applyNumberFormat="1" applyFont="1" applyBorder="1" applyAlignment="1">
      <alignment horizontal="center"/>
    </xf>
    <xf numFmtId="185" fontId="1" fillId="0" borderId="5" xfId="0" applyNumberFormat="1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2" borderId="17" xfId="0" applyFont="1" applyFill="1" applyBorder="1" applyAlignment="1" quotePrefix="1">
      <alignment horizontal="center"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23" xfId="0" applyFont="1" applyFill="1" applyBorder="1" applyAlignment="1" quotePrefix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6" fontId="0" fillId="0" borderId="13" xfId="20" applyFont="1" applyBorder="1" applyAlignment="1">
      <alignment horizontal="center"/>
      <protection/>
    </xf>
    <xf numFmtId="176" fontId="0" fillId="0" borderId="3" xfId="20" applyFont="1" applyBorder="1" applyAlignment="1">
      <alignment horizontal="center"/>
      <protection/>
    </xf>
    <xf numFmtId="176" fontId="5" fillId="0" borderId="0" xfId="20" applyFont="1" applyAlignment="1">
      <alignment horizontal="center"/>
      <protection/>
    </xf>
    <xf numFmtId="176" fontId="8" fillId="0" borderId="0" xfId="20" applyFont="1" applyAlignment="1">
      <alignment horizontal="center"/>
      <protection/>
    </xf>
    <xf numFmtId="3" fontId="5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0" fillId="0" borderId="7" xfId="0" applyNumberFormat="1" applyFont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185" fontId="0" fillId="0" borderId="10" xfId="0" applyNumberFormat="1" applyFont="1" applyBorder="1" applyAlignment="1">
      <alignment horizontal="center"/>
    </xf>
    <xf numFmtId="185" fontId="0" fillId="0" borderId="15" xfId="0" applyNumberFormat="1" applyFont="1" applyBorder="1" applyAlignment="1">
      <alignment horizontal="center"/>
    </xf>
    <xf numFmtId="185" fontId="1" fillId="0" borderId="2" xfId="0" applyNumberFormat="1" applyFont="1" applyBorder="1" applyAlignment="1">
      <alignment horizontal="center"/>
    </xf>
    <xf numFmtId="185" fontId="1" fillId="0" borderId="0" xfId="0" applyNumberFormat="1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3" fontId="0" fillId="0" borderId="7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/>
    </xf>
    <xf numFmtId="176" fontId="0" fillId="0" borderId="24" xfId="20" applyFont="1" applyFill="1" applyBorder="1" applyAlignment="1">
      <alignment horizontal="center"/>
      <protection/>
    </xf>
    <xf numFmtId="176" fontId="0" fillId="0" borderId="22" xfId="20" applyFont="1" applyFill="1" applyBorder="1" applyAlignment="1">
      <alignment horizontal="center"/>
      <protection/>
    </xf>
    <xf numFmtId="176" fontId="5" fillId="0" borderId="0" xfId="20" applyFont="1" applyFill="1" applyBorder="1" applyAlignment="1">
      <alignment horizontal="center"/>
      <protection/>
    </xf>
    <xf numFmtId="176" fontId="8" fillId="0" borderId="0" xfId="20" applyFont="1" applyFill="1" applyBorder="1" applyAlignment="1">
      <alignment horizontal="center"/>
      <protection/>
    </xf>
    <xf numFmtId="0" fontId="0" fillId="2" borderId="25" xfId="0" applyFont="1" applyFill="1" applyBorder="1" applyAlignment="1">
      <alignment horizontal="center"/>
    </xf>
    <xf numFmtId="0" fontId="0" fillId="2" borderId="19" xfId="0" applyFont="1" applyFill="1" applyBorder="1" applyAlignment="1" quotePrefix="1">
      <alignment horizontal="center"/>
    </xf>
    <xf numFmtId="0" fontId="0" fillId="2" borderId="17" xfId="0" applyFont="1" applyFill="1" applyBorder="1" applyAlignment="1" quotePrefix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5" xfId="0" applyFont="1" applyFill="1" applyBorder="1" applyAlignment="1" quotePrefix="1">
      <alignment horizontal="center"/>
    </xf>
    <xf numFmtId="0" fontId="0" fillId="2" borderId="8" xfId="0" applyFont="1" applyFill="1" applyBorder="1" applyAlignment="1" quotePrefix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7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2" borderId="1" xfId="0" applyFill="1" applyBorder="1" applyAlignment="1" quotePrefix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85" fontId="13" fillId="0" borderId="2" xfId="0" applyNumberFormat="1" applyFont="1" applyBorder="1" applyAlignment="1">
      <alignment horizontal="center"/>
    </xf>
    <xf numFmtId="185" fontId="13" fillId="0" borderId="0" xfId="0" applyNumberFormat="1" applyFont="1" applyBorder="1" applyAlignment="1">
      <alignment horizontal="center"/>
    </xf>
    <xf numFmtId="185" fontId="13" fillId="0" borderId="7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85" fontId="14" fillId="0" borderId="2" xfId="0" applyNumberFormat="1" applyFont="1" applyBorder="1" applyAlignment="1">
      <alignment horizontal="center"/>
    </xf>
    <xf numFmtId="185" fontId="14" fillId="0" borderId="0" xfId="0" applyNumberFormat="1" applyFont="1" applyBorder="1" applyAlignment="1">
      <alignment horizontal="center"/>
    </xf>
    <xf numFmtId="185" fontId="14" fillId="0" borderId="7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185" fontId="14" fillId="0" borderId="6" xfId="0" applyNumberFormat="1" applyFont="1" applyBorder="1" applyAlignment="1">
      <alignment horizontal="center"/>
    </xf>
    <xf numFmtId="185" fontId="14" fillId="0" borderId="5" xfId="0" applyNumberFormat="1" applyFont="1" applyBorder="1" applyAlignment="1">
      <alignment horizontal="center"/>
    </xf>
    <xf numFmtId="185" fontId="14" fillId="0" borderId="16" xfId="0" applyNumberFormat="1" applyFont="1" applyBorder="1" applyAlignment="1">
      <alignment horizontal="center"/>
    </xf>
    <xf numFmtId="185" fontId="13" fillId="0" borderId="10" xfId="0" applyNumberFormat="1" applyFont="1" applyBorder="1" applyAlignment="1">
      <alignment horizontal="center"/>
    </xf>
    <xf numFmtId="185" fontId="13" fillId="0" borderId="15" xfId="0" applyNumberFormat="1" applyFont="1" applyBorder="1" applyAlignment="1">
      <alignment horizontal="center"/>
    </xf>
    <xf numFmtId="185" fontId="13" fillId="0" borderId="8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5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16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2" xfId="0" applyFont="1" applyFill="1" applyBorder="1" applyAlignment="1" quotePrefix="1">
      <alignment horizontal="center" vertical="center" wrapText="1" shrinkToFit="1"/>
    </xf>
    <xf numFmtId="0" fontId="0" fillId="2" borderId="2" xfId="0" applyFont="1" applyFill="1" applyBorder="1" applyAlignment="1">
      <alignment horizontal="center" vertical="center" wrapText="1" shrinkToFit="1"/>
    </xf>
    <xf numFmtId="0" fontId="0" fillId="2" borderId="10" xfId="0" applyFont="1" applyFill="1" applyBorder="1" applyAlignment="1">
      <alignment horizontal="center" vertical="center" wrapText="1" shrinkToFit="1"/>
    </xf>
    <xf numFmtId="176" fontId="0" fillId="0" borderId="13" xfId="20" applyFont="1" applyFill="1" applyBorder="1" applyAlignment="1">
      <alignment horizontal="center"/>
      <protection/>
    </xf>
    <xf numFmtId="176" fontId="0" fillId="0" borderId="3" xfId="20" applyFont="1" applyFill="1" applyBorder="1" applyAlignment="1">
      <alignment horizontal="center"/>
      <protection/>
    </xf>
    <xf numFmtId="176" fontId="5" fillId="0" borderId="0" xfId="20" applyFont="1" applyFill="1" applyAlignment="1">
      <alignment horizontal="center"/>
      <protection/>
    </xf>
    <xf numFmtId="176" fontId="8" fillId="0" borderId="0" xfId="20" applyFont="1" applyFill="1" applyAlignment="1">
      <alignment horizontal="center"/>
      <protection/>
    </xf>
    <xf numFmtId="0" fontId="0" fillId="2" borderId="12" xfId="0" applyFont="1" applyFill="1" applyBorder="1" applyAlignment="1">
      <alignment horizontal="center" vertical="center" wrapText="1" shrinkToFit="1"/>
    </xf>
    <xf numFmtId="0" fontId="0" fillId="2" borderId="11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externalLink" Target="externalLinks/externalLink1.xml" /><Relationship Id="rId47" Type="http://schemas.openxmlformats.org/officeDocument/2006/relationships/externalLink" Target="externalLinks/externalLink2.xml" /><Relationship Id="rId48" Type="http://schemas.openxmlformats.org/officeDocument/2006/relationships/externalLink" Target="externalLinks/externalLink3.xml" /><Relationship Id="rId49" Type="http://schemas.openxmlformats.org/officeDocument/2006/relationships/externalLink" Target="externalLinks/externalLink4.xml" /><Relationship Id="rId50" Type="http://schemas.openxmlformats.org/officeDocument/2006/relationships/externalLink" Target="externalLinks/externalLink5.xml" /><Relationship Id="rId51" Type="http://schemas.openxmlformats.org/officeDocument/2006/relationships/externalLink" Target="externalLinks/externalLink6.xml" /><Relationship Id="rId52" Type="http://schemas.openxmlformats.org/officeDocument/2006/relationships/externalLink" Target="externalLinks/externalLink7.xml" /><Relationship Id="rId53" Type="http://schemas.openxmlformats.org/officeDocument/2006/relationships/externalLink" Target="externalLinks/externalLink8.xml" /><Relationship Id="rId54" Type="http://schemas.openxmlformats.org/officeDocument/2006/relationships/externalLink" Target="externalLinks/externalLink9.xml" /><Relationship Id="rId55" Type="http://schemas.openxmlformats.org/officeDocument/2006/relationships/externalLink" Target="externalLinks/externalLink10.xml" /><Relationship Id="rId56" Type="http://schemas.openxmlformats.org/officeDocument/2006/relationships/externalLink" Target="externalLinks/externalLink11.xml" /><Relationship Id="rId5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1">
    <pageSetUpPr fitToPage="1"/>
  </sheetPr>
  <dimension ref="A1:G48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35.7109375" style="188" customWidth="1"/>
    <col min="2" max="7" width="13.7109375" style="188" customWidth="1"/>
    <col min="8" max="16384" width="11.421875" style="188" customWidth="1"/>
  </cols>
  <sheetData>
    <row r="1" spans="1:7" s="183" customFormat="1" ht="18">
      <c r="A1" s="559" t="s">
        <v>0</v>
      </c>
      <c r="B1" s="559"/>
      <c r="C1" s="559"/>
      <c r="D1" s="559"/>
      <c r="E1" s="559"/>
      <c r="F1" s="559"/>
      <c r="G1" s="559"/>
    </row>
    <row r="3" spans="1:7" s="185" customFormat="1" ht="15">
      <c r="A3" s="560" t="s">
        <v>375</v>
      </c>
      <c r="B3" s="560"/>
      <c r="C3" s="560"/>
      <c r="D3" s="560"/>
      <c r="E3" s="560"/>
      <c r="F3" s="560"/>
      <c r="G3" s="560"/>
    </row>
    <row r="4" spans="1:7" s="185" customFormat="1" ht="15">
      <c r="A4" s="561"/>
      <c r="B4" s="561"/>
      <c r="C4" s="561"/>
      <c r="D4" s="561"/>
      <c r="E4" s="561"/>
      <c r="F4" s="561"/>
      <c r="G4" s="561"/>
    </row>
    <row r="5" spans="1:7" ht="12.75">
      <c r="A5" s="523"/>
      <c r="B5" s="524" t="s">
        <v>142</v>
      </c>
      <c r="C5" s="525"/>
      <c r="D5" s="525"/>
      <c r="E5" s="524" t="s">
        <v>143</v>
      </c>
      <c r="F5" s="525"/>
      <c r="G5" s="526" t="s">
        <v>2</v>
      </c>
    </row>
    <row r="6" spans="1:7" ht="13.5" thickBot="1">
      <c r="A6" s="527" t="s">
        <v>144</v>
      </c>
      <c r="B6" s="190" t="s">
        <v>145</v>
      </c>
      <c r="C6" s="190" t="s">
        <v>146</v>
      </c>
      <c r="D6" s="190" t="s">
        <v>16</v>
      </c>
      <c r="E6" s="190" t="s">
        <v>145</v>
      </c>
      <c r="F6" s="190" t="s">
        <v>146</v>
      </c>
      <c r="G6" s="190" t="s">
        <v>40</v>
      </c>
    </row>
    <row r="7" spans="1:7" ht="12.75">
      <c r="A7" s="191"/>
      <c r="B7" s="192"/>
      <c r="C7" s="192"/>
      <c r="D7" s="192"/>
      <c r="E7" s="192"/>
      <c r="F7" s="192"/>
      <c r="G7" s="192"/>
    </row>
    <row r="8" spans="1:7" ht="12.75">
      <c r="A8" s="193" t="s">
        <v>147</v>
      </c>
      <c r="B8" s="194"/>
      <c r="C8" s="194"/>
      <c r="D8" s="194"/>
      <c r="E8" s="194"/>
      <c r="F8" s="194"/>
      <c r="G8" s="194"/>
    </row>
    <row r="9" spans="1:7" ht="12.75">
      <c r="A9" s="195" t="s">
        <v>148</v>
      </c>
      <c r="B9" s="196" t="s">
        <v>47</v>
      </c>
      <c r="C9" s="196">
        <v>882</v>
      </c>
      <c r="D9" s="196">
        <v>882</v>
      </c>
      <c r="E9" s="196" t="s">
        <v>47</v>
      </c>
      <c r="F9" s="196">
        <v>89120</v>
      </c>
      <c r="G9" s="196">
        <v>78604</v>
      </c>
    </row>
    <row r="10" spans="1:7" ht="12.75">
      <c r="A10" s="195" t="s">
        <v>149</v>
      </c>
      <c r="B10" s="196">
        <v>18389</v>
      </c>
      <c r="C10" s="196">
        <v>95375</v>
      </c>
      <c r="D10" s="196">
        <v>113764</v>
      </c>
      <c r="E10" s="196">
        <v>40238</v>
      </c>
      <c r="F10" s="196">
        <v>78189.63790301442</v>
      </c>
      <c r="G10" s="196">
        <v>8197289</v>
      </c>
    </row>
    <row r="11" spans="1:7" ht="12.75">
      <c r="A11" s="195"/>
      <c r="B11" s="196"/>
      <c r="C11" s="196"/>
      <c r="D11" s="196"/>
      <c r="E11" s="196"/>
      <c r="F11" s="196"/>
      <c r="G11" s="196"/>
    </row>
    <row r="12" spans="1:7" ht="12.75">
      <c r="A12" s="432" t="s">
        <v>150</v>
      </c>
      <c r="B12" s="196"/>
      <c r="C12" s="196"/>
      <c r="D12" s="196"/>
      <c r="E12" s="196"/>
      <c r="F12" s="196"/>
      <c r="G12" s="196"/>
    </row>
    <row r="13" spans="1:7" ht="12.75">
      <c r="A13" s="195" t="s">
        <v>151</v>
      </c>
      <c r="B13" s="196">
        <v>2519</v>
      </c>
      <c r="C13" s="196">
        <v>83844</v>
      </c>
      <c r="D13" s="196">
        <v>86363</v>
      </c>
      <c r="E13" s="196">
        <v>1886</v>
      </c>
      <c r="F13" s="196">
        <v>3575</v>
      </c>
      <c r="G13" s="196">
        <v>304505</v>
      </c>
    </row>
    <row r="14" spans="1:7" ht="12.75">
      <c r="A14" s="197" t="s">
        <v>152</v>
      </c>
      <c r="B14" s="196">
        <v>75</v>
      </c>
      <c r="C14" s="196">
        <v>9</v>
      </c>
      <c r="D14" s="196">
        <v>84</v>
      </c>
      <c r="E14" s="196">
        <v>866</v>
      </c>
      <c r="F14" s="196">
        <v>1389</v>
      </c>
      <c r="G14" s="196">
        <v>78</v>
      </c>
    </row>
    <row r="15" spans="1:7" ht="12.75">
      <c r="A15" s="195" t="s">
        <v>153</v>
      </c>
      <c r="B15" s="198">
        <v>634</v>
      </c>
      <c r="C15" s="196" t="s">
        <v>47</v>
      </c>
      <c r="D15" s="196">
        <v>634</v>
      </c>
      <c r="E15" s="198">
        <v>6735</v>
      </c>
      <c r="F15" s="199" t="s">
        <v>47</v>
      </c>
      <c r="G15" s="196">
        <v>4271</v>
      </c>
    </row>
    <row r="16" spans="1:7" ht="12.75">
      <c r="A16" s="195"/>
      <c r="B16" s="198"/>
      <c r="C16" s="196"/>
      <c r="D16" s="196"/>
      <c r="E16" s="198"/>
      <c r="F16" s="199"/>
      <c r="G16" s="196"/>
    </row>
    <row r="17" spans="1:7" ht="12.75">
      <c r="A17" s="432" t="s">
        <v>154</v>
      </c>
      <c r="B17" s="198"/>
      <c r="C17" s="196"/>
      <c r="D17" s="196"/>
      <c r="E17" s="198"/>
      <c r="F17" s="199"/>
      <c r="G17" s="196"/>
    </row>
    <row r="18" spans="1:7" ht="12.75">
      <c r="A18" s="195" t="s">
        <v>155</v>
      </c>
      <c r="B18" s="196" t="s">
        <v>47</v>
      </c>
      <c r="C18" s="196" t="s">
        <v>47</v>
      </c>
      <c r="D18" s="196" t="s">
        <v>47</v>
      </c>
      <c r="E18" s="199" t="s">
        <v>47</v>
      </c>
      <c r="F18" s="199" t="s">
        <v>47</v>
      </c>
      <c r="G18" s="196">
        <v>113440</v>
      </c>
    </row>
    <row r="19" spans="1:7" ht="12.75">
      <c r="A19" s="195" t="s">
        <v>378</v>
      </c>
      <c r="B19" s="196" t="s">
        <v>47</v>
      </c>
      <c r="C19" s="196" t="s">
        <v>47</v>
      </c>
      <c r="D19" s="196" t="s">
        <v>47</v>
      </c>
      <c r="E19" s="199" t="s">
        <v>47</v>
      </c>
      <c r="F19" s="199" t="s">
        <v>47</v>
      </c>
      <c r="G19" s="196" t="s">
        <v>47</v>
      </c>
    </row>
    <row r="20" spans="1:7" ht="12.75">
      <c r="A20" s="195" t="s">
        <v>379</v>
      </c>
      <c r="B20" s="196" t="s">
        <v>47</v>
      </c>
      <c r="C20" s="196" t="s">
        <v>47</v>
      </c>
      <c r="D20" s="196" t="s">
        <v>47</v>
      </c>
      <c r="E20" s="199" t="s">
        <v>47</v>
      </c>
      <c r="F20" s="199" t="s">
        <v>47</v>
      </c>
      <c r="G20" s="196" t="s">
        <v>47</v>
      </c>
    </row>
    <row r="21" spans="1:7" ht="12.75">
      <c r="A21" s="200" t="s">
        <v>156</v>
      </c>
      <c r="B21" s="198">
        <v>2572</v>
      </c>
      <c r="C21" s="198">
        <v>691</v>
      </c>
      <c r="D21" s="198">
        <v>3263</v>
      </c>
      <c r="E21" s="199">
        <v>527</v>
      </c>
      <c r="F21" s="199">
        <v>976</v>
      </c>
      <c r="G21" s="196">
        <v>2030</v>
      </c>
    </row>
    <row r="22" spans="1:7" ht="12.75">
      <c r="A22" s="200" t="s">
        <v>157</v>
      </c>
      <c r="B22" s="196" t="s">
        <v>47</v>
      </c>
      <c r="C22" s="196" t="s">
        <v>47</v>
      </c>
      <c r="D22" s="196" t="s">
        <v>47</v>
      </c>
      <c r="E22" s="199" t="s">
        <v>47</v>
      </c>
      <c r="F22" s="199" t="s">
        <v>47</v>
      </c>
      <c r="G22" s="196" t="s">
        <v>47</v>
      </c>
    </row>
    <row r="23" spans="1:7" ht="12.75">
      <c r="A23" s="195" t="s">
        <v>158</v>
      </c>
      <c r="B23" s="196">
        <v>3</v>
      </c>
      <c r="C23" s="196">
        <v>42</v>
      </c>
      <c r="D23" s="196">
        <v>45</v>
      </c>
      <c r="E23" s="199">
        <v>600</v>
      </c>
      <c r="F23" s="199">
        <v>2683</v>
      </c>
      <c r="G23" s="196">
        <v>115</v>
      </c>
    </row>
    <row r="24" spans="1:7" ht="12.75">
      <c r="A24" s="195" t="s">
        <v>159</v>
      </c>
      <c r="B24" s="196">
        <v>664524</v>
      </c>
      <c r="C24" s="196">
        <v>89104</v>
      </c>
      <c r="D24" s="196">
        <v>753628</v>
      </c>
      <c r="E24" s="199">
        <v>902</v>
      </c>
      <c r="F24" s="199">
        <v>1929</v>
      </c>
      <c r="G24" s="196">
        <v>771107</v>
      </c>
    </row>
    <row r="25" spans="1:7" ht="12.75">
      <c r="A25" s="195" t="s">
        <v>160</v>
      </c>
      <c r="B25" s="196">
        <v>57</v>
      </c>
      <c r="C25" s="196">
        <v>7</v>
      </c>
      <c r="D25" s="196">
        <v>64</v>
      </c>
      <c r="E25" s="199">
        <v>646</v>
      </c>
      <c r="F25" s="199">
        <v>1000</v>
      </c>
      <c r="G25" s="196">
        <v>43</v>
      </c>
    </row>
    <row r="26" spans="1:7" ht="12.75">
      <c r="A26" s="195" t="s">
        <v>161</v>
      </c>
      <c r="B26" s="196">
        <v>9</v>
      </c>
      <c r="C26" s="196">
        <v>590</v>
      </c>
      <c r="D26" s="196">
        <v>599</v>
      </c>
      <c r="E26" s="199">
        <v>1800</v>
      </c>
      <c r="F26" s="199">
        <v>2697</v>
      </c>
      <c r="G26" s="196">
        <v>1608</v>
      </c>
    </row>
    <row r="27" spans="1:7" ht="12.75">
      <c r="A27" s="195" t="s">
        <v>162</v>
      </c>
      <c r="B27" s="196">
        <v>3279</v>
      </c>
      <c r="C27" s="196">
        <v>3535</v>
      </c>
      <c r="D27" s="196">
        <v>6814</v>
      </c>
      <c r="E27" s="199">
        <v>1216</v>
      </c>
      <c r="F27" s="199">
        <v>1923</v>
      </c>
      <c r="G27" s="196">
        <v>10787</v>
      </c>
    </row>
    <row r="28" spans="1:7" ht="12.75">
      <c r="A28" s="195"/>
      <c r="B28" s="196"/>
      <c r="C28" s="196"/>
      <c r="D28" s="196"/>
      <c r="E28" s="199"/>
      <c r="F28" s="199"/>
      <c r="G28" s="196"/>
    </row>
    <row r="29" spans="1:7" ht="12.75">
      <c r="A29" s="432" t="s">
        <v>163</v>
      </c>
      <c r="B29" s="196"/>
      <c r="C29" s="196"/>
      <c r="D29" s="196"/>
      <c r="E29" s="199"/>
      <c r="F29" s="199"/>
      <c r="G29" s="196"/>
    </row>
    <row r="30" spans="1:7" ht="12.75">
      <c r="A30" s="197" t="s">
        <v>164</v>
      </c>
      <c r="B30" s="196">
        <v>2</v>
      </c>
      <c r="C30" s="196">
        <v>2861</v>
      </c>
      <c r="D30" s="196">
        <v>2863</v>
      </c>
      <c r="E30" s="199">
        <v>1150</v>
      </c>
      <c r="F30" s="199">
        <v>2454</v>
      </c>
      <c r="G30" s="196">
        <v>7025</v>
      </c>
    </row>
    <row r="31" spans="1:7" ht="12.75">
      <c r="A31" s="195" t="s">
        <v>165</v>
      </c>
      <c r="B31" s="196">
        <v>240</v>
      </c>
      <c r="C31" s="196">
        <v>1</v>
      </c>
      <c r="D31" s="196">
        <v>241</v>
      </c>
      <c r="E31" s="199">
        <v>396</v>
      </c>
      <c r="F31" s="199">
        <v>3000</v>
      </c>
      <c r="G31" s="196">
        <v>99</v>
      </c>
    </row>
    <row r="32" spans="1:7" ht="12.75">
      <c r="A32" s="195" t="s">
        <v>166</v>
      </c>
      <c r="B32" s="198">
        <v>85</v>
      </c>
      <c r="C32" s="196">
        <v>153</v>
      </c>
      <c r="D32" s="196">
        <v>238</v>
      </c>
      <c r="E32" s="198">
        <v>6</v>
      </c>
      <c r="F32" s="199">
        <v>15</v>
      </c>
      <c r="G32" s="196">
        <v>2818</v>
      </c>
    </row>
    <row r="33" spans="1:7" ht="12.75">
      <c r="A33" s="195" t="s">
        <v>167</v>
      </c>
      <c r="B33" s="196">
        <v>1</v>
      </c>
      <c r="C33" s="198">
        <v>54</v>
      </c>
      <c r="D33" s="196">
        <v>55</v>
      </c>
      <c r="E33" s="199">
        <v>1500</v>
      </c>
      <c r="F33" s="198">
        <v>20915</v>
      </c>
      <c r="G33" s="196">
        <v>1131</v>
      </c>
    </row>
    <row r="34" spans="1:7" ht="12.75">
      <c r="A34" s="195" t="s">
        <v>168</v>
      </c>
      <c r="B34" s="196">
        <v>2</v>
      </c>
      <c r="C34" s="196">
        <v>1</v>
      </c>
      <c r="D34" s="196">
        <v>3</v>
      </c>
      <c r="E34" s="199">
        <v>1000</v>
      </c>
      <c r="F34" s="199">
        <v>2000</v>
      </c>
      <c r="G34" s="196">
        <v>4</v>
      </c>
    </row>
    <row r="35" spans="1:7" ht="12.75">
      <c r="A35" s="195" t="s">
        <v>380</v>
      </c>
      <c r="B35" s="196" t="s">
        <v>47</v>
      </c>
      <c r="C35" s="196" t="s">
        <v>47</v>
      </c>
      <c r="D35" s="196" t="s">
        <v>47</v>
      </c>
      <c r="E35" s="196" t="s">
        <v>47</v>
      </c>
      <c r="F35" s="199" t="s">
        <v>47</v>
      </c>
      <c r="G35" s="196" t="s">
        <v>47</v>
      </c>
    </row>
    <row r="36" spans="1:7" ht="12.75">
      <c r="A36" s="195"/>
      <c r="B36" s="198"/>
      <c r="C36" s="196"/>
      <c r="D36" s="196"/>
      <c r="E36" s="198"/>
      <c r="F36" s="199"/>
      <c r="G36" s="196"/>
    </row>
    <row r="37" spans="1:7" ht="12.75">
      <c r="A37" s="432" t="s">
        <v>169</v>
      </c>
      <c r="B37" s="198"/>
      <c r="C37" s="196"/>
      <c r="D37" s="196"/>
      <c r="E37" s="198"/>
      <c r="F37" s="199"/>
      <c r="G37" s="196"/>
    </row>
    <row r="38" spans="1:7" ht="12.75">
      <c r="A38" s="197" t="s">
        <v>170</v>
      </c>
      <c r="B38" s="196" t="s">
        <v>47</v>
      </c>
      <c r="C38" s="196">
        <v>13627</v>
      </c>
      <c r="D38" s="196">
        <v>13627</v>
      </c>
      <c r="E38" s="199" t="s">
        <v>47</v>
      </c>
      <c r="F38" s="199">
        <v>3047</v>
      </c>
      <c r="G38" s="196">
        <v>41525</v>
      </c>
    </row>
    <row r="39" spans="1:7" ht="12.75">
      <c r="A39" s="195" t="s">
        <v>171</v>
      </c>
      <c r="B39" s="198">
        <v>9</v>
      </c>
      <c r="C39" s="196">
        <v>657</v>
      </c>
      <c r="D39" s="196">
        <v>666</v>
      </c>
      <c r="E39" s="198">
        <v>1222</v>
      </c>
      <c r="F39" s="199">
        <v>1839</v>
      </c>
      <c r="G39" s="196">
        <v>1219</v>
      </c>
    </row>
    <row r="40" spans="1:7" ht="12.75">
      <c r="A40" s="197" t="s">
        <v>381</v>
      </c>
      <c r="B40" s="196">
        <v>175</v>
      </c>
      <c r="C40" s="196">
        <v>3399</v>
      </c>
      <c r="D40" s="196">
        <v>3574</v>
      </c>
      <c r="E40" s="199">
        <v>975</v>
      </c>
      <c r="F40" s="199">
        <v>2190</v>
      </c>
      <c r="G40" s="196">
        <v>7616</v>
      </c>
    </row>
    <row r="41" spans="1:7" ht="12.75">
      <c r="A41" s="195" t="s">
        <v>172</v>
      </c>
      <c r="B41" s="196">
        <v>2131</v>
      </c>
      <c r="C41" s="196">
        <v>34</v>
      </c>
      <c r="D41" s="196">
        <v>2165</v>
      </c>
      <c r="E41" s="199">
        <v>2629</v>
      </c>
      <c r="F41" s="199">
        <v>5088</v>
      </c>
      <c r="G41" s="196">
        <v>5776</v>
      </c>
    </row>
    <row r="42" spans="1:7" ht="12.75">
      <c r="A42" s="195" t="s">
        <v>173</v>
      </c>
      <c r="B42" s="196">
        <v>4436</v>
      </c>
      <c r="C42" s="196">
        <v>2237</v>
      </c>
      <c r="D42" s="196">
        <v>6673</v>
      </c>
      <c r="E42" s="199">
        <v>1487</v>
      </c>
      <c r="F42" s="199">
        <v>2648</v>
      </c>
      <c r="G42" s="196">
        <v>12521</v>
      </c>
    </row>
    <row r="43" spans="1:7" ht="12.75">
      <c r="A43" s="195"/>
      <c r="B43" s="196"/>
      <c r="C43" s="196"/>
      <c r="D43" s="196"/>
      <c r="E43" s="199"/>
      <c r="F43" s="199"/>
      <c r="G43" s="196"/>
    </row>
    <row r="44" spans="1:7" ht="13.5" thickBot="1">
      <c r="A44" s="201" t="s">
        <v>174</v>
      </c>
      <c r="B44" s="202">
        <v>699142</v>
      </c>
      <c r="C44" s="202">
        <v>297103</v>
      </c>
      <c r="D44" s="202">
        <v>996245</v>
      </c>
      <c r="E44" s="202" t="s">
        <v>47</v>
      </c>
      <c r="F44" s="202" t="s">
        <v>47</v>
      </c>
      <c r="G44" s="202" t="s">
        <v>47</v>
      </c>
    </row>
    <row r="45" spans="1:7" ht="12.75">
      <c r="A45" s="195" t="s">
        <v>175</v>
      </c>
      <c r="B45" s="195"/>
      <c r="C45" s="195"/>
      <c r="D45" s="195"/>
      <c r="E45" s="195"/>
      <c r="F45" s="195"/>
      <c r="G45" s="195"/>
    </row>
    <row r="46" spans="1:7" ht="12.75">
      <c r="A46" s="197" t="s">
        <v>176</v>
      </c>
      <c r="B46" s="195"/>
      <c r="C46" s="195"/>
      <c r="D46" s="195"/>
      <c r="E46" s="195"/>
      <c r="F46" s="195"/>
      <c r="G46" s="195"/>
    </row>
    <row r="47" spans="1:7" ht="12.75">
      <c r="A47" s="197" t="s">
        <v>177</v>
      </c>
      <c r="B47" s="195"/>
      <c r="C47" s="195"/>
      <c r="D47" s="195"/>
      <c r="E47" s="195"/>
      <c r="F47" s="195"/>
      <c r="G47" s="195"/>
    </row>
    <row r="48" spans="1:7" ht="12.75">
      <c r="A48" s="195" t="s">
        <v>178</v>
      </c>
      <c r="D48" s="203"/>
      <c r="G48" s="204"/>
    </row>
  </sheetData>
  <mergeCells count="3">
    <mergeCell ref="A1:G1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11">
    <pageSetUpPr fitToPage="1"/>
  </sheetPr>
  <dimension ref="A1:H33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40.7109375" style="48" customWidth="1"/>
    <col min="2" max="2" width="14.7109375" style="48" customWidth="1"/>
    <col min="3" max="3" width="14.7109375" style="274" customWidth="1"/>
    <col min="4" max="7" width="14.7109375" style="48" customWidth="1"/>
    <col min="8" max="16384" width="11.421875" style="48" customWidth="1"/>
  </cols>
  <sheetData>
    <row r="1" spans="1:7" s="2" customFormat="1" ht="18">
      <c r="A1" s="568" t="s">
        <v>0</v>
      </c>
      <c r="B1" s="568"/>
      <c r="C1" s="568"/>
      <c r="D1" s="568"/>
      <c r="E1" s="568"/>
      <c r="F1" s="568"/>
      <c r="G1" s="568"/>
    </row>
    <row r="2" spans="1:7" ht="12.75">
      <c r="A2" s="274"/>
      <c r="B2" s="274"/>
      <c r="D2" s="274"/>
      <c r="E2" s="274"/>
      <c r="F2" s="274"/>
      <c r="G2" s="274"/>
    </row>
    <row r="3" spans="1:7" s="3" customFormat="1" ht="15">
      <c r="A3" s="569" t="s">
        <v>311</v>
      </c>
      <c r="B3" s="569"/>
      <c r="C3" s="569"/>
      <c r="D3" s="569"/>
      <c r="E3" s="569"/>
      <c r="F3" s="569"/>
      <c r="G3" s="569"/>
    </row>
    <row r="4" spans="1:7" s="3" customFormat="1" ht="15" customHeight="1">
      <c r="A4" s="569" t="s">
        <v>270</v>
      </c>
      <c r="B4" s="569"/>
      <c r="C4" s="569"/>
      <c r="D4" s="569"/>
      <c r="E4" s="569"/>
      <c r="F4" s="569"/>
      <c r="G4" s="569"/>
    </row>
    <row r="5" spans="1:7" ht="15">
      <c r="A5" s="569" t="s">
        <v>363</v>
      </c>
      <c r="B5" s="569"/>
      <c r="C5" s="569"/>
      <c r="D5" s="569"/>
      <c r="E5" s="569"/>
      <c r="F5" s="569"/>
      <c r="G5" s="569"/>
    </row>
    <row r="6" spans="1:7" ht="12.75" customHeight="1">
      <c r="A6" s="547"/>
      <c r="B6" s="547"/>
      <c r="C6" s="547"/>
      <c r="D6" s="547"/>
      <c r="E6" s="547"/>
      <c r="F6" s="547"/>
      <c r="G6" s="547"/>
    </row>
    <row r="7" spans="1:8" ht="12.75">
      <c r="A7" s="275"/>
      <c r="B7" s="277"/>
      <c r="C7" s="278"/>
      <c r="D7" s="275"/>
      <c r="E7" s="277"/>
      <c r="F7" s="276"/>
      <c r="G7" s="276"/>
      <c r="H7" s="276"/>
    </row>
    <row r="8" spans="1:8" ht="12.75">
      <c r="A8" s="336" t="s">
        <v>271</v>
      </c>
      <c r="B8" s="543" t="s">
        <v>19</v>
      </c>
      <c r="C8" s="544"/>
      <c r="D8" s="545"/>
      <c r="E8" s="543" t="s">
        <v>272</v>
      </c>
      <c r="F8" s="544"/>
      <c r="G8" s="544"/>
      <c r="H8" s="276"/>
    </row>
    <row r="9" spans="1:8" ht="13.5" thickBot="1">
      <c r="A9" s="275"/>
      <c r="B9" s="277"/>
      <c r="C9" s="278"/>
      <c r="D9" s="275"/>
      <c r="E9" s="276"/>
      <c r="F9" s="276"/>
      <c r="G9" s="276"/>
      <c r="H9" s="276"/>
    </row>
    <row r="10" spans="1:8" s="337" customFormat="1" ht="12.75">
      <c r="A10" s="356" t="s">
        <v>273</v>
      </c>
      <c r="B10" s="557">
        <v>931</v>
      </c>
      <c r="C10" s="558"/>
      <c r="D10" s="546"/>
      <c r="E10" s="557">
        <v>31.95</v>
      </c>
      <c r="F10" s="558"/>
      <c r="G10" s="558"/>
      <c r="H10" s="357"/>
    </row>
    <row r="11" spans="1:8" ht="12.75">
      <c r="A11" s="358"/>
      <c r="B11" s="359"/>
      <c r="C11" s="328"/>
      <c r="D11" s="360"/>
      <c r="E11" s="361"/>
      <c r="F11" s="362"/>
      <c r="G11" s="361"/>
      <c r="H11" s="276"/>
    </row>
    <row r="12" spans="1:8" s="337" customFormat="1" ht="12.75">
      <c r="A12" s="358" t="s">
        <v>274</v>
      </c>
      <c r="B12" s="582">
        <v>889.9</v>
      </c>
      <c r="C12" s="583"/>
      <c r="D12" s="542"/>
      <c r="E12" s="582" t="s">
        <v>47</v>
      </c>
      <c r="F12" s="583"/>
      <c r="G12" s="583"/>
      <c r="H12" s="357"/>
    </row>
    <row r="13" spans="1:8" ht="12.75">
      <c r="A13" s="358"/>
      <c r="B13" s="359"/>
      <c r="C13" s="328"/>
      <c r="D13" s="360"/>
      <c r="E13" s="361"/>
      <c r="F13" s="362"/>
      <c r="G13" s="361"/>
      <c r="H13" s="276"/>
    </row>
    <row r="14" spans="1:8" s="337" customFormat="1" ht="12.75">
      <c r="A14" s="358" t="s">
        <v>275</v>
      </c>
      <c r="B14" s="582">
        <v>543</v>
      </c>
      <c r="C14" s="583"/>
      <c r="D14" s="542"/>
      <c r="E14" s="582">
        <v>14.5</v>
      </c>
      <c r="F14" s="583"/>
      <c r="G14" s="583"/>
      <c r="H14" s="357"/>
    </row>
    <row r="15" spans="1:8" ht="12.75">
      <c r="A15" s="338" t="s">
        <v>276</v>
      </c>
      <c r="B15" s="553">
        <v>456</v>
      </c>
      <c r="C15" s="554"/>
      <c r="D15" s="555"/>
      <c r="E15" s="553">
        <v>1.9</v>
      </c>
      <c r="F15" s="554"/>
      <c r="G15" s="554"/>
      <c r="H15" s="276"/>
    </row>
    <row r="16" spans="1:8" ht="12.75">
      <c r="A16" s="275"/>
      <c r="B16" s="359"/>
      <c r="C16" s="328"/>
      <c r="D16" s="360"/>
      <c r="E16" s="361"/>
      <c r="F16" s="362"/>
      <c r="G16" s="361"/>
      <c r="H16" s="276"/>
    </row>
    <row r="17" spans="1:8" s="337" customFormat="1" ht="12.75">
      <c r="A17" s="358" t="s">
        <v>277</v>
      </c>
      <c r="B17" s="582">
        <v>248</v>
      </c>
      <c r="C17" s="583"/>
      <c r="D17" s="542"/>
      <c r="E17" s="582">
        <v>8.3</v>
      </c>
      <c r="F17" s="583"/>
      <c r="G17" s="583"/>
      <c r="H17" s="357"/>
    </row>
    <row r="18" spans="1:8" ht="12.75">
      <c r="A18" s="338" t="s">
        <v>278</v>
      </c>
      <c r="B18" s="553">
        <v>159</v>
      </c>
      <c r="C18" s="554"/>
      <c r="D18" s="555"/>
      <c r="E18" s="553">
        <v>6.9</v>
      </c>
      <c r="F18" s="554"/>
      <c r="G18" s="554"/>
      <c r="H18" s="276"/>
    </row>
    <row r="19" spans="1:8" ht="12.75">
      <c r="A19" s="275"/>
      <c r="B19" s="359"/>
      <c r="C19" s="328"/>
      <c r="D19" s="360"/>
      <c r="E19" s="361"/>
      <c r="F19" s="362"/>
      <c r="G19" s="361"/>
      <c r="H19" s="276"/>
    </row>
    <row r="20" spans="1:8" s="337" customFormat="1" ht="12.75">
      <c r="A20" s="358" t="s">
        <v>279</v>
      </c>
      <c r="B20" s="582">
        <v>187</v>
      </c>
      <c r="C20" s="583"/>
      <c r="D20" s="542"/>
      <c r="E20" s="582" t="s">
        <v>47</v>
      </c>
      <c r="F20" s="583"/>
      <c r="G20" s="583"/>
      <c r="H20" s="357"/>
    </row>
    <row r="21" spans="1:8" ht="12.75">
      <c r="A21" s="275"/>
      <c r="B21" s="359"/>
      <c r="C21" s="328"/>
      <c r="D21" s="360"/>
      <c r="E21" s="361"/>
      <c r="F21" s="362"/>
      <c r="G21" s="361"/>
      <c r="H21" s="276"/>
    </row>
    <row r="22" spans="1:8" s="337" customFormat="1" ht="12.75">
      <c r="A22" s="358" t="s">
        <v>280</v>
      </c>
      <c r="B22" s="582">
        <v>171</v>
      </c>
      <c r="C22" s="583"/>
      <c r="D22" s="542"/>
      <c r="E22" s="582" t="s">
        <v>47</v>
      </c>
      <c r="F22" s="583"/>
      <c r="G22" s="583"/>
      <c r="H22" s="357"/>
    </row>
    <row r="23" spans="1:8" ht="12.75">
      <c r="A23" s="275"/>
      <c r="B23" s="359"/>
      <c r="C23" s="328"/>
      <c r="D23" s="360"/>
      <c r="E23" s="361"/>
      <c r="F23" s="362"/>
      <c r="G23" s="361"/>
      <c r="H23" s="276"/>
    </row>
    <row r="24" spans="1:8" s="337" customFormat="1" ht="12.75">
      <c r="A24" s="358" t="s">
        <v>281</v>
      </c>
      <c r="B24" s="582">
        <v>-16</v>
      </c>
      <c r="C24" s="583"/>
      <c r="D24" s="542"/>
      <c r="E24" s="582" t="s">
        <v>47</v>
      </c>
      <c r="F24" s="583"/>
      <c r="G24" s="583"/>
      <c r="H24" s="357"/>
    </row>
    <row r="25" spans="1:8" ht="12.75">
      <c r="A25" s="275"/>
      <c r="B25" s="359"/>
      <c r="C25" s="328"/>
      <c r="D25" s="360"/>
      <c r="E25" s="361"/>
      <c r="F25" s="362"/>
      <c r="G25" s="361"/>
      <c r="H25" s="276"/>
    </row>
    <row r="26" spans="1:8" s="337" customFormat="1" ht="12.75">
      <c r="A26" s="358" t="s">
        <v>346</v>
      </c>
      <c r="B26" s="582">
        <v>1242</v>
      </c>
      <c r="C26" s="583"/>
      <c r="D26" s="542"/>
      <c r="E26" s="582">
        <v>38.2</v>
      </c>
      <c r="F26" s="583"/>
      <c r="G26" s="583"/>
      <c r="H26" s="357"/>
    </row>
    <row r="27" spans="1:8" ht="12.75">
      <c r="A27" s="338" t="s">
        <v>282</v>
      </c>
      <c r="B27" s="553">
        <v>81.2</v>
      </c>
      <c r="C27" s="554"/>
      <c r="D27" s="555"/>
      <c r="E27" s="553" t="s">
        <v>47</v>
      </c>
      <c r="F27" s="554"/>
      <c r="G27" s="554"/>
      <c r="H27" s="276"/>
    </row>
    <row r="28" spans="1:8" ht="13.5" thickBot="1">
      <c r="A28" s="339" t="s">
        <v>283</v>
      </c>
      <c r="B28" s="580">
        <v>1128.8</v>
      </c>
      <c r="C28" s="581"/>
      <c r="D28" s="556"/>
      <c r="E28" s="580">
        <v>38.2</v>
      </c>
      <c r="F28" s="581"/>
      <c r="G28" s="581"/>
      <c r="H28" s="276"/>
    </row>
    <row r="29" spans="1:7" ht="12.75">
      <c r="A29" s="276"/>
      <c r="B29" s="276"/>
      <c r="C29" s="278"/>
      <c r="D29" s="276"/>
      <c r="E29" s="276"/>
      <c r="F29" s="276"/>
      <c r="G29" s="276"/>
    </row>
    <row r="30" spans="1:7" ht="12.75">
      <c r="A30" s="276"/>
      <c r="B30" s="276"/>
      <c r="C30" s="278"/>
      <c r="D30" s="276"/>
      <c r="E30" s="276"/>
      <c r="F30" s="276"/>
      <c r="G30" s="276"/>
    </row>
    <row r="31" spans="1:7" ht="12.75">
      <c r="A31" s="276"/>
      <c r="B31" s="276"/>
      <c r="C31" s="278"/>
      <c r="D31" s="276"/>
      <c r="E31" s="276"/>
      <c r="F31" s="276"/>
      <c r="G31" s="276"/>
    </row>
    <row r="32" spans="1:7" ht="12.75">
      <c r="A32" s="276"/>
      <c r="B32" s="276"/>
      <c r="C32" s="278"/>
      <c r="D32" s="276"/>
      <c r="E32" s="276"/>
      <c r="F32" s="276"/>
      <c r="G32" s="276"/>
    </row>
    <row r="33" spans="1:7" ht="12.75">
      <c r="A33" s="276"/>
      <c r="B33" s="276"/>
      <c r="C33" s="278"/>
      <c r="D33" s="276"/>
      <c r="E33" s="276"/>
      <c r="F33" s="276"/>
      <c r="G33" s="276"/>
    </row>
  </sheetData>
  <mergeCells count="31">
    <mergeCell ref="A1:G1"/>
    <mergeCell ref="A6:G6"/>
    <mergeCell ref="A3:G3"/>
    <mergeCell ref="A4:G4"/>
    <mergeCell ref="A5:G5"/>
    <mergeCell ref="B8:D8"/>
    <mergeCell ref="E8:G8"/>
    <mergeCell ref="B10:D10"/>
    <mergeCell ref="B12:D12"/>
    <mergeCell ref="B22:D22"/>
    <mergeCell ref="B24:D24"/>
    <mergeCell ref="B26:D26"/>
    <mergeCell ref="B14:D14"/>
    <mergeCell ref="B15:D15"/>
    <mergeCell ref="B17:D17"/>
    <mergeCell ref="B18:D18"/>
    <mergeCell ref="B27:D27"/>
    <mergeCell ref="B28:D28"/>
    <mergeCell ref="E10:G10"/>
    <mergeCell ref="E12:G12"/>
    <mergeCell ref="E14:G14"/>
    <mergeCell ref="E15:G15"/>
    <mergeCell ref="E17:G17"/>
    <mergeCell ref="E18:G18"/>
    <mergeCell ref="E20:G20"/>
    <mergeCell ref="B20:D20"/>
    <mergeCell ref="E28:G28"/>
    <mergeCell ref="E22:G22"/>
    <mergeCell ref="E24:G24"/>
    <mergeCell ref="E26:G26"/>
    <mergeCell ref="E27:G2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G56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40.7109375" style="48" customWidth="1"/>
    <col min="2" max="2" width="14.7109375" style="48" customWidth="1"/>
    <col min="3" max="5" width="17.7109375" style="48" customWidth="1"/>
    <col min="6" max="6" width="17.7109375" style="276" customWidth="1"/>
    <col min="7" max="7" width="16.7109375" style="48" customWidth="1"/>
    <col min="8" max="16384" width="11.421875" style="48" customWidth="1"/>
  </cols>
  <sheetData>
    <row r="1" spans="1:7" s="2" customFormat="1" ht="18">
      <c r="A1" s="550" t="s">
        <v>0</v>
      </c>
      <c r="B1" s="550"/>
      <c r="C1" s="550"/>
      <c r="D1" s="550"/>
      <c r="E1" s="550"/>
      <c r="F1" s="550"/>
      <c r="G1" s="1"/>
    </row>
    <row r="2" spans="1:7" ht="12.75">
      <c r="A2" s="274"/>
      <c r="B2" s="274"/>
      <c r="C2" s="274"/>
      <c r="D2" s="274"/>
      <c r="E2" s="274"/>
      <c r="F2" s="278"/>
      <c r="G2" s="274"/>
    </row>
    <row r="3" spans="1:7" s="249" customFormat="1" ht="15">
      <c r="A3" s="537" t="s">
        <v>355</v>
      </c>
      <c r="B3" s="537"/>
      <c r="C3" s="537"/>
      <c r="D3" s="537"/>
      <c r="E3" s="537"/>
      <c r="F3" s="537"/>
      <c r="G3" s="251"/>
    </row>
    <row r="4" spans="1:7" s="249" customFormat="1" ht="12.75">
      <c r="A4" s="381"/>
      <c r="B4" s="381"/>
      <c r="C4" s="381"/>
      <c r="D4" s="381"/>
      <c r="E4" s="381"/>
      <c r="F4" s="388"/>
      <c r="G4" s="251"/>
    </row>
    <row r="5" spans="1:6" s="249" customFormat="1" ht="12.75">
      <c r="A5" s="250"/>
      <c r="B5" s="258"/>
      <c r="C5" s="571" t="s">
        <v>2</v>
      </c>
      <c r="D5" s="548"/>
      <c r="E5" s="571" t="s">
        <v>38</v>
      </c>
      <c r="F5" s="549"/>
    </row>
    <row r="6" spans="1:6" s="249" customFormat="1" ht="12.75">
      <c r="A6" s="551" t="s">
        <v>231</v>
      </c>
      <c r="B6" s="552"/>
      <c r="C6" s="255" t="s">
        <v>232</v>
      </c>
      <c r="D6" s="256"/>
      <c r="E6" s="255" t="s">
        <v>284</v>
      </c>
      <c r="F6" s="279" t="s">
        <v>285</v>
      </c>
    </row>
    <row r="7" spans="1:6" s="249" customFormat="1" ht="12.75">
      <c r="A7" s="250"/>
      <c r="B7" s="258"/>
      <c r="C7" s="259" t="s">
        <v>234</v>
      </c>
      <c r="D7" s="260">
        <v>2002</v>
      </c>
      <c r="E7" s="260">
        <v>2002</v>
      </c>
      <c r="F7" s="261">
        <v>2002</v>
      </c>
    </row>
    <row r="8" spans="1:6" s="249" customFormat="1" ht="13.5" thickBot="1">
      <c r="A8" s="250"/>
      <c r="B8" s="258"/>
      <c r="C8" s="259" t="s">
        <v>237</v>
      </c>
      <c r="D8" s="259" t="s">
        <v>237</v>
      </c>
      <c r="E8" s="259" t="s">
        <v>237</v>
      </c>
      <c r="F8" s="262" t="s">
        <v>237</v>
      </c>
    </row>
    <row r="9" spans="1:6" s="249" customFormat="1" ht="12.75">
      <c r="A9" s="280" t="s">
        <v>238</v>
      </c>
      <c r="B9" s="263"/>
      <c r="C9" s="264">
        <v>109799</v>
      </c>
      <c r="D9" s="265">
        <v>145282.991</v>
      </c>
      <c r="E9" s="265">
        <v>21567.005</v>
      </c>
      <c r="F9" s="266">
        <v>19141.801</v>
      </c>
    </row>
    <row r="10" spans="1:6" s="249" customFormat="1" ht="12.75">
      <c r="A10" s="250"/>
      <c r="B10" s="258"/>
      <c r="C10" s="267"/>
      <c r="D10" s="267"/>
      <c r="E10" s="267"/>
      <c r="F10" s="268"/>
    </row>
    <row r="11" spans="1:6" s="249" customFormat="1" ht="12.75">
      <c r="A11" s="407" t="s">
        <v>348</v>
      </c>
      <c r="B11" s="258"/>
      <c r="C11" s="267"/>
      <c r="D11" s="270"/>
      <c r="E11" s="267"/>
      <c r="F11" s="268"/>
    </row>
    <row r="12" spans="1:6" s="249" customFormat="1" ht="12.75">
      <c r="A12" s="408" t="s">
        <v>69</v>
      </c>
      <c r="B12" s="258"/>
      <c r="C12" s="399">
        <f>SUM(C13:C26)</f>
        <v>17183.056</v>
      </c>
      <c r="D12" s="399">
        <f>SUM(D13:D26)</f>
        <v>18413.236</v>
      </c>
      <c r="E12" s="399">
        <f>SUM(E13:E26)</f>
        <v>1864.7659999999998</v>
      </c>
      <c r="F12" s="400">
        <f>SUM(F13:F26)</f>
        <v>112.129</v>
      </c>
    </row>
    <row r="13" spans="1:6" s="249" customFormat="1" ht="12.75">
      <c r="A13" s="281" t="s">
        <v>239</v>
      </c>
      <c r="B13" s="258"/>
      <c r="C13" s="270">
        <v>4293.135</v>
      </c>
      <c r="D13" s="270">
        <v>4380.04</v>
      </c>
      <c r="E13" s="283">
        <v>18.068</v>
      </c>
      <c r="F13" s="284">
        <v>4.444</v>
      </c>
    </row>
    <row r="14" spans="1:6" s="249" customFormat="1" ht="12.75">
      <c r="A14" s="281" t="s">
        <v>240</v>
      </c>
      <c r="B14" s="258"/>
      <c r="C14" s="270">
        <v>458.333</v>
      </c>
      <c r="D14" s="270">
        <v>495</v>
      </c>
      <c r="E14" s="283">
        <v>3.715</v>
      </c>
      <c r="F14" s="268" t="s">
        <v>47</v>
      </c>
    </row>
    <row r="15" spans="1:6" s="249" customFormat="1" ht="12.75">
      <c r="A15" s="281" t="s">
        <v>241</v>
      </c>
      <c r="B15" s="258"/>
      <c r="C15" s="270">
        <v>1078.173</v>
      </c>
      <c r="D15" s="270">
        <v>1091.9</v>
      </c>
      <c r="E15" s="283">
        <v>14.689</v>
      </c>
      <c r="F15" s="284">
        <v>13.712</v>
      </c>
    </row>
    <row r="16" spans="1:6" s="249" customFormat="1" ht="12.75">
      <c r="A16" s="281" t="s">
        <v>242</v>
      </c>
      <c r="B16" s="258"/>
      <c r="C16" s="270">
        <v>542.985</v>
      </c>
      <c r="D16" s="270">
        <v>566.196</v>
      </c>
      <c r="E16" s="283">
        <v>1.938</v>
      </c>
      <c r="F16" s="268" t="s">
        <v>47</v>
      </c>
    </row>
    <row r="17" spans="1:6" s="249" customFormat="1" ht="12.75">
      <c r="A17" s="281" t="s">
        <v>243</v>
      </c>
      <c r="B17" s="258"/>
      <c r="C17" s="270">
        <v>965.894</v>
      </c>
      <c r="D17" s="270">
        <v>1317</v>
      </c>
      <c r="E17" s="283">
        <v>26.689</v>
      </c>
      <c r="F17" s="284">
        <v>0.63</v>
      </c>
    </row>
    <row r="18" spans="1:6" s="249" customFormat="1" ht="12.75">
      <c r="A18" s="281" t="s">
        <v>244</v>
      </c>
      <c r="B18" s="258"/>
      <c r="C18" s="270">
        <v>169.458</v>
      </c>
      <c r="D18" s="270">
        <v>161</v>
      </c>
      <c r="E18" s="283">
        <v>31.692</v>
      </c>
      <c r="F18" s="284">
        <v>23.404</v>
      </c>
    </row>
    <row r="19" spans="1:6" s="249" customFormat="1" ht="12.75">
      <c r="A19" s="281" t="s">
        <v>245</v>
      </c>
      <c r="B19" s="258"/>
      <c r="C19" s="270">
        <v>4451.233</v>
      </c>
      <c r="D19" s="270">
        <v>5139</v>
      </c>
      <c r="E19" s="283">
        <v>192.763</v>
      </c>
      <c r="F19" s="284">
        <v>40.702</v>
      </c>
    </row>
    <row r="20" spans="1:6" s="249" customFormat="1" ht="12.75">
      <c r="A20" s="281" t="s">
        <v>246</v>
      </c>
      <c r="B20" s="258"/>
      <c r="C20" s="270">
        <v>329.078</v>
      </c>
      <c r="D20" s="270">
        <v>321</v>
      </c>
      <c r="E20" s="283">
        <v>0.493</v>
      </c>
      <c r="F20" s="268" t="s">
        <v>47</v>
      </c>
    </row>
    <row r="21" spans="1:6" s="249" customFormat="1" ht="12.75">
      <c r="A21" s="281" t="s">
        <v>247</v>
      </c>
      <c r="B21" s="258"/>
      <c r="C21" s="270">
        <v>1227</v>
      </c>
      <c r="D21" s="267">
        <v>1112</v>
      </c>
      <c r="E21" s="283">
        <v>5.702</v>
      </c>
      <c r="F21" s="284">
        <v>1.329</v>
      </c>
    </row>
    <row r="22" spans="1:6" s="249" customFormat="1" ht="12.75">
      <c r="A22" s="281" t="s">
        <v>248</v>
      </c>
      <c r="B22" s="258"/>
      <c r="C22" s="270">
        <v>236.667</v>
      </c>
      <c r="D22" s="270">
        <v>215</v>
      </c>
      <c r="E22" s="283">
        <v>3.256</v>
      </c>
      <c r="F22" s="284">
        <v>1.036</v>
      </c>
    </row>
    <row r="23" spans="1:6" s="249" customFormat="1" ht="12.75">
      <c r="A23" s="281" t="s">
        <v>249</v>
      </c>
      <c r="B23" s="258"/>
      <c r="C23" s="270">
        <v>1701.933</v>
      </c>
      <c r="D23" s="270">
        <v>1532</v>
      </c>
      <c r="E23" s="283">
        <v>32.557</v>
      </c>
      <c r="F23" s="284">
        <v>1.534</v>
      </c>
    </row>
    <row r="24" spans="1:6" s="249" customFormat="1" ht="12.75">
      <c r="A24" s="281" t="s">
        <v>250</v>
      </c>
      <c r="B24" s="258"/>
      <c r="C24" s="270">
        <v>1.5</v>
      </c>
      <c r="D24" s="270">
        <v>65.3</v>
      </c>
      <c r="E24" s="283">
        <v>312.374</v>
      </c>
      <c r="F24" s="268" t="s">
        <v>47</v>
      </c>
    </row>
    <row r="25" spans="1:6" s="249" customFormat="1" ht="12.75">
      <c r="A25" s="281" t="s">
        <v>251</v>
      </c>
      <c r="B25" s="258"/>
      <c r="C25" s="270">
        <v>1350.667</v>
      </c>
      <c r="D25" s="270">
        <v>1548</v>
      </c>
      <c r="E25" s="283">
        <v>1207.724</v>
      </c>
      <c r="F25" s="284">
        <v>24.661</v>
      </c>
    </row>
    <row r="26" spans="1:6" s="249" customFormat="1" ht="12.75">
      <c r="A26" s="281" t="s">
        <v>252</v>
      </c>
      <c r="B26" s="258"/>
      <c r="C26" s="270">
        <v>377</v>
      </c>
      <c r="D26" s="270">
        <v>469.8</v>
      </c>
      <c r="E26" s="283">
        <v>13.106</v>
      </c>
      <c r="F26" s="284">
        <v>0.677</v>
      </c>
    </row>
    <row r="27" spans="1:6" s="249" customFormat="1" ht="12.75">
      <c r="A27" s="250"/>
      <c r="B27" s="258"/>
      <c r="C27" s="267"/>
      <c r="D27" s="267"/>
      <c r="E27" s="267"/>
      <c r="F27" s="268"/>
    </row>
    <row r="28" spans="1:6" s="249" customFormat="1" ht="12.75">
      <c r="A28" s="408" t="s">
        <v>83</v>
      </c>
      <c r="B28" s="258"/>
      <c r="C28" s="267"/>
      <c r="D28" s="267"/>
      <c r="E28" s="267"/>
      <c r="F28" s="268"/>
    </row>
    <row r="29" spans="1:6" s="249" customFormat="1" ht="12.75">
      <c r="A29" s="281" t="s">
        <v>253</v>
      </c>
      <c r="B29" s="258"/>
      <c r="C29" s="267">
        <v>58</v>
      </c>
      <c r="D29" s="283">
        <v>3</v>
      </c>
      <c r="E29" s="283">
        <v>198.3</v>
      </c>
      <c r="F29" s="268" t="s">
        <v>47</v>
      </c>
    </row>
    <row r="30" spans="1:6" s="249" customFormat="1" ht="12.75">
      <c r="A30" s="281" t="s">
        <v>254</v>
      </c>
      <c r="B30" s="258"/>
      <c r="C30" s="267" t="s">
        <v>47</v>
      </c>
      <c r="D30" s="267" t="s">
        <v>47</v>
      </c>
      <c r="E30" s="283">
        <v>5.973</v>
      </c>
      <c r="F30" s="268" t="s">
        <v>47</v>
      </c>
    </row>
    <row r="31" spans="1:6" s="249" customFormat="1" ht="12.75">
      <c r="A31" s="281" t="s">
        <v>255</v>
      </c>
      <c r="B31" s="258"/>
      <c r="C31" s="267" t="s">
        <v>47</v>
      </c>
      <c r="D31" s="283">
        <v>200</v>
      </c>
      <c r="E31" s="283">
        <v>2.194</v>
      </c>
      <c r="F31" s="284">
        <v>20.419</v>
      </c>
    </row>
    <row r="32" spans="1:6" s="249" customFormat="1" ht="12.75">
      <c r="A32" s="281" t="s">
        <v>256</v>
      </c>
      <c r="B32" s="258"/>
      <c r="C32" s="267" t="s">
        <v>47</v>
      </c>
      <c r="D32" s="283">
        <v>25</v>
      </c>
      <c r="E32" s="283">
        <v>5.229</v>
      </c>
      <c r="F32" s="268" t="s">
        <v>47</v>
      </c>
    </row>
    <row r="33" spans="1:6" s="249" customFormat="1" ht="12.75">
      <c r="A33" s="281" t="s">
        <v>257</v>
      </c>
      <c r="B33" s="258"/>
      <c r="C33" s="267">
        <v>593</v>
      </c>
      <c r="D33" s="283">
        <v>378</v>
      </c>
      <c r="E33" s="283">
        <v>0.572</v>
      </c>
      <c r="F33" s="284">
        <v>10</v>
      </c>
    </row>
    <row r="34" spans="1:6" s="249" customFormat="1" ht="12.75">
      <c r="A34" s="281" t="s">
        <v>258</v>
      </c>
      <c r="B34" s="258"/>
      <c r="C34" s="267" t="s">
        <v>47</v>
      </c>
      <c r="D34" s="283">
        <v>91</v>
      </c>
      <c r="E34" s="267" t="s">
        <v>47</v>
      </c>
      <c r="F34" s="268" t="s">
        <v>47</v>
      </c>
    </row>
    <row r="35" spans="1:6" s="249" customFormat="1" ht="12.75">
      <c r="A35" s="281" t="s">
        <v>259</v>
      </c>
      <c r="B35" s="258"/>
      <c r="C35" s="267" t="s">
        <v>47</v>
      </c>
      <c r="D35" s="283">
        <v>150</v>
      </c>
      <c r="E35" s="267" t="s">
        <v>47</v>
      </c>
      <c r="F35" s="268" t="s">
        <v>47</v>
      </c>
    </row>
    <row r="36" spans="1:6" s="249" customFormat="1" ht="12.75">
      <c r="A36" s="281" t="s">
        <v>260</v>
      </c>
      <c r="B36" s="258"/>
      <c r="C36" s="267">
        <v>1920</v>
      </c>
      <c r="D36" s="283">
        <v>2250</v>
      </c>
      <c r="E36" s="283">
        <v>18.703</v>
      </c>
      <c r="F36" s="284">
        <v>3.621</v>
      </c>
    </row>
    <row r="37" spans="1:6" s="249" customFormat="1" ht="12.75">
      <c r="A37" s="281" t="s">
        <v>261</v>
      </c>
      <c r="B37" s="258"/>
      <c r="C37" s="267" t="s">
        <v>47</v>
      </c>
      <c r="D37" s="283">
        <v>574</v>
      </c>
      <c r="E37" s="267" t="s">
        <v>47</v>
      </c>
      <c r="F37" s="284">
        <v>7.229</v>
      </c>
    </row>
    <row r="38" spans="1:6" s="249" customFormat="1" ht="12.75">
      <c r="A38" s="281" t="s">
        <v>262</v>
      </c>
      <c r="B38" s="258"/>
      <c r="C38" s="267">
        <v>467</v>
      </c>
      <c r="D38" s="283">
        <v>73</v>
      </c>
      <c r="E38" s="283">
        <v>407.424</v>
      </c>
      <c r="F38" s="284">
        <v>1.836</v>
      </c>
    </row>
    <row r="39" spans="1:6" s="249" customFormat="1" ht="12.75">
      <c r="A39" s="281" t="s">
        <v>263</v>
      </c>
      <c r="B39" s="258"/>
      <c r="C39" s="267">
        <v>1597</v>
      </c>
      <c r="D39" s="283">
        <v>2110</v>
      </c>
      <c r="E39" s="267" t="s">
        <v>47</v>
      </c>
      <c r="F39" s="268" t="s">
        <v>47</v>
      </c>
    </row>
    <row r="40" spans="1:6" s="249" customFormat="1" ht="12.75">
      <c r="A40" s="250"/>
      <c r="B40" s="258"/>
      <c r="C40" s="267"/>
      <c r="D40" s="267"/>
      <c r="E40" s="267"/>
      <c r="F40" s="268"/>
    </row>
    <row r="41" spans="1:6" s="249" customFormat="1" ht="12.75">
      <c r="A41" s="407" t="s">
        <v>349</v>
      </c>
      <c r="B41" s="258"/>
      <c r="C41" s="267"/>
      <c r="D41" s="267"/>
      <c r="E41" s="267"/>
      <c r="F41" s="268"/>
    </row>
    <row r="42" spans="1:6" s="249" customFormat="1" ht="12.75">
      <c r="A42" s="281" t="s">
        <v>93</v>
      </c>
      <c r="B42" s="258"/>
      <c r="C42" s="270">
        <v>1254</v>
      </c>
      <c r="D42" s="283">
        <v>1600</v>
      </c>
      <c r="E42" s="283">
        <v>0.673</v>
      </c>
      <c r="F42" s="284">
        <v>47.705</v>
      </c>
    </row>
    <row r="43" spans="1:6" s="249" customFormat="1" ht="12.75">
      <c r="A43" s="281" t="s">
        <v>94</v>
      </c>
      <c r="B43" s="258"/>
      <c r="C43" s="270">
        <v>3627</v>
      </c>
      <c r="D43" s="283">
        <v>4987</v>
      </c>
      <c r="E43" s="283">
        <v>4.53</v>
      </c>
      <c r="F43" s="284">
        <v>7.585</v>
      </c>
    </row>
    <row r="44" spans="1:6" s="249" customFormat="1" ht="12.75">
      <c r="A44" s="281" t="s">
        <v>95</v>
      </c>
      <c r="B44" s="258"/>
      <c r="C44" s="270">
        <v>9790.667</v>
      </c>
      <c r="D44" s="283">
        <v>23810</v>
      </c>
      <c r="E44" s="267" t="s">
        <v>47</v>
      </c>
      <c r="F44" s="284">
        <v>7630.323</v>
      </c>
    </row>
    <row r="45" spans="1:6" s="249" customFormat="1" ht="12.75">
      <c r="A45" s="281" t="s">
        <v>265</v>
      </c>
      <c r="B45" s="258"/>
      <c r="C45" s="270">
        <v>130.333</v>
      </c>
      <c r="D45" s="283">
        <v>54</v>
      </c>
      <c r="E45" s="283">
        <v>1145.151</v>
      </c>
      <c r="F45" s="268" t="s">
        <v>47</v>
      </c>
    </row>
    <row r="46" spans="1:6" s="249" customFormat="1" ht="12.75">
      <c r="A46" s="281" t="s">
        <v>96</v>
      </c>
      <c r="B46" s="258"/>
      <c r="C46" s="270">
        <v>6894</v>
      </c>
      <c r="D46" s="283">
        <v>7608</v>
      </c>
      <c r="E46" s="283">
        <v>1274.637</v>
      </c>
      <c r="F46" s="284">
        <v>30.505</v>
      </c>
    </row>
    <row r="47" spans="1:6" s="249" customFormat="1" ht="12.75">
      <c r="A47" s="281" t="s">
        <v>266</v>
      </c>
      <c r="B47" s="258"/>
      <c r="C47" s="270">
        <v>915.667</v>
      </c>
      <c r="D47" s="283">
        <v>945</v>
      </c>
      <c r="E47" s="283">
        <v>1474.461</v>
      </c>
      <c r="F47" s="268" t="s">
        <v>47</v>
      </c>
    </row>
    <row r="48" spans="1:6" s="249" customFormat="1" ht="12.75">
      <c r="A48" s="281" t="s">
        <v>267</v>
      </c>
      <c r="B48" s="258"/>
      <c r="C48" s="270">
        <v>3676</v>
      </c>
      <c r="D48" s="283">
        <v>4872.39</v>
      </c>
      <c r="E48" s="283">
        <v>5.664</v>
      </c>
      <c r="F48" s="284">
        <v>94.364</v>
      </c>
    </row>
    <row r="49" spans="1:6" s="249" customFormat="1" ht="12.75">
      <c r="A49" s="281" t="s">
        <v>97</v>
      </c>
      <c r="B49" s="258"/>
      <c r="C49" s="267" t="s">
        <v>47</v>
      </c>
      <c r="D49" s="267" t="s">
        <v>47</v>
      </c>
      <c r="E49" s="283">
        <v>3.944</v>
      </c>
      <c r="F49" s="268" t="s">
        <v>47</v>
      </c>
    </row>
    <row r="50" spans="1:6" s="249" customFormat="1" ht="12.75">
      <c r="A50" s="281" t="s">
        <v>268</v>
      </c>
      <c r="B50" s="258"/>
      <c r="C50" s="267" t="s">
        <v>47</v>
      </c>
      <c r="D50" s="267" t="s">
        <v>47</v>
      </c>
      <c r="E50" s="283">
        <v>248.829</v>
      </c>
      <c r="F50" s="268" t="s">
        <v>47</v>
      </c>
    </row>
    <row r="51" spans="1:6" s="249" customFormat="1" ht="13.5" thickBot="1">
      <c r="A51" s="436" t="s">
        <v>98</v>
      </c>
      <c r="B51" s="271"/>
      <c r="C51" s="437">
        <v>142</v>
      </c>
      <c r="D51" s="438">
        <v>241</v>
      </c>
      <c r="E51" s="438">
        <v>5.008</v>
      </c>
      <c r="F51" s="273" t="s">
        <v>47</v>
      </c>
    </row>
    <row r="52" spans="1:6" s="249" customFormat="1" ht="12.75">
      <c r="A52" s="249" t="s">
        <v>269</v>
      </c>
      <c r="F52" s="250"/>
    </row>
    <row r="53" s="249" customFormat="1" ht="12.75">
      <c r="F53" s="250"/>
    </row>
    <row r="54" s="249" customFormat="1" ht="12.75">
      <c r="F54" s="250"/>
    </row>
    <row r="55" s="249" customFormat="1" ht="12.75">
      <c r="F55" s="250"/>
    </row>
    <row r="56" s="249" customFormat="1" ht="12.75">
      <c r="F56" s="250"/>
    </row>
  </sheetData>
  <mergeCells count="5">
    <mergeCell ref="C5:D5"/>
    <mergeCell ref="E5:F5"/>
    <mergeCell ref="A1:F1"/>
    <mergeCell ref="A6:B6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L31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0" width="12.7109375" style="0" customWidth="1"/>
    <col min="11" max="14" width="10.28125" style="0" customWidth="1"/>
  </cols>
  <sheetData>
    <row r="1" spans="1:10" s="2" customFormat="1" ht="18">
      <c r="A1" s="568" t="s">
        <v>0</v>
      </c>
      <c r="B1" s="568"/>
      <c r="C1" s="568"/>
      <c r="D1" s="568"/>
      <c r="E1" s="568"/>
      <c r="F1" s="568"/>
      <c r="G1" s="568"/>
      <c r="H1" s="568"/>
      <c r="I1" s="568"/>
      <c r="J1" s="568"/>
    </row>
    <row r="2" s="3" customFormat="1" ht="14.25"/>
    <row r="3" spans="1:10" s="3" customFormat="1" ht="15">
      <c r="A3" s="569" t="s">
        <v>37</v>
      </c>
      <c r="B3" s="569"/>
      <c r="C3" s="569"/>
      <c r="D3" s="569"/>
      <c r="E3" s="569"/>
      <c r="F3" s="569"/>
      <c r="G3" s="569"/>
      <c r="H3" s="569"/>
      <c r="I3" s="569"/>
      <c r="J3" s="569"/>
    </row>
    <row r="4" spans="1:10" s="3" customFormat="1" ht="15">
      <c r="A4" s="375"/>
      <c r="B4" s="376"/>
      <c r="C4" s="376"/>
      <c r="D4" s="376"/>
      <c r="E4" s="376"/>
      <c r="F4" s="376"/>
      <c r="G4" s="376"/>
      <c r="H4" s="376"/>
      <c r="I4" s="376"/>
      <c r="J4" s="376"/>
    </row>
    <row r="5" spans="1:10" s="3" customFormat="1" ht="15">
      <c r="A5" s="373"/>
      <c r="B5" s="374"/>
      <c r="C5" s="374"/>
      <c r="D5" s="374"/>
      <c r="E5" s="374"/>
      <c r="F5" s="374"/>
      <c r="G5" s="540"/>
      <c r="H5" s="541"/>
      <c r="I5" s="372" t="s">
        <v>38</v>
      </c>
      <c r="J5" s="9"/>
    </row>
    <row r="6" spans="1:10" ht="12.75">
      <c r="A6" s="68"/>
      <c r="B6" s="69"/>
      <c r="C6" s="69"/>
      <c r="D6" s="51" t="s">
        <v>2</v>
      </c>
      <c r="E6" s="51" t="s">
        <v>3</v>
      </c>
      <c r="F6" s="69"/>
      <c r="G6" s="529" t="s">
        <v>4</v>
      </c>
      <c r="H6" s="530"/>
      <c r="I6" s="70" t="s">
        <v>39</v>
      </c>
      <c r="J6" s="71"/>
    </row>
    <row r="7" spans="1:10" ht="12.75">
      <c r="A7" s="72" t="s">
        <v>5</v>
      </c>
      <c r="B7" s="51" t="s">
        <v>6</v>
      </c>
      <c r="C7" s="51" t="s">
        <v>7</v>
      </c>
      <c r="D7" s="73" t="s">
        <v>8</v>
      </c>
      <c r="E7" s="51" t="s">
        <v>9</v>
      </c>
      <c r="F7" s="51" t="s">
        <v>10</v>
      </c>
      <c r="G7" s="538"/>
      <c r="H7" s="539"/>
      <c r="I7" s="74" t="s">
        <v>40</v>
      </c>
      <c r="J7" s="12"/>
    </row>
    <row r="8" spans="1:12" ht="12.75">
      <c r="A8" s="68"/>
      <c r="B8" s="51" t="s">
        <v>12</v>
      </c>
      <c r="C8" s="51" t="s">
        <v>13</v>
      </c>
      <c r="D8" s="73" t="s">
        <v>16</v>
      </c>
      <c r="E8" s="51" t="s">
        <v>24</v>
      </c>
      <c r="F8" s="51" t="s">
        <v>15</v>
      </c>
      <c r="G8" s="73" t="s">
        <v>41</v>
      </c>
      <c r="H8" s="73" t="s">
        <v>42</v>
      </c>
      <c r="I8" s="75"/>
      <c r="J8" s="76"/>
      <c r="L8" s="16"/>
    </row>
    <row r="9" spans="1:10" ht="13.5" thickBot="1">
      <c r="A9" s="77"/>
      <c r="B9" s="54"/>
      <c r="C9" s="54"/>
      <c r="D9" s="78"/>
      <c r="E9" s="78" t="s">
        <v>18</v>
      </c>
      <c r="F9" s="54"/>
      <c r="G9" s="79" t="s">
        <v>40</v>
      </c>
      <c r="H9" s="79" t="s">
        <v>8</v>
      </c>
      <c r="I9" s="79" t="s">
        <v>31</v>
      </c>
      <c r="J9" s="80" t="s">
        <v>32</v>
      </c>
    </row>
    <row r="10" spans="1:10" ht="12.75">
      <c r="A10" s="18">
        <v>1985</v>
      </c>
      <c r="B10" s="19">
        <v>63.9</v>
      </c>
      <c r="C10" s="19">
        <v>32</v>
      </c>
      <c r="D10" s="19">
        <v>204.4</v>
      </c>
      <c r="E10" s="21">
        <v>64.86122630509779</v>
      </c>
      <c r="F10" s="20">
        <v>145571.1418027959</v>
      </c>
      <c r="G10" s="81">
        <v>70162</v>
      </c>
      <c r="H10" s="19">
        <v>108</v>
      </c>
      <c r="I10" s="81">
        <v>88872</v>
      </c>
      <c r="J10" s="81">
        <v>32469</v>
      </c>
    </row>
    <row r="11" spans="1:10" ht="12.75">
      <c r="A11" s="22">
        <v>1986</v>
      </c>
      <c r="B11" s="23">
        <v>79</v>
      </c>
      <c r="C11" s="23">
        <v>32</v>
      </c>
      <c r="D11" s="23">
        <v>252.7</v>
      </c>
      <c r="E11" s="25">
        <v>72.95685935114734</v>
      </c>
      <c r="F11" s="24">
        <v>202721.38280864977</v>
      </c>
      <c r="G11" s="26">
        <v>86014</v>
      </c>
      <c r="H11" s="23">
        <v>138.1</v>
      </c>
      <c r="I11" s="26">
        <v>92656</v>
      </c>
      <c r="J11" s="26">
        <v>24738</v>
      </c>
    </row>
    <row r="12" spans="1:10" ht="12.75">
      <c r="A12" s="22">
        <v>1987</v>
      </c>
      <c r="B12" s="23">
        <v>79.2</v>
      </c>
      <c r="C12" s="23">
        <v>31.6</v>
      </c>
      <c r="D12" s="23">
        <v>250.5</v>
      </c>
      <c r="E12" s="25">
        <v>84.3941196975707</v>
      </c>
      <c r="F12" s="24">
        <v>205546.13969925354</v>
      </c>
      <c r="G12" s="26">
        <v>80295</v>
      </c>
      <c r="H12" s="23">
        <v>138.2</v>
      </c>
      <c r="I12" s="26">
        <v>120485</v>
      </c>
      <c r="J12" s="26">
        <v>27069</v>
      </c>
    </row>
    <row r="13" spans="1:10" ht="12.75">
      <c r="A13" s="22">
        <v>1988</v>
      </c>
      <c r="B13" s="23">
        <v>136.9</v>
      </c>
      <c r="C13" s="23">
        <v>27.2</v>
      </c>
      <c r="D13" s="23">
        <v>372.4</v>
      </c>
      <c r="E13" s="25">
        <v>70.24028463933264</v>
      </c>
      <c r="F13" s="24">
        <v>261572.4880699097</v>
      </c>
      <c r="G13" s="26">
        <v>118873</v>
      </c>
      <c r="H13" s="23">
        <v>203.2</v>
      </c>
      <c r="I13" s="26">
        <v>118729</v>
      </c>
      <c r="J13" s="26">
        <v>79389</v>
      </c>
    </row>
    <row r="14" spans="1:10" ht="12.75">
      <c r="A14" s="22">
        <v>1989</v>
      </c>
      <c r="B14" s="23">
        <v>67.8</v>
      </c>
      <c r="C14" s="23">
        <v>27.9</v>
      </c>
      <c r="D14" s="23">
        <v>189.5</v>
      </c>
      <c r="E14" s="25">
        <v>85.00715204404217</v>
      </c>
      <c r="F14" s="24">
        <v>161088.55312345992</v>
      </c>
      <c r="G14" s="26">
        <v>60431</v>
      </c>
      <c r="H14" s="23">
        <v>105.2</v>
      </c>
      <c r="I14" s="26">
        <v>105899</v>
      </c>
      <c r="J14" s="26">
        <v>54177</v>
      </c>
    </row>
    <row r="15" spans="1:10" ht="12.75">
      <c r="A15" s="22">
        <v>1990</v>
      </c>
      <c r="B15" s="23">
        <v>83.9</v>
      </c>
      <c r="C15" s="23">
        <v>30.9</v>
      </c>
      <c r="D15" s="23">
        <v>259.4</v>
      </c>
      <c r="E15" s="25">
        <v>68.19684348442777</v>
      </c>
      <c r="F15" s="24">
        <v>176902.61199860563</v>
      </c>
      <c r="G15" s="26">
        <v>80043</v>
      </c>
      <c r="H15" s="23">
        <v>130.4</v>
      </c>
      <c r="I15" s="26">
        <v>98804</v>
      </c>
      <c r="J15" s="26">
        <v>23181</v>
      </c>
    </row>
    <row r="16" spans="1:10" ht="12.75">
      <c r="A16" s="22">
        <v>1991</v>
      </c>
      <c r="B16" s="23">
        <v>78.5</v>
      </c>
      <c r="C16" s="23">
        <v>33.2</v>
      </c>
      <c r="D16" s="23">
        <v>260.4</v>
      </c>
      <c r="E16" s="25">
        <v>83.48058129890737</v>
      </c>
      <c r="F16" s="24">
        <v>217386.07815561406</v>
      </c>
      <c r="G16" s="26">
        <v>79859</v>
      </c>
      <c r="H16" s="23">
        <v>138.6</v>
      </c>
      <c r="I16" s="26">
        <v>87214</v>
      </c>
      <c r="J16" s="26">
        <v>30887</v>
      </c>
    </row>
    <row r="17" spans="1:10" ht="12.75">
      <c r="A17" s="22">
        <v>1992</v>
      </c>
      <c r="B17" s="23">
        <v>75.5</v>
      </c>
      <c r="C17" s="23">
        <v>27.748344370860927</v>
      </c>
      <c r="D17" s="23">
        <v>209.5</v>
      </c>
      <c r="E17" s="25">
        <v>84.06356304015964</v>
      </c>
      <c r="F17" s="24">
        <v>176113.16456913442</v>
      </c>
      <c r="G17" s="26">
        <v>65757</v>
      </c>
      <c r="H17" s="23">
        <v>103.8</v>
      </c>
      <c r="I17" s="26">
        <v>87465</v>
      </c>
      <c r="J17" s="26">
        <v>29052</v>
      </c>
    </row>
    <row r="18" spans="1:10" ht="12.75">
      <c r="A18" s="22">
        <v>1993</v>
      </c>
      <c r="B18" s="23">
        <v>31.9</v>
      </c>
      <c r="C18" s="23">
        <v>28.338557993730408</v>
      </c>
      <c r="D18" s="23">
        <v>90.4</v>
      </c>
      <c r="E18" s="25">
        <v>96.72688807952592</v>
      </c>
      <c r="F18" s="24">
        <v>87441.10682389143</v>
      </c>
      <c r="G18" s="26">
        <v>28815</v>
      </c>
      <c r="H18" s="23">
        <v>12.3</v>
      </c>
      <c r="I18" s="26">
        <v>85677</v>
      </c>
      <c r="J18" s="26">
        <v>29029</v>
      </c>
    </row>
    <row r="19" spans="1:10" ht="12.75">
      <c r="A19" s="22">
        <v>1994</v>
      </c>
      <c r="B19" s="23">
        <v>39.9</v>
      </c>
      <c r="C19" s="23">
        <v>34.51127819548872</v>
      </c>
      <c r="D19" s="23">
        <v>137.7</v>
      </c>
      <c r="E19" s="25">
        <v>97.11754594737539</v>
      </c>
      <c r="F19" s="24">
        <v>133730.86076953588</v>
      </c>
      <c r="G19" s="26">
        <v>44149</v>
      </c>
      <c r="H19" s="23">
        <v>17.1</v>
      </c>
      <c r="I19" s="26">
        <v>109769</v>
      </c>
      <c r="J19" s="26">
        <v>5362</v>
      </c>
    </row>
    <row r="20" spans="1:10" ht="12.75">
      <c r="A20" s="22">
        <v>1995</v>
      </c>
      <c r="B20" s="23">
        <v>31.086</v>
      </c>
      <c r="C20" s="23">
        <v>32.55613459435116</v>
      </c>
      <c r="D20" s="23">
        <v>101.204</v>
      </c>
      <c r="E20" s="25">
        <v>111.81229189955886</v>
      </c>
      <c r="F20" s="24">
        <v>113158.51189402954</v>
      </c>
      <c r="G20" s="26">
        <v>32671</v>
      </c>
      <c r="H20" s="23">
        <v>49.5</v>
      </c>
      <c r="I20" s="26">
        <v>92447</v>
      </c>
      <c r="J20" s="26">
        <v>12546</v>
      </c>
    </row>
    <row r="21" spans="1:10" ht="12.75">
      <c r="A21" s="22">
        <v>1996</v>
      </c>
      <c r="B21" s="28">
        <v>39.5</v>
      </c>
      <c r="C21" s="23">
        <v>70.30379746835442</v>
      </c>
      <c r="D21" s="28">
        <v>277.7</v>
      </c>
      <c r="E21" s="27">
        <v>113.06840719772097</v>
      </c>
      <c r="F21" s="26">
        <v>313990.96678807103</v>
      </c>
      <c r="G21" s="26">
        <v>88990</v>
      </c>
      <c r="H21" s="28">
        <v>136.1</v>
      </c>
      <c r="I21" s="26">
        <v>96981</v>
      </c>
      <c r="J21" s="26">
        <v>31645</v>
      </c>
    </row>
    <row r="22" spans="1:10" ht="12.75">
      <c r="A22" s="29">
        <v>1997</v>
      </c>
      <c r="B22" s="30">
        <v>112.1</v>
      </c>
      <c r="C22" s="82">
        <v>32.72078501338091</v>
      </c>
      <c r="D22" s="30">
        <v>366.8</v>
      </c>
      <c r="E22" s="33">
        <v>68.29901554217302</v>
      </c>
      <c r="F22" s="32">
        <v>250520.78900869063</v>
      </c>
      <c r="G22" s="32">
        <v>117435</v>
      </c>
      <c r="H22" s="30">
        <v>174.9</v>
      </c>
      <c r="I22" s="32">
        <v>72778</v>
      </c>
      <c r="J22" s="26">
        <v>53325</v>
      </c>
    </row>
    <row r="23" spans="1:10" ht="12.75">
      <c r="A23" s="29">
        <v>1998</v>
      </c>
      <c r="B23" s="30">
        <v>98.7</v>
      </c>
      <c r="C23" s="82">
        <v>34.03242147922999</v>
      </c>
      <c r="D23" s="30">
        <v>335.9</v>
      </c>
      <c r="E23" s="33">
        <v>83.94336061928287</v>
      </c>
      <c r="F23" s="32">
        <v>281965.7483201711</v>
      </c>
      <c r="G23" s="32">
        <v>108434</v>
      </c>
      <c r="H23" s="30">
        <v>153.1</v>
      </c>
      <c r="I23" s="32">
        <v>53620</v>
      </c>
      <c r="J23" s="26">
        <v>47364</v>
      </c>
    </row>
    <row r="24" spans="1:10" ht="12.75">
      <c r="A24" s="29">
        <v>1999</v>
      </c>
      <c r="B24" s="30">
        <v>110</v>
      </c>
      <c r="C24" s="82">
        <f>D24/B24*10</f>
        <v>35.309090909090905</v>
      </c>
      <c r="D24" s="30">
        <v>388.4</v>
      </c>
      <c r="E24" s="33">
        <v>71.18988376425902</v>
      </c>
      <c r="F24" s="32">
        <f>D24*E24*10</f>
        <v>276501.508540382</v>
      </c>
      <c r="G24" s="32">
        <v>127257</v>
      </c>
      <c r="H24" s="30">
        <v>179.3</v>
      </c>
      <c r="I24" s="32">
        <v>42448</v>
      </c>
      <c r="J24" s="26">
        <v>50085</v>
      </c>
    </row>
    <row r="25" spans="1:10" ht="12.75">
      <c r="A25" s="29">
        <v>2000</v>
      </c>
      <c r="B25" s="30">
        <v>91.7</v>
      </c>
      <c r="C25" s="82">
        <f>D25/B25*10</f>
        <v>32.12649945474374</v>
      </c>
      <c r="D25" s="30">
        <v>294.6</v>
      </c>
      <c r="E25" s="33">
        <v>52.56</v>
      </c>
      <c r="F25" s="32">
        <f>D25*E25*10</f>
        <v>154841.76</v>
      </c>
      <c r="G25" s="49">
        <v>96108</v>
      </c>
      <c r="H25" s="30">
        <v>127.139</v>
      </c>
      <c r="I25" s="90">
        <v>36987.091</v>
      </c>
      <c r="J25" s="316">
        <v>37653.859</v>
      </c>
    </row>
    <row r="26" spans="1:10" ht="12.75">
      <c r="A26" s="29">
        <v>2001</v>
      </c>
      <c r="B26" s="30">
        <v>91.477</v>
      </c>
      <c r="C26" s="82">
        <f>D26/B26*10</f>
        <v>34.78841676049717</v>
      </c>
      <c r="D26" s="30">
        <v>318.234</v>
      </c>
      <c r="E26" s="33">
        <v>18.001898914832335</v>
      </c>
      <c r="F26" s="32">
        <f>D26*E26*10</f>
        <v>57288.162992627535</v>
      </c>
      <c r="G26" s="49">
        <v>103994</v>
      </c>
      <c r="H26" s="30">
        <v>141.242</v>
      </c>
      <c r="I26" s="90">
        <v>27647.591</v>
      </c>
      <c r="J26" s="316">
        <v>36234.939</v>
      </c>
    </row>
    <row r="27" spans="1:10" ht="12.75">
      <c r="A27" s="29">
        <v>2002</v>
      </c>
      <c r="B27" s="30">
        <v>86.363</v>
      </c>
      <c r="C27" s="82">
        <f>D27/B27*10</f>
        <v>35.25873348540463</v>
      </c>
      <c r="D27" s="30">
        <v>304.505</v>
      </c>
      <c r="E27" s="450">
        <v>22.62</v>
      </c>
      <c r="F27" s="32">
        <f>D27*E27*10</f>
        <v>68879.031</v>
      </c>
      <c r="G27" s="49">
        <v>101745</v>
      </c>
      <c r="H27" s="30">
        <v>113.44</v>
      </c>
      <c r="I27" s="90">
        <v>32588.367</v>
      </c>
      <c r="J27" s="316">
        <v>21959.827</v>
      </c>
    </row>
    <row r="28" spans="1:10" ht="13.5" thickBot="1">
      <c r="A28" s="34" t="s">
        <v>361</v>
      </c>
      <c r="B28" s="35">
        <v>94.7</v>
      </c>
      <c r="C28" s="83">
        <f>D28/B28*10</f>
        <v>30.200633579725448</v>
      </c>
      <c r="D28" s="35">
        <v>286</v>
      </c>
      <c r="E28" s="38">
        <v>32.96</v>
      </c>
      <c r="F28" s="37">
        <f>D28*E28*10</f>
        <v>94265.59999999999</v>
      </c>
      <c r="G28" s="37"/>
      <c r="H28" s="37"/>
      <c r="I28" s="37"/>
      <c r="J28" s="43"/>
    </row>
    <row r="29" spans="1:10" ht="12.75">
      <c r="A29" s="4" t="s">
        <v>25</v>
      </c>
      <c r="B29" s="44"/>
      <c r="C29" s="84"/>
      <c r="D29" s="44"/>
      <c r="E29" s="47"/>
      <c r="F29" s="46"/>
      <c r="G29" s="46"/>
      <c r="H29" s="46"/>
      <c r="I29" s="46"/>
      <c r="J29" s="46"/>
    </row>
    <row r="30" spans="1:10" ht="12.75">
      <c r="A30" s="4" t="s">
        <v>43</v>
      </c>
      <c r="B30" s="4"/>
      <c r="C30" s="4"/>
      <c r="D30" s="4"/>
      <c r="E30" s="4"/>
      <c r="F30" s="4"/>
      <c r="G30" s="4"/>
      <c r="H30" s="4"/>
      <c r="I30" s="4"/>
      <c r="J30" s="4"/>
    </row>
    <row r="31" ht="12.75">
      <c r="A31" t="s">
        <v>22</v>
      </c>
    </row>
  </sheetData>
  <mergeCells count="5">
    <mergeCell ref="G7:H7"/>
    <mergeCell ref="A1:J1"/>
    <mergeCell ref="A3:J3"/>
    <mergeCell ref="G5:H5"/>
    <mergeCell ref="G6:H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K19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18.28125" style="4" customWidth="1"/>
    <col min="2" max="11" width="10.7109375" style="4" customWidth="1"/>
    <col min="12" max="16384" width="11.421875" style="4" customWidth="1"/>
  </cols>
  <sheetData>
    <row r="1" spans="1:11" ht="18">
      <c r="A1" s="559" t="s">
        <v>0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</row>
    <row r="3" spans="1:11" ht="15">
      <c r="A3" s="560" t="s">
        <v>364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</row>
    <row r="4" spans="1:11" ht="15">
      <c r="A4" s="205"/>
      <c r="B4" s="108"/>
      <c r="C4" s="108"/>
      <c r="D4" s="108"/>
      <c r="E4" s="108"/>
      <c r="F4" s="108"/>
      <c r="G4" s="108"/>
      <c r="H4" s="108"/>
      <c r="I4" s="206"/>
      <c r="J4" s="206"/>
      <c r="K4" s="206"/>
    </row>
    <row r="5" spans="1:11" ht="15">
      <c r="A5" s="535"/>
      <c r="B5" s="532" t="s">
        <v>6</v>
      </c>
      <c r="C5" s="532"/>
      <c r="D5" s="532"/>
      <c r="E5" s="533" t="s">
        <v>286</v>
      </c>
      <c r="F5" s="584"/>
      <c r="G5" s="584"/>
      <c r="H5" s="585"/>
      <c r="I5" s="533" t="s">
        <v>42</v>
      </c>
      <c r="J5" s="584"/>
      <c r="K5" s="584"/>
    </row>
    <row r="6" spans="1:11" ht="12.75">
      <c r="A6" s="235" t="s">
        <v>199</v>
      </c>
      <c r="B6" s="531" t="s">
        <v>46</v>
      </c>
      <c r="C6" s="531"/>
      <c r="D6" s="531"/>
      <c r="E6" s="586"/>
      <c r="F6" s="587"/>
      <c r="G6" s="587"/>
      <c r="H6" s="588"/>
      <c r="I6" s="586" t="s">
        <v>42</v>
      </c>
      <c r="J6" s="587"/>
      <c r="K6" s="587"/>
    </row>
    <row r="7" spans="1:11" ht="12.75">
      <c r="A7" s="235" t="s">
        <v>200</v>
      </c>
      <c r="B7" s="285"/>
      <c r="C7" s="285"/>
      <c r="D7" s="285"/>
      <c r="E7" s="286" t="s">
        <v>143</v>
      </c>
      <c r="F7" s="286"/>
      <c r="G7" s="287" t="s">
        <v>2</v>
      </c>
      <c r="H7" s="288" t="s">
        <v>41</v>
      </c>
      <c r="I7" s="286" t="s">
        <v>143</v>
      </c>
      <c r="J7" s="286"/>
      <c r="K7" s="208" t="s">
        <v>2</v>
      </c>
    </row>
    <row r="8" spans="1:11" ht="13.5" thickBot="1">
      <c r="A8" s="238" t="s">
        <v>201</v>
      </c>
      <c r="B8" s="289" t="s">
        <v>145</v>
      </c>
      <c r="C8" s="290" t="s">
        <v>146</v>
      </c>
      <c r="D8" s="290" t="s">
        <v>16</v>
      </c>
      <c r="E8" s="289" t="s">
        <v>145</v>
      </c>
      <c r="F8" s="290" t="s">
        <v>146</v>
      </c>
      <c r="G8" s="289" t="s">
        <v>287</v>
      </c>
      <c r="H8" s="289" t="s">
        <v>288</v>
      </c>
      <c r="I8" s="289" t="s">
        <v>145</v>
      </c>
      <c r="J8" s="290" t="s">
        <v>146</v>
      </c>
      <c r="K8" s="239" t="s">
        <v>288</v>
      </c>
    </row>
    <row r="9" spans="1:11" ht="12.75">
      <c r="A9" s="193" t="s">
        <v>289</v>
      </c>
      <c r="B9" s="247">
        <v>42</v>
      </c>
      <c r="C9" s="242">
        <v>2394</v>
      </c>
      <c r="D9" s="242">
        <v>2436</v>
      </c>
      <c r="E9" s="247">
        <v>1800</v>
      </c>
      <c r="F9" s="243">
        <v>4200</v>
      </c>
      <c r="G9" s="242">
        <v>10131</v>
      </c>
      <c r="H9" s="242">
        <v>3590</v>
      </c>
      <c r="I9" s="242">
        <v>940</v>
      </c>
      <c r="J9" s="291">
        <v>2446</v>
      </c>
      <c r="K9" s="242">
        <v>5895</v>
      </c>
    </row>
    <row r="10" spans="1:11" ht="12.75">
      <c r="A10" s="195"/>
      <c r="B10" s="196"/>
      <c r="C10" s="196"/>
      <c r="D10" s="196"/>
      <c r="E10" s="196"/>
      <c r="F10" s="241"/>
      <c r="G10" s="196"/>
      <c r="H10" s="196"/>
      <c r="I10" s="196"/>
      <c r="J10" s="244"/>
      <c r="K10" s="196"/>
    </row>
    <row r="11" spans="1:11" ht="12.75">
      <c r="A11" s="195" t="s">
        <v>226</v>
      </c>
      <c r="B11" s="198">
        <v>1794</v>
      </c>
      <c r="C11" s="196">
        <v>10802</v>
      </c>
      <c r="D11" s="196">
        <v>12596</v>
      </c>
      <c r="E11" s="198">
        <v>2000</v>
      </c>
      <c r="F11" s="241">
        <v>3600</v>
      </c>
      <c r="G11" s="196">
        <v>42475</v>
      </c>
      <c r="H11" s="196">
        <v>14866</v>
      </c>
      <c r="I11" s="196" t="s">
        <v>47</v>
      </c>
      <c r="J11" s="244" t="s">
        <v>47</v>
      </c>
      <c r="K11" s="196" t="s">
        <v>47</v>
      </c>
    </row>
    <row r="12" spans="1:11" ht="12.75">
      <c r="A12" s="195" t="s">
        <v>227</v>
      </c>
      <c r="B12" s="198">
        <v>45</v>
      </c>
      <c r="C12" s="196">
        <v>10278</v>
      </c>
      <c r="D12" s="196">
        <v>10323</v>
      </c>
      <c r="E12" s="198">
        <v>900</v>
      </c>
      <c r="F12" s="241">
        <v>3965</v>
      </c>
      <c r="G12" s="196">
        <v>40793</v>
      </c>
      <c r="H12" s="196">
        <v>13462</v>
      </c>
      <c r="I12" s="196" t="s">
        <v>47</v>
      </c>
      <c r="J12" s="244" t="s">
        <v>47</v>
      </c>
      <c r="K12" s="196" t="s">
        <v>47</v>
      </c>
    </row>
    <row r="13" spans="1:11" ht="12.75">
      <c r="A13" s="195" t="s">
        <v>228</v>
      </c>
      <c r="B13" s="198">
        <v>273</v>
      </c>
      <c r="C13" s="196">
        <v>764</v>
      </c>
      <c r="D13" s="196">
        <v>1037</v>
      </c>
      <c r="E13" s="198">
        <v>2650</v>
      </c>
      <c r="F13" s="241">
        <v>4000</v>
      </c>
      <c r="G13" s="196">
        <v>3779</v>
      </c>
      <c r="H13" s="196">
        <v>1209</v>
      </c>
      <c r="I13" s="196" t="s">
        <v>47</v>
      </c>
      <c r="J13" s="244" t="s">
        <v>47</v>
      </c>
      <c r="K13" s="196" t="s">
        <v>47</v>
      </c>
    </row>
    <row r="14" spans="1:11" ht="12.75">
      <c r="A14" s="195" t="s">
        <v>229</v>
      </c>
      <c r="B14" s="198">
        <v>15</v>
      </c>
      <c r="C14" s="196">
        <v>6168</v>
      </c>
      <c r="D14" s="196">
        <v>6183</v>
      </c>
      <c r="E14" s="198">
        <v>1700</v>
      </c>
      <c r="F14" s="241">
        <v>3449</v>
      </c>
      <c r="G14" s="196">
        <v>21299</v>
      </c>
      <c r="H14" s="196">
        <v>7008</v>
      </c>
      <c r="I14" s="196">
        <v>800</v>
      </c>
      <c r="J14" s="244">
        <v>1767</v>
      </c>
      <c r="K14" s="196">
        <v>10913</v>
      </c>
    </row>
    <row r="15" spans="1:11" ht="12.75">
      <c r="A15" s="195" t="s">
        <v>203</v>
      </c>
      <c r="B15" s="196" t="s">
        <v>47</v>
      </c>
      <c r="C15" s="196">
        <v>47</v>
      </c>
      <c r="D15" s="196">
        <v>47</v>
      </c>
      <c r="E15" s="196" t="s">
        <v>47</v>
      </c>
      <c r="F15" s="241">
        <v>4200</v>
      </c>
      <c r="G15" s="196">
        <v>197</v>
      </c>
      <c r="H15" s="196">
        <v>63</v>
      </c>
      <c r="I15" s="196" t="s">
        <v>47</v>
      </c>
      <c r="J15" s="244" t="s">
        <v>47</v>
      </c>
      <c r="K15" s="196" t="s">
        <v>47</v>
      </c>
    </row>
    <row r="16" spans="1:11" ht="12.75">
      <c r="A16" s="195" t="s">
        <v>230</v>
      </c>
      <c r="B16" s="198">
        <v>350</v>
      </c>
      <c r="C16" s="196">
        <v>53391</v>
      </c>
      <c r="D16" s="196">
        <v>53741</v>
      </c>
      <c r="E16" s="198">
        <v>850</v>
      </c>
      <c r="F16" s="241">
        <v>3475</v>
      </c>
      <c r="G16" s="196">
        <v>185831</v>
      </c>
      <c r="H16" s="196">
        <v>61547</v>
      </c>
      <c r="I16" s="196">
        <v>442</v>
      </c>
      <c r="J16" s="244">
        <v>1807</v>
      </c>
      <c r="K16" s="196">
        <v>96632</v>
      </c>
    </row>
    <row r="17" spans="1:11" ht="12.75">
      <c r="A17" s="193" t="s">
        <v>384</v>
      </c>
      <c r="B17" s="247">
        <v>2477</v>
      </c>
      <c r="C17" s="242">
        <v>81450</v>
      </c>
      <c r="D17" s="242">
        <v>83927</v>
      </c>
      <c r="E17" s="247">
        <v>1887</v>
      </c>
      <c r="F17" s="243">
        <v>3557</v>
      </c>
      <c r="G17" s="242">
        <v>294374</v>
      </c>
      <c r="H17" s="242">
        <v>98155</v>
      </c>
      <c r="I17" s="242" t="s">
        <v>47</v>
      </c>
      <c r="J17" s="291" t="s">
        <v>47</v>
      </c>
      <c r="K17" s="242">
        <v>107545</v>
      </c>
    </row>
    <row r="18" spans="1:11" ht="12.75">
      <c r="A18" s="195"/>
      <c r="B18" s="196"/>
      <c r="C18" s="196"/>
      <c r="D18" s="196"/>
      <c r="E18" s="196"/>
      <c r="F18" s="241"/>
      <c r="G18" s="196"/>
      <c r="H18" s="196"/>
      <c r="I18" s="196"/>
      <c r="J18" s="244"/>
      <c r="K18" s="196"/>
    </row>
    <row r="19" spans="1:11" ht="13.5" thickBot="1">
      <c r="A19" s="201" t="s">
        <v>206</v>
      </c>
      <c r="B19" s="202">
        <v>2519</v>
      </c>
      <c r="C19" s="202">
        <v>83844</v>
      </c>
      <c r="D19" s="202">
        <v>86363</v>
      </c>
      <c r="E19" s="202">
        <v>1886</v>
      </c>
      <c r="F19" s="202">
        <v>3575</v>
      </c>
      <c r="G19" s="202">
        <v>304505</v>
      </c>
      <c r="H19" s="202">
        <v>101745</v>
      </c>
      <c r="I19" s="245" t="s">
        <v>47</v>
      </c>
      <c r="J19" s="245" t="s">
        <v>47</v>
      </c>
      <c r="K19" s="202">
        <v>113440</v>
      </c>
    </row>
  </sheetData>
  <mergeCells count="6">
    <mergeCell ref="B6:D6"/>
    <mergeCell ref="A1:K1"/>
    <mergeCell ref="A3:K3"/>
    <mergeCell ref="B5:D5"/>
    <mergeCell ref="E5:H6"/>
    <mergeCell ref="I5:K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I74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40.7109375" style="154" customWidth="1"/>
    <col min="2" max="9" width="11.421875" style="154" customWidth="1"/>
    <col min="10" max="16384" width="11.421875" style="138" customWidth="1"/>
  </cols>
  <sheetData>
    <row r="1" spans="1:9" s="106" customFormat="1" ht="18">
      <c r="A1" s="589" t="s">
        <v>0</v>
      </c>
      <c r="B1" s="589"/>
      <c r="C1" s="589"/>
      <c r="D1" s="589"/>
      <c r="E1" s="589"/>
      <c r="F1" s="589"/>
      <c r="G1" s="589"/>
      <c r="H1" s="157"/>
      <c r="I1" s="157"/>
    </row>
    <row r="3" spans="1:9" s="137" customFormat="1" ht="15">
      <c r="A3" s="590" t="s">
        <v>377</v>
      </c>
      <c r="B3" s="590"/>
      <c r="C3" s="590"/>
      <c r="D3" s="590"/>
      <c r="E3" s="590"/>
      <c r="F3" s="590"/>
      <c r="G3" s="590"/>
      <c r="H3" s="150"/>
      <c r="I3" s="150"/>
    </row>
    <row r="4" spans="1:9" s="137" customFormat="1" ht="14.25">
      <c r="A4" s="379"/>
      <c r="B4" s="379"/>
      <c r="C4" s="379"/>
      <c r="D4" s="379"/>
      <c r="E4" s="379"/>
      <c r="F4" s="379"/>
      <c r="G4" s="379"/>
      <c r="H4" s="150"/>
      <c r="I4" s="150"/>
    </row>
    <row r="5" spans="1:7" ht="12.75">
      <c r="A5" s="591" t="s">
        <v>67</v>
      </c>
      <c r="B5" s="592" t="s">
        <v>56</v>
      </c>
      <c r="C5" s="592"/>
      <c r="D5" s="592"/>
      <c r="E5" s="592" t="s">
        <v>57</v>
      </c>
      <c r="F5" s="592"/>
      <c r="G5" s="577"/>
    </row>
    <row r="6" spans="1:7" ht="13.5" thickBot="1">
      <c r="A6" s="591"/>
      <c r="B6" s="423">
        <v>2000</v>
      </c>
      <c r="C6" s="423">
        <v>2001</v>
      </c>
      <c r="D6" s="425">
        <v>2002</v>
      </c>
      <c r="E6" s="427">
        <v>2000</v>
      </c>
      <c r="F6" s="428">
        <v>2001</v>
      </c>
      <c r="G6" s="428">
        <v>2002</v>
      </c>
    </row>
    <row r="7" spans="1:9" ht="12.75">
      <c r="A7" s="139" t="s">
        <v>68</v>
      </c>
      <c r="B7" s="140">
        <v>36987.091</v>
      </c>
      <c r="C7" s="140">
        <v>27647.591</v>
      </c>
      <c r="D7" s="165">
        <v>32588.367</v>
      </c>
      <c r="E7" s="140">
        <v>37653.859</v>
      </c>
      <c r="F7" s="165">
        <v>36234.939</v>
      </c>
      <c r="G7" s="166">
        <v>21959.827</v>
      </c>
      <c r="H7" s="162"/>
      <c r="I7" s="161"/>
    </row>
    <row r="8" spans="1:9" ht="12.75">
      <c r="A8" s="142"/>
      <c r="B8" s="143"/>
      <c r="C8" s="143"/>
      <c r="D8" s="143"/>
      <c r="E8" s="143"/>
      <c r="F8" s="143"/>
      <c r="G8" s="144"/>
      <c r="H8" s="162"/>
      <c r="I8" s="152"/>
    </row>
    <row r="9" spans="1:9" ht="12.75">
      <c r="A9" s="409" t="s">
        <v>348</v>
      </c>
      <c r="B9" s="155"/>
      <c r="C9" s="155"/>
      <c r="D9" s="155"/>
      <c r="E9" s="155"/>
      <c r="F9" s="155"/>
      <c r="G9" s="151"/>
      <c r="H9" s="162"/>
      <c r="I9" s="152"/>
    </row>
    <row r="10" spans="1:9" ht="12.75">
      <c r="A10" s="402" t="s">
        <v>69</v>
      </c>
      <c r="B10" s="410">
        <v>3000.991</v>
      </c>
      <c r="C10" s="410">
        <v>2124.604</v>
      </c>
      <c r="D10" s="410">
        <f>SUM(D11:D21)</f>
        <v>5966.6900000000005</v>
      </c>
      <c r="E10" s="410">
        <f>SUM(E11:E21)</f>
        <v>23243.049</v>
      </c>
      <c r="F10" s="410">
        <f>SUM(F11:F21)</f>
        <v>20770.404</v>
      </c>
      <c r="G10" s="411">
        <f>SUM(G11:G21)</f>
        <v>12829.229000000001</v>
      </c>
      <c r="H10" s="162"/>
      <c r="I10" s="152"/>
    </row>
    <row r="11" spans="1:9" ht="12.75">
      <c r="A11" s="148" t="s">
        <v>70</v>
      </c>
      <c r="B11" s="143">
        <v>25.832</v>
      </c>
      <c r="C11" s="405">
        <v>1.698</v>
      </c>
      <c r="D11" s="160">
        <v>648.034</v>
      </c>
      <c r="E11" s="405">
        <v>1719.348</v>
      </c>
      <c r="F11" s="405">
        <v>310.398</v>
      </c>
      <c r="G11" s="426">
        <v>891.605</v>
      </c>
      <c r="H11" s="159"/>
      <c r="I11" s="152"/>
    </row>
    <row r="12" spans="1:9" ht="12.75">
      <c r="A12" s="148" t="s">
        <v>71</v>
      </c>
      <c r="B12" s="155" t="s">
        <v>47</v>
      </c>
      <c r="C12" s="143" t="s">
        <v>47</v>
      </c>
      <c r="D12" s="160">
        <v>10</v>
      </c>
      <c r="E12" s="405">
        <v>3130.432</v>
      </c>
      <c r="F12" s="405">
        <v>636.784</v>
      </c>
      <c r="G12" s="144" t="s">
        <v>47</v>
      </c>
      <c r="H12" s="162"/>
      <c r="I12" s="152"/>
    </row>
    <row r="13" spans="1:9" ht="12.75">
      <c r="A13" s="148" t="s">
        <v>72</v>
      </c>
      <c r="B13" s="155">
        <v>77.42</v>
      </c>
      <c r="C13" s="405">
        <v>366.226</v>
      </c>
      <c r="D13" s="160">
        <v>2158.934</v>
      </c>
      <c r="E13" s="405">
        <v>2377.206</v>
      </c>
      <c r="F13" s="405">
        <v>1901.097</v>
      </c>
      <c r="G13" s="426">
        <v>576.458</v>
      </c>
      <c r="H13" s="162"/>
      <c r="I13" s="152"/>
    </row>
    <row r="14" spans="1:9" ht="12.75">
      <c r="A14" s="148" t="s">
        <v>74</v>
      </c>
      <c r="B14" s="155">
        <v>258.513</v>
      </c>
      <c r="C14" s="405">
        <v>333.572</v>
      </c>
      <c r="D14" s="160">
        <v>262.87</v>
      </c>
      <c r="E14" s="405">
        <v>7769.872</v>
      </c>
      <c r="F14" s="405">
        <v>10846.88</v>
      </c>
      <c r="G14" s="426">
        <v>5679.852</v>
      </c>
      <c r="H14" s="162"/>
      <c r="I14" s="152"/>
    </row>
    <row r="15" spans="1:9" ht="12.75">
      <c r="A15" s="148" t="s">
        <v>75</v>
      </c>
      <c r="B15" s="155">
        <v>1080.249</v>
      </c>
      <c r="C15" s="405">
        <v>54.803</v>
      </c>
      <c r="D15" s="143" t="s">
        <v>47</v>
      </c>
      <c r="E15" s="405">
        <v>404.463</v>
      </c>
      <c r="F15" s="143" t="s">
        <v>47</v>
      </c>
      <c r="G15" s="144" t="s">
        <v>47</v>
      </c>
      <c r="H15" s="162"/>
      <c r="I15" s="152"/>
    </row>
    <row r="16" spans="1:9" ht="12.75">
      <c r="A16" s="148" t="s">
        <v>76</v>
      </c>
      <c r="B16" s="155" t="s">
        <v>47</v>
      </c>
      <c r="C16" s="143" t="s">
        <v>47</v>
      </c>
      <c r="D16" s="143" t="s">
        <v>47</v>
      </c>
      <c r="E16" s="143" t="s">
        <v>47</v>
      </c>
      <c r="F16" s="405">
        <v>3.228</v>
      </c>
      <c r="G16" s="144" t="s">
        <v>47</v>
      </c>
      <c r="H16" s="162"/>
      <c r="I16" s="152"/>
    </row>
    <row r="17" spans="1:9" ht="12.75">
      <c r="A17" s="148" t="s">
        <v>77</v>
      </c>
      <c r="B17" s="155">
        <v>27.461</v>
      </c>
      <c r="C17" s="405">
        <v>21.114</v>
      </c>
      <c r="D17" s="160">
        <v>4.246</v>
      </c>
      <c r="E17" s="405">
        <v>1505.32</v>
      </c>
      <c r="F17" s="405">
        <v>884.961</v>
      </c>
      <c r="G17" s="426">
        <v>609.464</v>
      </c>
      <c r="H17" s="162"/>
      <c r="I17" s="152"/>
    </row>
    <row r="18" spans="1:9" ht="12.75">
      <c r="A18" s="148" t="s">
        <v>78</v>
      </c>
      <c r="B18" s="155">
        <v>11.3</v>
      </c>
      <c r="C18" s="405">
        <v>46.329</v>
      </c>
      <c r="D18" s="143" t="s">
        <v>47</v>
      </c>
      <c r="E18" s="143" t="s">
        <v>47</v>
      </c>
      <c r="F18" s="143" t="s">
        <v>47</v>
      </c>
      <c r="G18" s="144" t="s">
        <v>47</v>
      </c>
      <c r="H18" s="162"/>
      <c r="I18" s="152"/>
    </row>
    <row r="19" spans="1:9" ht="12.75">
      <c r="A19" s="148" t="s">
        <v>79</v>
      </c>
      <c r="B19" s="155">
        <v>3.745</v>
      </c>
      <c r="C19" s="405">
        <v>81.335</v>
      </c>
      <c r="D19" s="160">
        <v>2882.606</v>
      </c>
      <c r="E19" s="405">
        <v>1955.516</v>
      </c>
      <c r="F19" s="405">
        <v>2432.469</v>
      </c>
      <c r="G19" s="426">
        <v>2045.008</v>
      </c>
      <c r="H19" s="162"/>
      <c r="I19" s="152"/>
    </row>
    <row r="20" spans="1:9" ht="12.75">
      <c r="A20" s="148" t="s">
        <v>80</v>
      </c>
      <c r="B20" s="155">
        <v>1516.471</v>
      </c>
      <c r="C20" s="405">
        <v>1216.782</v>
      </c>
      <c r="D20" s="143" t="s">
        <v>47</v>
      </c>
      <c r="E20" s="405">
        <v>4380.892</v>
      </c>
      <c r="F20" s="405">
        <v>3754.587</v>
      </c>
      <c r="G20" s="426">
        <v>3026.842</v>
      </c>
      <c r="H20" s="162"/>
      <c r="I20" s="152"/>
    </row>
    <row r="21" spans="1:9" ht="12.75">
      <c r="A21" s="148" t="s">
        <v>81</v>
      </c>
      <c r="B21" s="143" t="s">
        <v>47</v>
      </c>
      <c r="C21" s="143">
        <v>2.745</v>
      </c>
      <c r="D21" s="143" t="s">
        <v>47</v>
      </c>
      <c r="E21" s="143" t="s">
        <v>47</v>
      </c>
      <c r="F21" s="143" t="s">
        <v>47</v>
      </c>
      <c r="G21" s="144" t="s">
        <v>47</v>
      </c>
      <c r="H21" s="162"/>
      <c r="I21" s="152"/>
    </row>
    <row r="22" spans="1:9" ht="12.75">
      <c r="A22" s="142" t="s">
        <v>82</v>
      </c>
      <c r="B22" s="155"/>
      <c r="C22" s="155"/>
      <c r="D22" s="155"/>
      <c r="E22" s="155"/>
      <c r="F22" s="155"/>
      <c r="G22" s="151"/>
      <c r="H22" s="162"/>
      <c r="I22" s="152"/>
    </row>
    <row r="23" spans="1:9" ht="12.75">
      <c r="A23" s="402" t="s">
        <v>83</v>
      </c>
      <c r="B23" s="155"/>
      <c r="C23" s="155"/>
      <c r="D23" s="155"/>
      <c r="E23" s="155"/>
      <c r="F23" s="155"/>
      <c r="G23" s="151"/>
      <c r="H23" s="162"/>
      <c r="I23" s="152"/>
    </row>
    <row r="24" spans="1:9" ht="12.75">
      <c r="A24" s="148" t="s">
        <v>85</v>
      </c>
      <c r="B24" s="143" t="s">
        <v>47</v>
      </c>
      <c r="C24" s="143">
        <v>23.94</v>
      </c>
      <c r="D24" s="143" t="s">
        <v>47</v>
      </c>
      <c r="E24" s="143" t="s">
        <v>47</v>
      </c>
      <c r="F24" s="143" t="s">
        <v>47</v>
      </c>
      <c r="G24" s="144" t="s">
        <v>47</v>
      </c>
      <c r="H24" s="162"/>
      <c r="I24" s="152"/>
    </row>
    <row r="25" spans="1:9" ht="12.75">
      <c r="A25" s="164" t="s">
        <v>86</v>
      </c>
      <c r="B25" s="155">
        <v>48.941</v>
      </c>
      <c r="C25" s="405">
        <v>23.843</v>
      </c>
      <c r="D25" s="143" t="s">
        <v>47</v>
      </c>
      <c r="E25" s="405">
        <v>108.68</v>
      </c>
      <c r="F25" s="143" t="s">
        <v>47</v>
      </c>
      <c r="G25" s="144" t="s">
        <v>47</v>
      </c>
      <c r="H25" s="162"/>
      <c r="I25" s="152"/>
    </row>
    <row r="26" spans="1:9" ht="12.75">
      <c r="A26" s="164" t="s">
        <v>87</v>
      </c>
      <c r="B26" s="143" t="s">
        <v>47</v>
      </c>
      <c r="C26" s="143" t="s">
        <v>47</v>
      </c>
      <c r="D26" s="405">
        <v>23.686</v>
      </c>
      <c r="E26" s="143" t="s">
        <v>47</v>
      </c>
      <c r="F26" s="143" t="s">
        <v>47</v>
      </c>
      <c r="G26" s="144" t="s">
        <v>47</v>
      </c>
      <c r="H26" s="162"/>
      <c r="I26" s="152"/>
    </row>
    <row r="27" spans="1:7" ht="12.75">
      <c r="A27" s="148" t="s">
        <v>89</v>
      </c>
      <c r="B27" s="155" t="s">
        <v>47</v>
      </c>
      <c r="C27" s="143" t="s">
        <v>47</v>
      </c>
      <c r="D27" s="143" t="s">
        <v>47</v>
      </c>
      <c r="E27" s="405">
        <v>42</v>
      </c>
      <c r="F27" s="405">
        <v>59.64</v>
      </c>
      <c r="G27" s="144" t="s">
        <v>47</v>
      </c>
    </row>
    <row r="28" spans="1:7" ht="12.75">
      <c r="A28" s="148" t="s">
        <v>92</v>
      </c>
      <c r="B28" s="155">
        <v>633.705</v>
      </c>
      <c r="C28" s="405">
        <v>248.891</v>
      </c>
      <c r="D28" s="405">
        <v>67.253</v>
      </c>
      <c r="E28" s="143" t="s">
        <v>47</v>
      </c>
      <c r="F28" s="405">
        <v>1734.875</v>
      </c>
      <c r="G28" s="144" t="s">
        <v>47</v>
      </c>
    </row>
    <row r="29" spans="1:7" ht="12.75">
      <c r="A29" s="142"/>
      <c r="B29" s="155"/>
      <c r="C29" s="155"/>
      <c r="D29" s="155"/>
      <c r="E29" s="155"/>
      <c r="F29" s="155"/>
      <c r="G29" s="151"/>
    </row>
    <row r="30" spans="1:7" ht="12.75">
      <c r="A30" s="409" t="s">
        <v>349</v>
      </c>
      <c r="B30" s="155"/>
      <c r="C30" s="155"/>
      <c r="D30" s="155"/>
      <c r="E30" s="155"/>
      <c r="F30" s="155"/>
      <c r="G30" s="151"/>
    </row>
    <row r="31" spans="1:7" ht="12.75">
      <c r="A31" s="148" t="s">
        <v>102</v>
      </c>
      <c r="B31" s="155" t="s">
        <v>47</v>
      </c>
      <c r="C31" s="143">
        <v>72.162</v>
      </c>
      <c r="D31" s="143" t="s">
        <v>47</v>
      </c>
      <c r="E31" s="143" t="s">
        <v>47</v>
      </c>
      <c r="F31" s="143" t="s">
        <v>47</v>
      </c>
      <c r="G31" s="144" t="s">
        <v>47</v>
      </c>
    </row>
    <row r="32" spans="1:7" ht="12.75">
      <c r="A32" s="148" t="s">
        <v>103</v>
      </c>
      <c r="B32" s="155">
        <v>2757.712</v>
      </c>
      <c r="C32" s="405">
        <v>2746.64</v>
      </c>
      <c r="D32" s="405">
        <v>3122.29</v>
      </c>
      <c r="E32" s="143" t="s">
        <v>47</v>
      </c>
      <c r="F32" s="143" t="s">
        <v>47</v>
      </c>
      <c r="G32" s="144" t="s">
        <v>47</v>
      </c>
    </row>
    <row r="33" spans="1:7" ht="12.75">
      <c r="A33" s="148" t="s">
        <v>104</v>
      </c>
      <c r="B33" s="155">
        <v>47.653</v>
      </c>
      <c r="C33" s="160">
        <v>1599.381</v>
      </c>
      <c r="D33" s="405">
        <v>554.649</v>
      </c>
      <c r="E33" s="143" t="s">
        <v>47</v>
      </c>
      <c r="F33" s="143" t="s">
        <v>47</v>
      </c>
      <c r="G33" s="144" t="s">
        <v>47</v>
      </c>
    </row>
    <row r="34" spans="1:7" ht="12.75">
      <c r="A34" s="148" t="s">
        <v>106</v>
      </c>
      <c r="B34" s="155">
        <v>1381.529</v>
      </c>
      <c r="C34" s="160">
        <v>104.056</v>
      </c>
      <c r="D34" s="405">
        <v>496.742</v>
      </c>
      <c r="E34" s="143" t="s">
        <v>47</v>
      </c>
      <c r="F34" s="143" t="s">
        <v>47</v>
      </c>
      <c r="G34" s="144" t="s">
        <v>47</v>
      </c>
    </row>
    <row r="35" spans="1:7" ht="12.75">
      <c r="A35" s="148" t="s">
        <v>109</v>
      </c>
      <c r="B35" s="155" t="s">
        <v>47</v>
      </c>
      <c r="C35" s="143" t="s">
        <v>47</v>
      </c>
      <c r="D35" s="143" t="s">
        <v>47</v>
      </c>
      <c r="E35" s="160">
        <v>0.5</v>
      </c>
      <c r="F35" s="143" t="s">
        <v>47</v>
      </c>
      <c r="G35" s="144" t="s">
        <v>47</v>
      </c>
    </row>
    <row r="36" spans="1:7" ht="13.5" thickBot="1">
      <c r="A36" s="439" t="s">
        <v>110</v>
      </c>
      <c r="B36" s="156">
        <v>238.718</v>
      </c>
      <c r="C36" s="442" t="s">
        <v>47</v>
      </c>
      <c r="D36" s="443" t="s">
        <v>47</v>
      </c>
      <c r="E36" s="440">
        <v>988.927</v>
      </c>
      <c r="F36" s="440">
        <v>1633.78</v>
      </c>
      <c r="G36" s="444">
        <v>487.62</v>
      </c>
    </row>
    <row r="37" ht="12.75">
      <c r="A37" s="154" t="s">
        <v>99</v>
      </c>
    </row>
    <row r="38" ht="12.75">
      <c r="A38" s="154" t="s">
        <v>111</v>
      </c>
    </row>
    <row r="39" ht="12.75">
      <c r="A39" s="154" t="s">
        <v>82</v>
      </c>
    </row>
    <row r="40" ht="12.75">
      <c r="A40" s="154" t="s">
        <v>82</v>
      </c>
    </row>
    <row r="41" ht="12.75">
      <c r="A41" s="154" t="s">
        <v>82</v>
      </c>
    </row>
    <row r="42" ht="12.75">
      <c r="A42" s="154" t="s">
        <v>82</v>
      </c>
    </row>
    <row r="43" ht="12.75">
      <c r="A43" s="154" t="s">
        <v>82</v>
      </c>
    </row>
    <row r="44" ht="12.75">
      <c r="A44" s="154" t="s">
        <v>82</v>
      </c>
    </row>
    <row r="45" ht="12.75">
      <c r="A45" s="154" t="s">
        <v>82</v>
      </c>
    </row>
    <row r="46" ht="12.75">
      <c r="A46" s="154" t="s">
        <v>82</v>
      </c>
    </row>
    <row r="47" ht="12.75">
      <c r="A47" s="154" t="s">
        <v>82</v>
      </c>
    </row>
    <row r="48" ht="12.75">
      <c r="A48" s="154" t="s">
        <v>82</v>
      </c>
    </row>
    <row r="49" ht="12.75">
      <c r="A49" s="154" t="s">
        <v>82</v>
      </c>
    </row>
    <row r="50" ht="12.75">
      <c r="A50" s="154" t="s">
        <v>82</v>
      </c>
    </row>
    <row r="51" ht="12.75">
      <c r="A51" s="154" t="s">
        <v>82</v>
      </c>
    </row>
    <row r="52" ht="12.75">
      <c r="A52" s="154" t="s">
        <v>82</v>
      </c>
    </row>
    <row r="53" ht="12.75">
      <c r="A53" s="154" t="s">
        <v>82</v>
      </c>
    </row>
    <row r="54" ht="12.75">
      <c r="A54" s="154" t="s">
        <v>82</v>
      </c>
    </row>
    <row r="55" ht="12.75">
      <c r="A55" s="154" t="s">
        <v>82</v>
      </c>
    </row>
    <row r="56" ht="12.75">
      <c r="A56" s="154" t="s">
        <v>82</v>
      </c>
    </row>
    <row r="57" ht="12.75">
      <c r="A57" s="154" t="s">
        <v>82</v>
      </c>
    </row>
    <row r="58" ht="12.75">
      <c r="A58" s="154" t="s">
        <v>82</v>
      </c>
    </row>
    <row r="59" ht="12.75">
      <c r="A59" s="154" t="s">
        <v>82</v>
      </c>
    </row>
    <row r="60" ht="12.75">
      <c r="A60" s="154" t="s">
        <v>82</v>
      </c>
    </row>
    <row r="61" ht="12.75">
      <c r="A61" s="154" t="s">
        <v>82</v>
      </c>
    </row>
    <row r="62" ht="12.75">
      <c r="A62" s="154" t="s">
        <v>82</v>
      </c>
    </row>
    <row r="63" ht="12.75">
      <c r="A63" s="154" t="s">
        <v>82</v>
      </c>
    </row>
    <row r="64" ht="12.75">
      <c r="A64" s="154" t="s">
        <v>82</v>
      </c>
    </row>
    <row r="65" ht="12.75">
      <c r="A65" s="154" t="s">
        <v>82</v>
      </c>
    </row>
    <row r="66" ht="12.75">
      <c r="A66" s="154" t="s">
        <v>82</v>
      </c>
    </row>
    <row r="67" ht="12.75">
      <c r="A67" s="154" t="s">
        <v>82</v>
      </c>
    </row>
    <row r="68" ht="12.75">
      <c r="A68" s="154" t="s">
        <v>82</v>
      </c>
    </row>
    <row r="69" ht="12.75">
      <c r="A69" s="154" t="s">
        <v>82</v>
      </c>
    </row>
    <row r="70" ht="12.75">
      <c r="A70" s="154" t="s">
        <v>82</v>
      </c>
    </row>
    <row r="71" ht="12.75">
      <c r="A71" s="154" t="s">
        <v>82</v>
      </c>
    </row>
    <row r="72" ht="12.75">
      <c r="A72" s="154" t="s">
        <v>82</v>
      </c>
    </row>
    <row r="73" ht="12.75">
      <c r="A73" s="154" t="s">
        <v>82</v>
      </c>
    </row>
    <row r="74" ht="12.75">
      <c r="A74" s="154" t="s">
        <v>82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6" transitionEvaluation="1">
    <pageSetUpPr fitToPage="1"/>
  </sheetPr>
  <dimension ref="A1:H27"/>
  <sheetViews>
    <sheetView showGridLines="0" zoomScale="75" zoomScaleNormal="75" workbookViewId="0" topLeftCell="A1">
      <selection activeCell="A1" sqref="A1:G1"/>
    </sheetView>
  </sheetViews>
  <sheetFormatPr defaultColWidth="11.00390625" defaultRowHeight="12.75"/>
  <cols>
    <col min="1" max="1" width="35.140625" style="294" customWidth="1"/>
    <col min="2" max="6" width="13.7109375" style="294" customWidth="1"/>
    <col min="7" max="7" width="13.7109375" style="295" customWidth="1"/>
    <col min="8" max="16384" width="11.00390625" style="294" customWidth="1"/>
  </cols>
  <sheetData>
    <row r="1" spans="1:7" s="292" customFormat="1" ht="18">
      <c r="A1" s="595" t="s">
        <v>0</v>
      </c>
      <c r="B1" s="595"/>
      <c r="C1" s="595"/>
      <c r="D1" s="595"/>
      <c r="E1" s="595"/>
      <c r="F1" s="595"/>
      <c r="G1" s="595"/>
    </row>
    <row r="2" ht="12.75">
      <c r="H2" s="295"/>
    </row>
    <row r="3" spans="1:8" s="298" customFormat="1" ht="15">
      <c r="A3" s="596" t="s">
        <v>356</v>
      </c>
      <c r="B3" s="596"/>
      <c r="C3" s="596"/>
      <c r="D3" s="596"/>
      <c r="E3" s="596"/>
      <c r="F3" s="596"/>
      <c r="G3" s="596"/>
      <c r="H3" s="297"/>
    </row>
    <row r="4" spans="1:8" s="298" customFormat="1" ht="14.25">
      <c r="A4" s="297"/>
      <c r="B4" s="297"/>
      <c r="C4" s="297"/>
      <c r="D4" s="297"/>
      <c r="E4" s="297"/>
      <c r="F4" s="297"/>
      <c r="G4" s="297"/>
      <c r="H4" s="297"/>
    </row>
    <row r="5" spans="1:8" ht="12.75">
      <c r="A5" s="536"/>
      <c r="B5" s="593" t="s">
        <v>6</v>
      </c>
      <c r="C5" s="593"/>
      <c r="D5" s="593" t="s">
        <v>7</v>
      </c>
      <c r="E5" s="593"/>
      <c r="F5" s="593" t="s">
        <v>290</v>
      </c>
      <c r="G5" s="594"/>
      <c r="H5" s="295"/>
    </row>
    <row r="6" spans="1:8" ht="12.75">
      <c r="A6" s="299" t="s">
        <v>231</v>
      </c>
      <c r="B6" s="300" t="s">
        <v>232</v>
      </c>
      <c r="C6" s="301"/>
      <c r="D6" s="300" t="s">
        <v>233</v>
      </c>
      <c r="E6" s="301"/>
      <c r="F6" s="300" t="s">
        <v>232</v>
      </c>
      <c r="G6" s="302"/>
      <c r="H6" s="295"/>
    </row>
    <row r="7" spans="1:8" ht="12.75">
      <c r="A7" s="303"/>
      <c r="B7" s="304" t="s">
        <v>234</v>
      </c>
      <c r="C7" s="305">
        <v>2002</v>
      </c>
      <c r="D7" s="304" t="s">
        <v>234</v>
      </c>
      <c r="E7" s="305">
        <v>2002</v>
      </c>
      <c r="F7" s="304" t="s">
        <v>234</v>
      </c>
      <c r="G7" s="306">
        <v>2002</v>
      </c>
      <c r="H7" s="295"/>
    </row>
    <row r="8" spans="1:8" ht="13.5" thickBot="1">
      <c r="A8" s="303"/>
      <c r="B8" s="304" t="s">
        <v>235</v>
      </c>
      <c r="C8" s="307" t="s">
        <v>237</v>
      </c>
      <c r="D8" s="304" t="s">
        <v>236</v>
      </c>
      <c r="E8" s="304" t="s">
        <v>236</v>
      </c>
      <c r="F8" s="304" t="s">
        <v>237</v>
      </c>
      <c r="G8" s="307" t="s">
        <v>237</v>
      </c>
      <c r="H8" s="295"/>
    </row>
    <row r="9" spans="1:8" ht="12.75">
      <c r="A9" s="308" t="s">
        <v>238</v>
      </c>
      <c r="B9" s="309">
        <v>33557</v>
      </c>
      <c r="C9" s="309">
        <v>30706.199</v>
      </c>
      <c r="D9" s="309">
        <v>1640</v>
      </c>
      <c r="E9" s="309">
        <v>1725.9</v>
      </c>
      <c r="F9" s="309">
        <v>54723</v>
      </c>
      <c r="G9" s="310">
        <v>53061.793</v>
      </c>
      <c r="H9" s="295"/>
    </row>
    <row r="10" spans="1:8" ht="12.75">
      <c r="A10" s="303"/>
      <c r="B10" s="311"/>
      <c r="C10" s="311"/>
      <c r="D10" s="311"/>
      <c r="E10" s="311"/>
      <c r="F10" s="311"/>
      <c r="G10" s="312"/>
      <c r="H10" s="295"/>
    </row>
    <row r="11" spans="1:8" ht="12.75">
      <c r="A11" s="412" t="s">
        <v>348</v>
      </c>
      <c r="B11" s="413"/>
      <c r="C11" s="413"/>
      <c r="D11" s="413"/>
      <c r="E11" s="413"/>
      <c r="F11" s="413"/>
      <c r="G11" s="414"/>
      <c r="H11" s="295"/>
    </row>
    <row r="12" spans="1:8" ht="12.75">
      <c r="A12" s="415" t="s">
        <v>69</v>
      </c>
      <c r="B12" s="413">
        <f>SUM(B13:B14)</f>
        <v>335</v>
      </c>
      <c r="C12" s="413">
        <f>SUM(C13:C14)</f>
        <v>474.639</v>
      </c>
      <c r="D12" s="413" t="s">
        <v>47</v>
      </c>
      <c r="E12" s="413">
        <v>3333.1</v>
      </c>
      <c r="F12" s="413">
        <f>SUM(F13:F14)</f>
        <v>929</v>
      </c>
      <c r="G12" s="414">
        <f>SUM(G13:G14)</f>
        <v>1582</v>
      </c>
      <c r="H12" s="295"/>
    </row>
    <row r="13" spans="1:7" ht="12.75">
      <c r="A13" s="313" t="s">
        <v>243</v>
      </c>
      <c r="B13" s="311">
        <v>77</v>
      </c>
      <c r="C13" s="294">
        <v>86.3</v>
      </c>
      <c r="D13" s="311">
        <v>3070</v>
      </c>
      <c r="E13" s="311">
        <v>3476.2</v>
      </c>
      <c r="F13" s="311">
        <v>237</v>
      </c>
      <c r="G13" s="294">
        <v>300</v>
      </c>
    </row>
    <row r="14" spans="1:7" ht="12.75">
      <c r="A14" s="313" t="s">
        <v>246</v>
      </c>
      <c r="B14" s="311">
        <v>258</v>
      </c>
      <c r="C14" s="294">
        <v>388.339</v>
      </c>
      <c r="D14" s="311">
        <v>2690</v>
      </c>
      <c r="E14" s="294">
        <v>3301.2</v>
      </c>
      <c r="F14" s="311">
        <v>692</v>
      </c>
      <c r="G14" s="294">
        <v>1282</v>
      </c>
    </row>
    <row r="15" spans="1:7" ht="12.75">
      <c r="A15" s="303"/>
      <c r="B15" s="311"/>
      <c r="C15" s="311"/>
      <c r="D15" s="311"/>
      <c r="E15" s="311"/>
      <c r="F15" s="311"/>
      <c r="G15" s="312"/>
    </row>
    <row r="16" spans="1:7" ht="12.75">
      <c r="A16" s="415" t="s">
        <v>83</v>
      </c>
      <c r="B16" s="311"/>
      <c r="C16" s="311"/>
      <c r="D16" s="311"/>
      <c r="E16" s="311"/>
      <c r="F16" s="311"/>
      <c r="G16" s="312"/>
    </row>
    <row r="17" spans="1:7" ht="12.75">
      <c r="A17" s="313" t="s">
        <v>253</v>
      </c>
      <c r="B17" s="311">
        <v>12</v>
      </c>
      <c r="C17" s="294">
        <v>6.045</v>
      </c>
      <c r="D17" s="311">
        <v>1070</v>
      </c>
      <c r="E17" s="294">
        <v>1594.1</v>
      </c>
      <c r="F17" s="311">
        <v>13</v>
      </c>
      <c r="G17" s="294">
        <v>9.636</v>
      </c>
    </row>
    <row r="18" spans="1:7" ht="12.75">
      <c r="A18" s="313" t="s">
        <v>262</v>
      </c>
      <c r="B18" s="311">
        <v>3</v>
      </c>
      <c r="C18" s="311" t="s">
        <v>47</v>
      </c>
      <c r="D18" s="311">
        <v>689</v>
      </c>
      <c r="E18" s="311" t="s">
        <v>47</v>
      </c>
      <c r="F18" s="311">
        <v>2</v>
      </c>
      <c r="G18" s="312" t="s">
        <v>47</v>
      </c>
    </row>
    <row r="19" spans="1:7" ht="12.75">
      <c r="A19" s="313" t="s">
        <v>263</v>
      </c>
      <c r="B19" s="311">
        <v>655</v>
      </c>
      <c r="C19" s="294">
        <v>700</v>
      </c>
      <c r="D19" s="311">
        <v>2463</v>
      </c>
      <c r="E19" s="294">
        <v>3200</v>
      </c>
      <c r="F19" s="311">
        <v>1606</v>
      </c>
      <c r="G19" s="294">
        <v>2240</v>
      </c>
    </row>
    <row r="20" spans="1:7" ht="12.75">
      <c r="A20" s="303"/>
      <c r="B20" s="311"/>
      <c r="C20" s="311"/>
      <c r="D20" s="311"/>
      <c r="E20" s="311"/>
      <c r="F20" s="311"/>
      <c r="G20" s="312"/>
    </row>
    <row r="21" spans="1:7" ht="12.75">
      <c r="A21" s="412" t="s">
        <v>349</v>
      </c>
      <c r="B21" s="311"/>
      <c r="C21" s="311"/>
      <c r="D21" s="311"/>
      <c r="E21" s="311"/>
      <c r="F21" s="311"/>
      <c r="G21" s="312"/>
    </row>
    <row r="22" spans="1:7" ht="12.75">
      <c r="A22" s="313" t="s">
        <v>264</v>
      </c>
      <c r="B22" s="311">
        <v>528</v>
      </c>
      <c r="C22" s="294">
        <v>148</v>
      </c>
      <c r="D22" s="311">
        <v>1465</v>
      </c>
      <c r="E22" s="294">
        <v>1283.8</v>
      </c>
      <c r="F22" s="311">
        <v>777</v>
      </c>
      <c r="G22" s="294">
        <v>190</v>
      </c>
    </row>
    <row r="23" spans="1:7" ht="12.75">
      <c r="A23" s="313" t="s">
        <v>94</v>
      </c>
      <c r="B23" s="311">
        <v>258</v>
      </c>
      <c r="C23" s="294">
        <v>203.4</v>
      </c>
      <c r="D23" s="311">
        <v>3846</v>
      </c>
      <c r="E23" s="294">
        <v>4042.3</v>
      </c>
      <c r="F23" s="311">
        <v>911</v>
      </c>
      <c r="G23" s="294">
        <v>822.2</v>
      </c>
    </row>
    <row r="24" spans="1:7" ht="12.75">
      <c r="A24" s="313" t="s">
        <v>95</v>
      </c>
      <c r="B24" s="311">
        <v>1946</v>
      </c>
      <c r="C24" s="294">
        <v>765.393</v>
      </c>
      <c r="D24" s="311">
        <v>988</v>
      </c>
      <c r="E24" s="294">
        <v>2827.7</v>
      </c>
      <c r="F24" s="311">
        <v>1911</v>
      </c>
      <c r="G24" s="294">
        <v>2164.302</v>
      </c>
    </row>
    <row r="25" spans="1:7" ht="12.75">
      <c r="A25" s="313" t="s">
        <v>96</v>
      </c>
      <c r="B25" s="311">
        <v>4618</v>
      </c>
      <c r="C25" s="294">
        <v>5028.92</v>
      </c>
      <c r="D25" s="311">
        <v>1856</v>
      </c>
      <c r="E25" s="294">
        <v>1900.3</v>
      </c>
      <c r="F25" s="311">
        <v>8602</v>
      </c>
      <c r="G25" s="294">
        <v>9556.412</v>
      </c>
    </row>
    <row r="26" spans="1:7" ht="13.5" thickBot="1">
      <c r="A26" s="445" t="s">
        <v>267</v>
      </c>
      <c r="B26" s="314">
        <v>215</v>
      </c>
      <c r="C26" s="446">
        <v>39.597</v>
      </c>
      <c r="D26" s="314">
        <v>2463</v>
      </c>
      <c r="E26" s="446">
        <v>3113.2</v>
      </c>
      <c r="F26" s="314">
        <v>526</v>
      </c>
      <c r="G26" s="446">
        <v>123.273</v>
      </c>
    </row>
    <row r="27" ht="12.75">
      <c r="A27" s="294" t="s">
        <v>269</v>
      </c>
    </row>
  </sheetData>
  <mergeCells count="5">
    <mergeCell ref="B5:C5"/>
    <mergeCell ref="D5:E5"/>
    <mergeCell ref="F5:G5"/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L27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7" width="14.7109375" style="0" customWidth="1"/>
    <col min="11" max="14" width="10.28125" style="0" customWidth="1"/>
  </cols>
  <sheetData>
    <row r="1" spans="1:10" s="2" customFormat="1" ht="18">
      <c r="A1" s="568" t="s">
        <v>0</v>
      </c>
      <c r="B1" s="568"/>
      <c r="C1" s="568"/>
      <c r="D1" s="568"/>
      <c r="E1" s="568"/>
      <c r="F1" s="568"/>
      <c r="G1" s="568"/>
      <c r="H1" s="1"/>
      <c r="I1" s="1"/>
      <c r="J1" s="1"/>
    </row>
    <row r="2" s="3" customFormat="1" ht="14.25"/>
    <row r="3" spans="1:7" s="3" customFormat="1" ht="15">
      <c r="A3" s="569" t="s">
        <v>44</v>
      </c>
      <c r="B3" s="569"/>
      <c r="C3" s="569"/>
      <c r="D3" s="569"/>
      <c r="E3" s="569"/>
      <c r="F3" s="569"/>
      <c r="G3" s="569"/>
    </row>
    <row r="4" spans="1:7" s="3" customFormat="1" ht="15">
      <c r="A4" s="375"/>
      <c r="B4" s="376"/>
      <c r="C4" s="376"/>
      <c r="D4" s="376"/>
      <c r="E4" s="376"/>
      <c r="F4" s="376"/>
      <c r="G4" s="376"/>
    </row>
    <row r="5" spans="1:7" ht="12.75">
      <c r="A5" s="4"/>
      <c r="B5" s="5"/>
      <c r="C5" s="69"/>
      <c r="F5" s="9" t="s">
        <v>38</v>
      </c>
      <c r="G5" s="10"/>
    </row>
    <row r="6" spans="1:7" ht="12.75">
      <c r="A6" s="11" t="s">
        <v>5</v>
      </c>
      <c r="B6" s="8" t="s">
        <v>6</v>
      </c>
      <c r="C6" s="51" t="s">
        <v>7</v>
      </c>
      <c r="D6" s="85" t="s">
        <v>2</v>
      </c>
      <c r="E6" s="85"/>
      <c r="F6" s="71" t="s">
        <v>45</v>
      </c>
      <c r="G6" s="10"/>
    </row>
    <row r="7" spans="1:12" ht="12.75">
      <c r="A7" s="4"/>
      <c r="B7" s="8" t="s">
        <v>46</v>
      </c>
      <c r="C7" s="51" t="s">
        <v>13</v>
      </c>
      <c r="D7" s="14" t="s">
        <v>40</v>
      </c>
      <c r="E7" s="13"/>
      <c r="F7" s="12" t="s">
        <v>40</v>
      </c>
      <c r="G7" s="14"/>
      <c r="L7" s="16"/>
    </row>
    <row r="8" spans="1:7" ht="13.5" thickBot="1">
      <c r="A8" s="17"/>
      <c r="B8" s="5"/>
      <c r="C8" s="69"/>
      <c r="D8" s="86" t="s">
        <v>41</v>
      </c>
      <c r="E8" s="15" t="s">
        <v>42</v>
      </c>
      <c r="F8" s="15" t="s">
        <v>31</v>
      </c>
      <c r="G8" s="15" t="s">
        <v>32</v>
      </c>
    </row>
    <row r="9" spans="1:7" ht="12.75">
      <c r="A9" s="18">
        <v>1985</v>
      </c>
      <c r="B9" s="81">
        <v>1</v>
      </c>
      <c r="C9" s="87" t="s">
        <v>47</v>
      </c>
      <c r="D9" s="88" t="s">
        <v>47</v>
      </c>
      <c r="E9" s="81" t="s">
        <v>47</v>
      </c>
      <c r="F9" s="81">
        <v>9551</v>
      </c>
      <c r="G9" s="81">
        <v>239</v>
      </c>
    </row>
    <row r="10" spans="1:7" ht="12.75">
      <c r="A10" s="22">
        <v>1986</v>
      </c>
      <c r="B10" s="26">
        <v>15</v>
      </c>
      <c r="C10" s="26" t="s">
        <v>47</v>
      </c>
      <c r="D10" s="26" t="s">
        <v>47</v>
      </c>
      <c r="E10" s="26" t="s">
        <v>47</v>
      </c>
      <c r="F10" s="26">
        <v>10212</v>
      </c>
      <c r="G10" s="26">
        <v>224</v>
      </c>
    </row>
    <row r="11" spans="1:7" ht="12.75">
      <c r="A11" s="22">
        <v>1987</v>
      </c>
      <c r="B11" s="26" t="s">
        <v>47</v>
      </c>
      <c r="C11" s="26" t="s">
        <v>47</v>
      </c>
      <c r="D11" s="26" t="s">
        <v>47</v>
      </c>
      <c r="E11" s="26" t="s">
        <v>47</v>
      </c>
      <c r="F11" s="26">
        <v>8312</v>
      </c>
      <c r="G11" s="26">
        <v>436</v>
      </c>
    </row>
    <row r="12" spans="1:7" ht="12.75">
      <c r="A12" s="29">
        <v>1988</v>
      </c>
      <c r="B12" s="32" t="s">
        <v>47</v>
      </c>
      <c r="C12" s="32" t="s">
        <v>47</v>
      </c>
      <c r="D12" s="32" t="s">
        <v>47</v>
      </c>
      <c r="E12" s="32" t="s">
        <v>47</v>
      </c>
      <c r="F12" s="32">
        <v>12560</v>
      </c>
      <c r="G12" s="26">
        <v>451</v>
      </c>
    </row>
    <row r="13" spans="1:7" ht="12.75">
      <c r="A13" s="29">
        <v>1989</v>
      </c>
      <c r="B13" s="32" t="s">
        <v>47</v>
      </c>
      <c r="C13" s="32" t="s">
        <v>47</v>
      </c>
      <c r="D13" s="32" t="s">
        <v>47</v>
      </c>
      <c r="E13" s="32" t="s">
        <v>47</v>
      </c>
      <c r="F13" s="32">
        <v>11499</v>
      </c>
      <c r="G13" s="26">
        <v>358</v>
      </c>
    </row>
    <row r="14" spans="1:7" ht="12.75">
      <c r="A14" s="29">
        <v>1990</v>
      </c>
      <c r="B14" s="32" t="s">
        <v>47</v>
      </c>
      <c r="C14" s="32" t="s">
        <v>47</v>
      </c>
      <c r="D14" s="32" t="s">
        <v>47</v>
      </c>
      <c r="E14" s="32" t="s">
        <v>47</v>
      </c>
      <c r="F14" s="32">
        <v>14062</v>
      </c>
      <c r="G14" s="26">
        <v>339</v>
      </c>
    </row>
    <row r="15" spans="1:7" ht="12.75">
      <c r="A15" s="29">
        <v>1991</v>
      </c>
      <c r="B15" s="32" t="s">
        <v>47</v>
      </c>
      <c r="C15" s="32" t="s">
        <v>47</v>
      </c>
      <c r="D15" s="32" t="s">
        <v>47</v>
      </c>
      <c r="E15" s="32" t="s">
        <v>47</v>
      </c>
      <c r="F15" s="32">
        <v>10980</v>
      </c>
      <c r="G15" s="26">
        <v>163</v>
      </c>
    </row>
    <row r="16" spans="1:7" ht="12.75">
      <c r="A16" s="29">
        <v>1992</v>
      </c>
      <c r="B16" s="32" t="s">
        <v>47</v>
      </c>
      <c r="C16" s="32" t="s">
        <v>47</v>
      </c>
      <c r="D16" s="32" t="s">
        <v>47</v>
      </c>
      <c r="E16" s="32" t="s">
        <v>47</v>
      </c>
      <c r="F16" s="32">
        <v>9616</v>
      </c>
      <c r="G16" s="26">
        <v>53</v>
      </c>
    </row>
    <row r="17" spans="1:7" ht="12.75">
      <c r="A17" s="29">
        <v>1993</v>
      </c>
      <c r="B17" s="32">
        <v>185</v>
      </c>
      <c r="C17" s="31">
        <v>4.972972972972973</v>
      </c>
      <c r="D17" s="32">
        <v>92</v>
      </c>
      <c r="E17" s="32" t="s">
        <v>47</v>
      </c>
      <c r="F17" s="32">
        <v>9252</v>
      </c>
      <c r="G17" s="26">
        <v>113</v>
      </c>
    </row>
    <row r="18" spans="1:7" ht="12.75">
      <c r="A18" s="29">
        <v>1994</v>
      </c>
      <c r="B18" s="32">
        <v>3231</v>
      </c>
      <c r="C18" s="31">
        <v>6.087898483441659</v>
      </c>
      <c r="D18" s="32">
        <v>1967</v>
      </c>
      <c r="E18" s="32">
        <v>55</v>
      </c>
      <c r="F18" s="32">
        <v>11012</v>
      </c>
      <c r="G18" s="26">
        <v>508</v>
      </c>
    </row>
    <row r="19" spans="1:7" ht="12.75">
      <c r="A19" s="29">
        <v>1995</v>
      </c>
      <c r="B19" s="32">
        <v>8134</v>
      </c>
      <c r="C19" s="31">
        <v>11.753134988935333</v>
      </c>
      <c r="D19" s="32">
        <v>9560</v>
      </c>
      <c r="E19" s="32">
        <v>998</v>
      </c>
      <c r="F19" s="32">
        <v>14457</v>
      </c>
      <c r="G19" s="26">
        <v>326</v>
      </c>
    </row>
    <row r="20" spans="1:7" ht="12.75">
      <c r="A20" s="29">
        <v>1996</v>
      </c>
      <c r="B20" s="32">
        <v>39848</v>
      </c>
      <c r="C20" s="31">
        <v>5.575687612929131</v>
      </c>
      <c r="D20" s="32">
        <v>22218</v>
      </c>
      <c r="E20" s="32">
        <v>4922</v>
      </c>
      <c r="F20" s="32">
        <v>9748</v>
      </c>
      <c r="G20" s="26">
        <v>19</v>
      </c>
    </row>
    <row r="21" spans="1:7" ht="12.75">
      <c r="A21" s="29">
        <v>1997</v>
      </c>
      <c r="B21" s="32">
        <v>42865</v>
      </c>
      <c r="C21" s="31">
        <v>6.683308060188965</v>
      </c>
      <c r="D21" s="32">
        <v>28648</v>
      </c>
      <c r="E21" s="32">
        <v>5627</v>
      </c>
      <c r="F21" s="32">
        <v>7340</v>
      </c>
      <c r="G21" s="26">
        <v>45</v>
      </c>
    </row>
    <row r="22" spans="1:7" ht="12.75">
      <c r="A22" s="29">
        <v>1998</v>
      </c>
      <c r="B22" s="32">
        <v>86613</v>
      </c>
      <c r="C22" s="31">
        <v>8.758154087723552</v>
      </c>
      <c r="D22" s="32">
        <v>75857</v>
      </c>
      <c r="E22" s="32">
        <v>13286</v>
      </c>
      <c r="F22" s="32">
        <v>3934</v>
      </c>
      <c r="G22" s="26">
        <v>122</v>
      </c>
    </row>
    <row r="23" spans="1:7" ht="12.75">
      <c r="A23" s="29">
        <v>1999</v>
      </c>
      <c r="B23" s="32">
        <v>126593</v>
      </c>
      <c r="C23" s="31">
        <f>(D23+E23)/B23*10</f>
        <v>7.020056401222816</v>
      </c>
      <c r="D23" s="32">
        <v>86537</v>
      </c>
      <c r="E23" s="32">
        <v>2332</v>
      </c>
      <c r="F23" s="32">
        <v>4587</v>
      </c>
      <c r="G23" s="26">
        <v>945</v>
      </c>
    </row>
    <row r="24" spans="1:7" ht="12.75">
      <c r="A24" s="29">
        <v>2000</v>
      </c>
      <c r="B24" s="90">
        <v>13547</v>
      </c>
      <c r="C24" s="31">
        <f>(D24+E24)/B24*10</f>
        <v>7.610541079205728</v>
      </c>
      <c r="D24" s="32">
        <v>10022</v>
      </c>
      <c r="E24" s="32">
        <v>288</v>
      </c>
      <c r="F24" s="90">
        <v>7319.051</v>
      </c>
      <c r="G24" s="316">
        <v>2509.871</v>
      </c>
    </row>
    <row r="25" spans="1:7" ht="12.75">
      <c r="A25" s="29">
        <v>2001</v>
      </c>
      <c r="B25" s="49">
        <v>584</v>
      </c>
      <c r="C25" s="31">
        <f>(D25)/B25*10</f>
        <v>7.208904109589041</v>
      </c>
      <c r="D25" s="32">
        <v>421</v>
      </c>
      <c r="E25" s="32" t="s">
        <v>47</v>
      </c>
      <c r="F25" s="32">
        <v>9916.925</v>
      </c>
      <c r="G25" s="26">
        <v>697.082</v>
      </c>
    </row>
    <row r="26" spans="1:7" ht="13.5" thickBot="1">
      <c r="A26" s="34">
        <v>2002</v>
      </c>
      <c r="B26" s="89">
        <v>84</v>
      </c>
      <c r="C26" s="36">
        <f>(D26)/B26*10</f>
        <v>9.285714285714286</v>
      </c>
      <c r="D26" s="37">
        <v>78</v>
      </c>
      <c r="E26" s="37" t="s">
        <v>47</v>
      </c>
      <c r="F26" s="37">
        <v>13632.578</v>
      </c>
      <c r="G26" s="43">
        <v>19.765</v>
      </c>
    </row>
    <row r="27" spans="1:7" ht="12.75">
      <c r="A27" s="4" t="s">
        <v>48</v>
      </c>
      <c r="B27" s="4"/>
      <c r="C27" s="4"/>
      <c r="D27" s="4"/>
      <c r="E27" s="4"/>
      <c r="F27" s="4"/>
      <c r="G27" s="4"/>
    </row>
  </sheetData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3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331">
    <pageSetUpPr fitToPage="1"/>
  </sheetPr>
  <dimension ref="A1:K14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18.28125" style="188" customWidth="1"/>
    <col min="2" max="11" width="10.7109375" style="188" customWidth="1"/>
    <col min="12" max="16384" width="11.421875" style="188" customWidth="1"/>
  </cols>
  <sheetData>
    <row r="1" spans="1:11" s="183" customFormat="1" ht="18">
      <c r="A1" s="559" t="s">
        <v>0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</row>
    <row r="3" spans="1:11" s="185" customFormat="1" ht="15">
      <c r="A3" s="560" t="s">
        <v>365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</row>
    <row r="4" spans="1:11" s="185" customFormat="1" ht="15">
      <c r="A4" s="382"/>
      <c r="B4" s="383"/>
      <c r="C4" s="376"/>
      <c r="D4" s="376"/>
      <c r="E4" s="376"/>
      <c r="F4" s="376"/>
      <c r="G4" s="376"/>
      <c r="H4" s="376"/>
      <c r="I4" s="383"/>
      <c r="J4" s="383"/>
      <c r="K4" s="383"/>
    </row>
    <row r="5" spans="1:11" ht="12.75">
      <c r="A5" s="598" t="s">
        <v>199</v>
      </c>
      <c r="B5" s="599"/>
      <c r="C5" s="600" t="s">
        <v>6</v>
      </c>
      <c r="D5" s="601"/>
      <c r="E5" s="602"/>
      <c r="F5" s="566" t="s">
        <v>286</v>
      </c>
      <c r="G5" s="567"/>
      <c r="H5" s="597"/>
      <c r="I5" s="566" t="s">
        <v>42</v>
      </c>
      <c r="J5" s="567"/>
      <c r="K5" s="567"/>
    </row>
    <row r="6" spans="1:11" ht="12.75">
      <c r="A6" s="605" t="s">
        <v>291</v>
      </c>
      <c r="B6" s="606"/>
      <c r="C6" s="607" t="s">
        <v>46</v>
      </c>
      <c r="D6" s="608"/>
      <c r="E6" s="609"/>
      <c r="F6" s="566" t="s">
        <v>143</v>
      </c>
      <c r="G6" s="597"/>
      <c r="H6" s="208" t="s">
        <v>2</v>
      </c>
      <c r="I6" s="566" t="s">
        <v>143</v>
      </c>
      <c r="J6" s="597"/>
      <c r="K6" s="208" t="s">
        <v>2</v>
      </c>
    </row>
    <row r="7" spans="1:11" ht="13.5" thickBot="1">
      <c r="A7" s="603"/>
      <c r="B7" s="604"/>
      <c r="C7" s="239" t="s">
        <v>145</v>
      </c>
      <c r="D7" s="190" t="s">
        <v>146</v>
      </c>
      <c r="E7" s="190" t="s">
        <v>16</v>
      </c>
      <c r="F7" s="239" t="s">
        <v>145</v>
      </c>
      <c r="G7" s="190" t="s">
        <v>146</v>
      </c>
      <c r="H7" s="239" t="s">
        <v>287</v>
      </c>
      <c r="I7" s="239" t="s">
        <v>145</v>
      </c>
      <c r="J7" s="190" t="s">
        <v>146</v>
      </c>
      <c r="K7" s="239" t="s">
        <v>288</v>
      </c>
    </row>
    <row r="8" spans="1:11" ht="12.75">
      <c r="A8" s="195" t="s">
        <v>211</v>
      </c>
      <c r="C8" s="244">
        <v>21</v>
      </c>
      <c r="D8" s="244">
        <v>7</v>
      </c>
      <c r="E8" s="244">
        <v>28</v>
      </c>
      <c r="F8" s="244">
        <v>1000</v>
      </c>
      <c r="G8" s="244">
        <v>1500</v>
      </c>
      <c r="H8" s="244">
        <v>32</v>
      </c>
      <c r="I8" s="244" t="s">
        <v>47</v>
      </c>
      <c r="J8" s="244" t="s">
        <v>47</v>
      </c>
      <c r="K8" s="196" t="s">
        <v>47</v>
      </c>
    </row>
    <row r="9" spans="1:11" ht="12.75">
      <c r="A9" s="195" t="s">
        <v>213</v>
      </c>
      <c r="C9" s="244">
        <v>31</v>
      </c>
      <c r="D9" s="244">
        <v>2</v>
      </c>
      <c r="E9" s="244">
        <v>33</v>
      </c>
      <c r="F9" s="244">
        <v>750</v>
      </c>
      <c r="G9" s="244">
        <v>1000</v>
      </c>
      <c r="H9" s="244">
        <v>25</v>
      </c>
      <c r="I9" s="244" t="s">
        <v>47</v>
      </c>
      <c r="J9" s="244" t="s">
        <v>47</v>
      </c>
      <c r="K9" s="196" t="s">
        <v>47</v>
      </c>
    </row>
    <row r="10" spans="1:11" ht="12.75">
      <c r="A10" s="193" t="s">
        <v>387</v>
      </c>
      <c r="C10" s="291">
        <v>52</v>
      </c>
      <c r="D10" s="291">
        <v>9</v>
      </c>
      <c r="E10" s="291">
        <v>61</v>
      </c>
      <c r="F10" s="291">
        <v>851</v>
      </c>
      <c r="G10" s="291">
        <v>1389</v>
      </c>
      <c r="H10" s="291">
        <v>57</v>
      </c>
      <c r="I10" s="291" t="s">
        <v>47</v>
      </c>
      <c r="J10" s="291" t="s">
        <v>47</v>
      </c>
      <c r="K10" s="242" t="s">
        <v>47</v>
      </c>
    </row>
    <row r="11" spans="1:11" ht="12.75">
      <c r="A11" s="193"/>
      <c r="C11" s="244"/>
      <c r="D11" s="244"/>
      <c r="E11" s="244"/>
      <c r="F11" s="244"/>
      <c r="G11" s="244"/>
      <c r="H11" s="244"/>
      <c r="I11" s="244"/>
      <c r="J11" s="244"/>
      <c r="K11" s="196"/>
    </row>
    <row r="12" spans="1:11" s="210" customFormat="1" ht="12.75">
      <c r="A12" s="193" t="s">
        <v>295</v>
      </c>
      <c r="B12" s="188"/>
      <c r="C12" s="291">
        <v>23</v>
      </c>
      <c r="D12" s="291" t="s">
        <v>47</v>
      </c>
      <c r="E12" s="291">
        <v>23</v>
      </c>
      <c r="F12" s="291">
        <v>900</v>
      </c>
      <c r="G12" s="291" t="s">
        <v>47</v>
      </c>
      <c r="H12" s="291">
        <v>21</v>
      </c>
      <c r="I12" s="291" t="s">
        <v>47</v>
      </c>
      <c r="J12" s="291" t="s">
        <v>47</v>
      </c>
      <c r="K12" s="242" t="s">
        <v>47</v>
      </c>
    </row>
    <row r="13" spans="1:11" ht="12.75">
      <c r="A13" s="195"/>
      <c r="C13" s="244"/>
      <c r="D13" s="244"/>
      <c r="E13" s="244"/>
      <c r="F13" s="244"/>
      <c r="G13" s="244"/>
      <c r="H13" s="244"/>
      <c r="I13" s="244"/>
      <c r="J13" s="244"/>
      <c r="K13" s="196"/>
    </row>
    <row r="14" spans="1:11" ht="13.5" thickBot="1">
      <c r="A14" s="201" t="s">
        <v>206</v>
      </c>
      <c r="B14" s="231"/>
      <c r="C14" s="245">
        <v>75</v>
      </c>
      <c r="D14" s="245">
        <v>9</v>
      </c>
      <c r="E14" s="245">
        <v>84</v>
      </c>
      <c r="F14" s="245">
        <v>866</v>
      </c>
      <c r="G14" s="245">
        <v>1389</v>
      </c>
      <c r="H14" s="245">
        <v>78</v>
      </c>
      <c r="I14" s="245" t="s">
        <v>47</v>
      </c>
      <c r="J14" s="245" t="s">
        <v>47</v>
      </c>
      <c r="K14" s="202" t="s">
        <v>47</v>
      </c>
    </row>
  </sheetData>
  <mergeCells count="11">
    <mergeCell ref="A7:B7"/>
    <mergeCell ref="A6:B6"/>
    <mergeCell ref="C6:E6"/>
    <mergeCell ref="F6:G6"/>
    <mergeCell ref="I6:J6"/>
    <mergeCell ref="A1:K1"/>
    <mergeCell ref="A3:K3"/>
    <mergeCell ref="A5:B5"/>
    <mergeCell ref="C5:E5"/>
    <mergeCell ref="F5:H5"/>
    <mergeCell ref="I5:K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I27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5" width="14.7109375" style="0" customWidth="1"/>
    <col min="6" max="6" width="17.00390625" style="0" bestFit="1" customWidth="1"/>
    <col min="7" max="9" width="14.7109375" style="0" customWidth="1"/>
    <col min="11" max="12" width="10.28125" style="0" customWidth="1"/>
    <col min="13" max="13" width="26.421875" style="0" customWidth="1"/>
    <col min="14" max="19" width="13.7109375" style="0" customWidth="1"/>
    <col min="20" max="20" width="13.00390625" style="0" customWidth="1"/>
    <col min="21" max="22" width="10.28125" style="0" customWidth="1"/>
  </cols>
  <sheetData>
    <row r="1" spans="1:9" s="2" customFormat="1" ht="18">
      <c r="A1" s="568" t="s">
        <v>0</v>
      </c>
      <c r="B1" s="568"/>
      <c r="C1" s="568"/>
      <c r="D1" s="568"/>
      <c r="E1" s="568"/>
      <c r="F1" s="568"/>
      <c r="G1" s="568"/>
      <c r="H1" s="568"/>
      <c r="I1" s="568"/>
    </row>
    <row r="2" s="3" customFormat="1" ht="14.25"/>
    <row r="3" spans="1:9" s="3" customFormat="1" ht="15">
      <c r="A3" s="569" t="s">
        <v>50</v>
      </c>
      <c r="B3" s="569"/>
      <c r="C3" s="569"/>
      <c r="D3" s="569"/>
      <c r="E3" s="569"/>
      <c r="F3" s="569"/>
      <c r="G3" s="569"/>
      <c r="H3" s="569"/>
      <c r="I3" s="569"/>
    </row>
    <row r="4" spans="1:9" s="3" customFormat="1" ht="15">
      <c r="A4" s="375"/>
      <c r="B4" s="376"/>
      <c r="C4" s="376"/>
      <c r="D4" s="376"/>
      <c r="E4" s="376"/>
      <c r="F4" s="376"/>
      <c r="G4" s="376"/>
      <c r="H4" s="376"/>
      <c r="I4" s="376"/>
    </row>
    <row r="5" spans="1:9" s="3" customFormat="1" ht="15">
      <c r="A5" s="373"/>
      <c r="B5" s="374"/>
      <c r="C5" s="374"/>
      <c r="D5" s="611"/>
      <c r="E5" s="611"/>
      <c r="F5" s="51" t="s">
        <v>3</v>
      </c>
      <c r="G5" s="51" t="s">
        <v>10</v>
      </c>
      <c r="H5" s="372" t="s">
        <v>38</v>
      </c>
      <c r="I5" s="9"/>
    </row>
    <row r="6" spans="1:9" ht="12.75">
      <c r="A6" s="72" t="s">
        <v>5</v>
      </c>
      <c r="B6" s="51" t="s">
        <v>6</v>
      </c>
      <c r="C6" s="51" t="s">
        <v>7</v>
      </c>
      <c r="D6" s="612" t="s">
        <v>2</v>
      </c>
      <c r="E6" s="612"/>
      <c r="F6" s="51" t="s">
        <v>9</v>
      </c>
      <c r="G6" s="73" t="s">
        <v>41</v>
      </c>
      <c r="H6" s="70" t="s">
        <v>51</v>
      </c>
      <c r="I6" s="9"/>
    </row>
    <row r="7" spans="1:9" ht="12.75">
      <c r="A7" s="68"/>
      <c r="B7" s="51" t="s">
        <v>46</v>
      </c>
      <c r="C7" s="51" t="s">
        <v>13</v>
      </c>
      <c r="D7" s="610" t="s">
        <v>40</v>
      </c>
      <c r="E7" s="610"/>
      <c r="F7" s="51" t="s">
        <v>14</v>
      </c>
      <c r="G7" s="73" t="s">
        <v>15</v>
      </c>
      <c r="H7" s="74" t="s">
        <v>40</v>
      </c>
      <c r="I7" s="12"/>
    </row>
    <row r="8" spans="1:9" ht="13.5" thickBot="1">
      <c r="A8" s="91"/>
      <c r="B8" s="55"/>
      <c r="C8" s="55"/>
      <c r="D8" s="79" t="s">
        <v>41</v>
      </c>
      <c r="E8" s="79" t="s">
        <v>42</v>
      </c>
      <c r="F8" s="78" t="s">
        <v>52</v>
      </c>
      <c r="G8" s="55"/>
      <c r="H8" s="79" t="s">
        <v>31</v>
      </c>
      <c r="I8" s="80" t="s">
        <v>32</v>
      </c>
    </row>
    <row r="9" spans="1:9" ht="12.75">
      <c r="A9" s="18">
        <v>1985</v>
      </c>
      <c r="B9" s="81">
        <v>365</v>
      </c>
      <c r="C9" s="20">
        <v>48.5</v>
      </c>
      <c r="D9" s="81">
        <v>1770</v>
      </c>
      <c r="E9" s="81" t="s">
        <v>47</v>
      </c>
      <c r="F9" s="21" t="s">
        <v>47</v>
      </c>
      <c r="G9" s="81" t="s">
        <v>47</v>
      </c>
      <c r="H9" s="81">
        <v>1108</v>
      </c>
      <c r="I9" s="81" t="s">
        <v>47</v>
      </c>
    </row>
    <row r="10" spans="1:9" ht="12.75">
      <c r="A10" s="22">
        <v>1986</v>
      </c>
      <c r="B10" s="26">
        <v>1348</v>
      </c>
      <c r="C10" s="24">
        <v>44.2</v>
      </c>
      <c r="D10" s="26">
        <v>5955</v>
      </c>
      <c r="E10" s="26" t="s">
        <v>47</v>
      </c>
      <c r="F10" s="25" t="s">
        <v>47</v>
      </c>
      <c r="G10" s="26" t="s">
        <v>47</v>
      </c>
      <c r="H10" s="26">
        <v>1280</v>
      </c>
      <c r="I10" s="26">
        <v>2</v>
      </c>
    </row>
    <row r="11" spans="1:9" ht="12.75">
      <c r="A11" s="22">
        <v>1987</v>
      </c>
      <c r="B11" s="26">
        <v>473</v>
      </c>
      <c r="C11" s="24">
        <v>41.9</v>
      </c>
      <c r="D11" s="26">
        <v>1981</v>
      </c>
      <c r="E11" s="26" t="s">
        <v>47</v>
      </c>
      <c r="F11" s="25" t="s">
        <v>47</v>
      </c>
      <c r="G11" s="26" t="s">
        <v>47</v>
      </c>
      <c r="H11" s="26">
        <v>1713</v>
      </c>
      <c r="I11" s="26">
        <v>1</v>
      </c>
    </row>
    <row r="12" spans="1:9" ht="12.75">
      <c r="A12" s="22">
        <v>1988</v>
      </c>
      <c r="B12" s="26">
        <v>129</v>
      </c>
      <c r="C12" s="24">
        <v>41</v>
      </c>
      <c r="D12" s="26">
        <v>529</v>
      </c>
      <c r="E12" s="26" t="s">
        <v>47</v>
      </c>
      <c r="F12" s="25" t="s">
        <v>47</v>
      </c>
      <c r="G12" s="26" t="s">
        <v>47</v>
      </c>
      <c r="H12" s="26">
        <v>1887</v>
      </c>
      <c r="I12" s="26">
        <v>1</v>
      </c>
    </row>
    <row r="13" spans="1:9" ht="12.75">
      <c r="A13" s="22">
        <v>1989</v>
      </c>
      <c r="B13" s="26">
        <v>111</v>
      </c>
      <c r="C13" s="24">
        <v>56.93693693693693</v>
      </c>
      <c r="D13" s="26">
        <v>632</v>
      </c>
      <c r="E13" s="26" t="s">
        <v>47</v>
      </c>
      <c r="F13" s="25" t="s">
        <v>47</v>
      </c>
      <c r="G13" s="26" t="s">
        <v>47</v>
      </c>
      <c r="H13" s="26">
        <v>1383</v>
      </c>
      <c r="I13" s="26">
        <v>2</v>
      </c>
    </row>
    <row r="14" spans="1:9" ht="12.75">
      <c r="A14" s="22">
        <v>1990</v>
      </c>
      <c r="B14" s="26">
        <v>105</v>
      </c>
      <c r="C14" s="24">
        <v>73</v>
      </c>
      <c r="D14" s="26">
        <v>767</v>
      </c>
      <c r="E14" s="26" t="s">
        <v>47</v>
      </c>
      <c r="F14" s="25" t="s">
        <v>47</v>
      </c>
      <c r="G14" s="26" t="s">
        <v>47</v>
      </c>
      <c r="H14" s="26">
        <v>812</v>
      </c>
      <c r="I14" s="26">
        <v>7</v>
      </c>
    </row>
    <row r="15" spans="1:9" ht="12.75">
      <c r="A15" s="22">
        <v>1991</v>
      </c>
      <c r="B15" s="26">
        <v>101</v>
      </c>
      <c r="C15" s="24">
        <v>57.72277227722772</v>
      </c>
      <c r="D15" s="26">
        <v>583</v>
      </c>
      <c r="E15" s="26" t="s">
        <v>47</v>
      </c>
      <c r="F15" s="25" t="s">
        <v>47</v>
      </c>
      <c r="G15" s="26" t="s">
        <v>47</v>
      </c>
      <c r="H15" s="26">
        <v>1106</v>
      </c>
      <c r="I15" s="26" t="s">
        <v>47</v>
      </c>
    </row>
    <row r="16" spans="1:9" ht="12.75">
      <c r="A16" s="22">
        <v>1992</v>
      </c>
      <c r="B16" s="26">
        <v>1050</v>
      </c>
      <c r="C16" s="24">
        <v>68.71428571428571</v>
      </c>
      <c r="D16" s="26">
        <v>7215</v>
      </c>
      <c r="E16" s="26" t="s">
        <v>47</v>
      </c>
      <c r="F16" s="25" t="s">
        <v>47</v>
      </c>
      <c r="G16" s="26" t="s">
        <v>47</v>
      </c>
      <c r="H16" s="26">
        <v>2249</v>
      </c>
      <c r="I16" s="26" t="s">
        <v>47</v>
      </c>
    </row>
    <row r="17" spans="1:9" ht="12.75">
      <c r="A17" s="29">
        <v>1993</v>
      </c>
      <c r="B17" s="32">
        <v>817</v>
      </c>
      <c r="C17" s="31">
        <v>49.4124847001224</v>
      </c>
      <c r="D17" s="32">
        <v>4037</v>
      </c>
      <c r="E17" s="32" t="s">
        <v>47</v>
      </c>
      <c r="F17" s="33">
        <v>3.3055665741108027</v>
      </c>
      <c r="G17" s="32">
        <v>133.44572259685307</v>
      </c>
      <c r="H17" s="32">
        <v>2251</v>
      </c>
      <c r="I17" s="26">
        <v>686</v>
      </c>
    </row>
    <row r="18" spans="1:9" ht="12.75">
      <c r="A18" s="29">
        <v>1994</v>
      </c>
      <c r="B18" s="32">
        <v>577</v>
      </c>
      <c r="C18" s="31">
        <v>31.50779896013865</v>
      </c>
      <c r="D18" s="32">
        <v>1818</v>
      </c>
      <c r="E18" s="32" t="s">
        <v>47</v>
      </c>
      <c r="F18" s="33">
        <v>4.207084730686477</v>
      </c>
      <c r="G18" s="32">
        <v>76.48480040388014</v>
      </c>
      <c r="H18" s="32">
        <v>893</v>
      </c>
      <c r="I18" s="26">
        <v>78</v>
      </c>
    </row>
    <row r="19" spans="1:9" ht="12.75">
      <c r="A19" s="29">
        <v>1995</v>
      </c>
      <c r="B19" s="32">
        <v>1285</v>
      </c>
      <c r="C19" s="31">
        <v>63.95330739299611</v>
      </c>
      <c r="D19" s="32">
        <v>8218</v>
      </c>
      <c r="E19" s="32" t="s">
        <v>47</v>
      </c>
      <c r="F19" s="33">
        <v>4.507590782878368</v>
      </c>
      <c r="G19" s="32">
        <v>370.4338105369442</v>
      </c>
      <c r="H19" s="32">
        <v>1864</v>
      </c>
      <c r="I19" s="26">
        <v>1</v>
      </c>
    </row>
    <row r="20" spans="1:9" ht="12.75">
      <c r="A20" s="29">
        <v>1996</v>
      </c>
      <c r="B20" s="32">
        <v>1499</v>
      </c>
      <c r="C20" s="31">
        <v>37.23815877251501</v>
      </c>
      <c r="D20" s="32">
        <v>5582</v>
      </c>
      <c r="E20" s="32">
        <v>4</v>
      </c>
      <c r="F20" s="33">
        <v>4.507590782878368</v>
      </c>
      <c r="G20" s="32">
        <v>251.61371750027047</v>
      </c>
      <c r="H20" s="32">
        <v>3765</v>
      </c>
      <c r="I20" s="92" t="s">
        <v>47</v>
      </c>
    </row>
    <row r="21" spans="1:9" ht="12.75">
      <c r="A21" s="29">
        <v>1997</v>
      </c>
      <c r="B21" s="32">
        <v>4157</v>
      </c>
      <c r="C21" s="31">
        <v>24.00769785903296</v>
      </c>
      <c r="D21" s="32">
        <v>9980</v>
      </c>
      <c r="E21" s="32">
        <v>101</v>
      </c>
      <c r="F21" s="33">
        <v>4.567691993316745</v>
      </c>
      <c r="G21" s="32">
        <v>455.85566093301117</v>
      </c>
      <c r="H21" s="32">
        <v>2988</v>
      </c>
      <c r="I21" s="92" t="s">
        <v>47</v>
      </c>
    </row>
    <row r="22" spans="1:9" ht="12.75">
      <c r="A22" s="29">
        <v>1998</v>
      </c>
      <c r="B22" s="32">
        <v>16507</v>
      </c>
      <c r="C22" s="31">
        <v>13.646937662809718</v>
      </c>
      <c r="D22" s="32">
        <v>22527</v>
      </c>
      <c r="E22" s="32">
        <v>1040</v>
      </c>
      <c r="F22" s="33">
        <v>4.958349861166204</v>
      </c>
      <c r="G22" s="32">
        <v>1116.9674732249107</v>
      </c>
      <c r="H22" s="32">
        <v>2186</v>
      </c>
      <c r="I22" s="26">
        <v>25</v>
      </c>
    </row>
    <row r="23" spans="1:9" ht="12.75">
      <c r="A23" s="29">
        <v>1999</v>
      </c>
      <c r="B23" s="32">
        <v>12880</v>
      </c>
      <c r="C23" s="31">
        <v>13.322981366459627</v>
      </c>
      <c r="D23" s="32">
        <v>17160</v>
      </c>
      <c r="E23" s="32">
        <v>102</v>
      </c>
      <c r="F23" s="33">
        <v>5.168704097700528</v>
      </c>
      <c r="G23" s="32">
        <f>F23*D23*10/1000</f>
        <v>886.9496231654106</v>
      </c>
      <c r="H23" s="32">
        <v>2357</v>
      </c>
      <c r="I23" s="26" t="s">
        <v>47</v>
      </c>
    </row>
    <row r="24" spans="1:9" ht="12.75">
      <c r="A24" s="29">
        <v>2000</v>
      </c>
      <c r="B24" s="32">
        <v>5264</v>
      </c>
      <c r="C24" s="317">
        <f>(D24+E24)/B24*10</f>
        <v>13.485942249240122</v>
      </c>
      <c r="D24" s="32">
        <v>7047</v>
      </c>
      <c r="E24" s="32">
        <v>52</v>
      </c>
      <c r="F24" s="33">
        <v>6.39</v>
      </c>
      <c r="G24" s="32">
        <f>F24*D24*10/1000</f>
        <v>450.3032999999999</v>
      </c>
      <c r="H24" s="90">
        <v>4120.076</v>
      </c>
      <c r="I24" s="316">
        <v>26.257</v>
      </c>
    </row>
    <row r="25" spans="1:9" ht="12.75">
      <c r="A25" s="29">
        <v>2001</v>
      </c>
      <c r="B25" s="32">
        <v>857</v>
      </c>
      <c r="C25" s="317">
        <f>(D25)/B25*10</f>
        <v>36.70945157526254</v>
      </c>
      <c r="D25" s="32">
        <v>3146</v>
      </c>
      <c r="E25" s="32" t="s">
        <v>47</v>
      </c>
      <c r="F25" s="33">
        <v>6.036024144096577</v>
      </c>
      <c r="G25" s="32">
        <f>F25*D25*10/1000</f>
        <v>189.89331957327832</v>
      </c>
      <c r="H25" s="90">
        <v>7273.602</v>
      </c>
      <c r="I25" s="316" t="s">
        <v>47</v>
      </c>
    </row>
    <row r="26" spans="1:9" ht="13.5" thickBot="1">
      <c r="A26" s="34">
        <v>2002</v>
      </c>
      <c r="B26" s="37">
        <v>634</v>
      </c>
      <c r="C26" s="318">
        <f>(D26)/B26*10</f>
        <v>67.3659305993691</v>
      </c>
      <c r="D26" s="37">
        <v>4271</v>
      </c>
      <c r="E26" s="37" t="s">
        <v>47</v>
      </c>
      <c r="F26" s="38">
        <v>6.99</v>
      </c>
      <c r="G26" s="37">
        <f>F26*D26*10/1000</f>
        <v>298.54290000000003</v>
      </c>
      <c r="H26" s="94">
        <v>6054.988</v>
      </c>
      <c r="I26" s="43" t="s">
        <v>47</v>
      </c>
    </row>
    <row r="27" spans="1:9" ht="12.75">
      <c r="A27" s="93" t="s">
        <v>53</v>
      </c>
      <c r="B27" s="4"/>
      <c r="C27" s="4"/>
      <c r="D27" s="4"/>
      <c r="E27" s="4"/>
      <c r="F27" s="4"/>
      <c r="G27" s="4"/>
      <c r="H27" s="4"/>
      <c r="I27" s="4"/>
    </row>
  </sheetData>
  <mergeCells count="5">
    <mergeCell ref="D7:E7"/>
    <mergeCell ref="A1:I1"/>
    <mergeCell ref="A3:I3"/>
    <mergeCell ref="D5:E5"/>
    <mergeCell ref="D6:E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332">
    <pageSetUpPr fitToPage="1"/>
  </sheetPr>
  <dimension ref="A1:K12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18.28125" style="188" customWidth="1"/>
    <col min="2" max="11" width="10.7109375" style="188" customWidth="1"/>
    <col min="12" max="16384" width="11.421875" style="188" customWidth="1"/>
  </cols>
  <sheetData>
    <row r="1" spans="1:11" s="183" customFormat="1" ht="18">
      <c r="A1" s="559" t="s">
        <v>0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</row>
    <row r="3" spans="1:11" s="185" customFormat="1" ht="15">
      <c r="A3" s="560" t="s">
        <v>366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</row>
    <row r="4" spans="1:11" s="185" customFormat="1" ht="15">
      <c r="A4" s="382"/>
      <c r="B4" s="383"/>
      <c r="C4" s="376"/>
      <c r="D4" s="376"/>
      <c r="E4" s="376"/>
      <c r="F4" s="376"/>
      <c r="G4" s="376"/>
      <c r="H4" s="376"/>
      <c r="I4" s="383"/>
      <c r="J4" s="383"/>
      <c r="K4" s="383"/>
    </row>
    <row r="5" spans="1:11" ht="12.75">
      <c r="A5" s="598" t="s">
        <v>199</v>
      </c>
      <c r="B5" s="599"/>
      <c r="C5" s="600" t="s">
        <v>6</v>
      </c>
      <c r="D5" s="601"/>
      <c r="E5" s="602"/>
      <c r="F5" s="566" t="s">
        <v>286</v>
      </c>
      <c r="G5" s="567"/>
      <c r="H5" s="597"/>
      <c r="I5" s="566" t="s">
        <v>42</v>
      </c>
      <c r="J5" s="567"/>
      <c r="K5" s="567"/>
    </row>
    <row r="6" spans="1:11" ht="12.75">
      <c r="A6" s="605" t="s">
        <v>291</v>
      </c>
      <c r="B6" s="606"/>
      <c r="C6" s="607" t="s">
        <v>46</v>
      </c>
      <c r="D6" s="608"/>
      <c r="E6" s="609"/>
      <c r="F6" s="566" t="s">
        <v>143</v>
      </c>
      <c r="G6" s="597"/>
      <c r="H6" s="208" t="s">
        <v>2</v>
      </c>
      <c r="I6" s="566" t="s">
        <v>143</v>
      </c>
      <c r="J6" s="597"/>
      <c r="K6" s="208" t="s">
        <v>2</v>
      </c>
    </row>
    <row r="7" spans="1:11" ht="13.5" thickBot="1">
      <c r="A7" s="603"/>
      <c r="B7" s="604"/>
      <c r="C7" s="239" t="s">
        <v>145</v>
      </c>
      <c r="D7" s="190" t="s">
        <v>146</v>
      </c>
      <c r="E7" s="190" t="s">
        <v>16</v>
      </c>
      <c r="F7" s="239" t="s">
        <v>145</v>
      </c>
      <c r="G7" s="190" t="s">
        <v>146</v>
      </c>
      <c r="H7" s="239" t="s">
        <v>287</v>
      </c>
      <c r="I7" s="239" t="s">
        <v>145</v>
      </c>
      <c r="J7" s="190" t="s">
        <v>146</v>
      </c>
      <c r="K7" s="239" t="s">
        <v>288</v>
      </c>
    </row>
    <row r="8" spans="1:11" ht="12.75">
      <c r="A8" s="195" t="s">
        <v>292</v>
      </c>
      <c r="C8" s="244">
        <v>568</v>
      </c>
      <c r="D8" s="244" t="s">
        <v>47</v>
      </c>
      <c r="E8" s="244">
        <v>568</v>
      </c>
      <c r="F8" s="244">
        <v>7111</v>
      </c>
      <c r="G8" s="244" t="s">
        <v>47</v>
      </c>
      <c r="H8" s="244">
        <v>4039</v>
      </c>
      <c r="I8" s="244" t="s">
        <v>47</v>
      </c>
      <c r="J8" s="244" t="s">
        <v>47</v>
      </c>
      <c r="K8" s="196" t="s">
        <v>47</v>
      </c>
    </row>
    <row r="9" spans="1:11" ht="12.75">
      <c r="A9" s="195" t="s">
        <v>293</v>
      </c>
      <c r="C9" s="244">
        <v>66</v>
      </c>
      <c r="D9" s="244" t="s">
        <v>47</v>
      </c>
      <c r="E9" s="244">
        <v>66</v>
      </c>
      <c r="F9" s="244">
        <v>3500</v>
      </c>
      <c r="G9" s="244" t="s">
        <v>47</v>
      </c>
      <c r="H9" s="244">
        <v>232</v>
      </c>
      <c r="I9" s="244" t="s">
        <v>47</v>
      </c>
      <c r="J9" s="244" t="s">
        <v>47</v>
      </c>
      <c r="K9" s="196" t="s">
        <v>47</v>
      </c>
    </row>
    <row r="10" spans="1:11" ht="12.75">
      <c r="A10" s="193" t="s">
        <v>294</v>
      </c>
      <c r="C10" s="291">
        <v>634</v>
      </c>
      <c r="D10" s="291" t="s">
        <v>47</v>
      </c>
      <c r="E10" s="291">
        <v>634</v>
      </c>
      <c r="F10" s="291">
        <v>6735</v>
      </c>
      <c r="G10" s="291" t="s">
        <v>47</v>
      </c>
      <c r="H10" s="291">
        <v>4271</v>
      </c>
      <c r="I10" s="291" t="s">
        <v>47</v>
      </c>
      <c r="J10" s="291" t="s">
        <v>47</v>
      </c>
      <c r="K10" s="242" t="s">
        <v>47</v>
      </c>
    </row>
    <row r="11" spans="1:11" ht="12.75">
      <c r="A11" s="193"/>
      <c r="C11" s="244"/>
      <c r="D11" s="244"/>
      <c r="E11" s="244"/>
      <c r="F11" s="244"/>
      <c r="G11" s="244"/>
      <c r="H11" s="244"/>
      <c r="I11" s="244"/>
      <c r="J11" s="244"/>
      <c r="K11" s="196"/>
    </row>
    <row r="12" spans="1:11" ht="13.5" thickBot="1">
      <c r="A12" s="201" t="s">
        <v>206</v>
      </c>
      <c r="B12" s="231"/>
      <c r="C12" s="245">
        <v>634</v>
      </c>
      <c r="D12" s="245" t="s">
        <v>47</v>
      </c>
      <c r="E12" s="245">
        <v>634</v>
      </c>
      <c r="F12" s="245">
        <v>6735</v>
      </c>
      <c r="G12" s="245" t="s">
        <v>47</v>
      </c>
      <c r="H12" s="245">
        <v>4271</v>
      </c>
      <c r="I12" s="245" t="s">
        <v>47</v>
      </c>
      <c r="J12" s="245" t="s">
        <v>47</v>
      </c>
      <c r="K12" s="202" t="s">
        <v>47</v>
      </c>
    </row>
  </sheetData>
  <mergeCells count="11">
    <mergeCell ref="A7:B7"/>
    <mergeCell ref="A6:B6"/>
    <mergeCell ref="C6:E6"/>
    <mergeCell ref="F6:G6"/>
    <mergeCell ref="I6:J6"/>
    <mergeCell ref="A1:K1"/>
    <mergeCell ref="A3:K3"/>
    <mergeCell ref="A5:B5"/>
    <mergeCell ref="C5:E5"/>
    <mergeCell ref="F5:H5"/>
    <mergeCell ref="I5:K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01">
    <pageSetUpPr fitToPage="1"/>
  </sheetPr>
  <dimension ref="A1:G32"/>
  <sheetViews>
    <sheetView zoomScale="75" zoomScaleNormal="75" workbookViewId="0" topLeftCell="A1">
      <selection activeCell="F12" sqref="F12"/>
    </sheetView>
  </sheetViews>
  <sheetFormatPr defaultColWidth="11.421875" defaultRowHeight="12.75"/>
  <cols>
    <col min="1" max="1" width="30.28125" style="188" customWidth="1"/>
    <col min="2" max="6" width="15.140625" style="188" customWidth="1"/>
    <col min="7" max="16384" width="11.421875" style="188" customWidth="1"/>
  </cols>
  <sheetData>
    <row r="1" spans="1:6" s="183" customFormat="1" ht="18">
      <c r="A1" s="559" t="s">
        <v>0</v>
      </c>
      <c r="B1" s="559"/>
      <c r="C1" s="559"/>
      <c r="D1" s="559"/>
      <c r="E1" s="559"/>
      <c r="F1" s="559"/>
    </row>
    <row r="3" spans="1:6" s="185" customFormat="1" ht="15">
      <c r="A3" s="560" t="s">
        <v>376</v>
      </c>
      <c r="B3" s="560"/>
      <c r="C3" s="560"/>
      <c r="D3" s="560"/>
      <c r="E3" s="560"/>
      <c r="F3" s="560"/>
    </row>
    <row r="4" spans="1:6" s="185" customFormat="1" ht="15">
      <c r="A4" s="205"/>
      <c r="B4" s="206"/>
      <c r="C4" s="206"/>
      <c r="D4" s="206"/>
      <c r="E4" s="206"/>
      <c r="F4" s="206"/>
    </row>
    <row r="5" spans="1:6" ht="12.75">
      <c r="A5" s="562" t="s">
        <v>144</v>
      </c>
      <c r="B5" s="565" t="s">
        <v>179</v>
      </c>
      <c r="C5" s="565"/>
      <c r="D5" s="565"/>
      <c r="E5" s="207"/>
      <c r="F5" s="207"/>
    </row>
    <row r="6" spans="1:6" ht="12.75">
      <c r="A6" s="563"/>
      <c r="B6" s="566" t="s">
        <v>180</v>
      </c>
      <c r="C6" s="567"/>
      <c r="D6" s="567"/>
      <c r="E6" s="189"/>
      <c r="F6" s="189"/>
    </row>
    <row r="7" spans="1:4" ht="12.75">
      <c r="A7" s="563"/>
      <c r="B7" s="208" t="s">
        <v>19</v>
      </c>
      <c r="C7" s="192" t="s">
        <v>181</v>
      </c>
      <c r="D7" s="192" t="s">
        <v>182</v>
      </c>
    </row>
    <row r="8" spans="1:4" ht="13.5" thickBot="1">
      <c r="A8" s="564"/>
      <c r="B8" s="209"/>
      <c r="C8" s="209"/>
      <c r="D8" s="190" t="s">
        <v>183</v>
      </c>
    </row>
    <row r="9" spans="1:4" ht="12.75">
      <c r="A9" s="210" t="s">
        <v>147</v>
      </c>
      <c r="B9" s="211"/>
      <c r="C9" s="211"/>
      <c r="D9" s="187"/>
    </row>
    <row r="10" spans="1:4" ht="12.75">
      <c r="A10" s="188" t="s">
        <v>148</v>
      </c>
      <c r="B10" s="196">
        <v>6283</v>
      </c>
      <c r="C10" s="196">
        <v>2131</v>
      </c>
      <c r="D10" s="196">
        <v>392</v>
      </c>
    </row>
    <row r="11" spans="1:7" ht="12.75">
      <c r="A11" s="188" t="s">
        <v>149</v>
      </c>
      <c r="B11" s="196">
        <v>1313480</v>
      </c>
      <c r="C11" s="196">
        <v>394386</v>
      </c>
      <c r="D11" s="196">
        <v>447358</v>
      </c>
      <c r="E11" s="228"/>
      <c r="F11" s="228"/>
      <c r="G11" s="228"/>
    </row>
    <row r="12" spans="1:4" ht="12.75">
      <c r="A12" s="212" t="s">
        <v>184</v>
      </c>
      <c r="B12" s="213">
        <f>SUM(B10:B11)</f>
        <v>1319763</v>
      </c>
      <c r="C12" s="213">
        <f>SUM(C10:C11)</f>
        <v>396517</v>
      </c>
      <c r="D12" s="213">
        <f>SUM(D10:D11)</f>
        <v>447750</v>
      </c>
    </row>
    <row r="13" spans="1:6" ht="12.75">
      <c r="A13" s="210" t="s">
        <v>150</v>
      </c>
      <c r="B13" s="214" t="s">
        <v>41</v>
      </c>
      <c r="C13" s="204"/>
      <c r="D13" s="204"/>
      <c r="E13" s="204"/>
      <c r="F13" s="204"/>
    </row>
    <row r="14" spans="1:6" ht="13.5" thickBot="1">
      <c r="A14" s="195" t="s">
        <v>185</v>
      </c>
      <c r="B14" s="215">
        <v>101745</v>
      </c>
      <c r="C14" s="216"/>
      <c r="D14" s="216"/>
      <c r="E14" s="216"/>
      <c r="F14" s="216"/>
    </row>
    <row r="15" spans="1:6" ht="12.75">
      <c r="A15" s="186"/>
      <c r="B15" s="217" t="s">
        <v>186</v>
      </c>
      <c r="C15" s="218"/>
      <c r="D15" s="218"/>
      <c r="E15" s="217" t="s">
        <v>187</v>
      </c>
      <c r="F15" s="218"/>
    </row>
    <row r="16" spans="1:6" ht="12.75">
      <c r="A16" s="195"/>
      <c r="B16" s="219"/>
      <c r="C16" s="220"/>
      <c r="D16" s="220"/>
      <c r="E16" s="221" t="s">
        <v>188</v>
      </c>
      <c r="F16" s="222"/>
    </row>
    <row r="17" spans="1:6" ht="12.75">
      <c r="A17" s="195"/>
      <c r="B17" s="214" t="s">
        <v>42</v>
      </c>
      <c r="C17" s="223" t="s">
        <v>189</v>
      </c>
      <c r="D17" s="214" t="s">
        <v>190</v>
      </c>
      <c r="E17" s="223" t="s">
        <v>119</v>
      </c>
      <c r="F17" s="214" t="s">
        <v>191</v>
      </c>
    </row>
    <row r="18" spans="1:6" ht="13.5" thickBot="1">
      <c r="A18" s="224"/>
      <c r="B18" s="225"/>
      <c r="C18" s="214" t="s">
        <v>192</v>
      </c>
      <c r="D18" s="225"/>
      <c r="E18" s="225"/>
      <c r="F18" s="214" t="s">
        <v>193</v>
      </c>
    </row>
    <row r="19" spans="1:6" ht="12.75">
      <c r="A19" s="193" t="s">
        <v>154</v>
      </c>
      <c r="B19" s="226"/>
      <c r="C19" s="227"/>
      <c r="D19" s="226"/>
      <c r="E19" s="226"/>
      <c r="F19" s="227"/>
    </row>
    <row r="20" spans="1:6" ht="12.75">
      <c r="A20" s="195" t="s">
        <v>194</v>
      </c>
      <c r="B20" s="196">
        <v>1341</v>
      </c>
      <c r="C20" s="196">
        <v>17877</v>
      </c>
      <c r="D20" s="196">
        <v>96632</v>
      </c>
      <c r="E20" s="196">
        <v>15467</v>
      </c>
      <c r="F20" s="196">
        <v>113440</v>
      </c>
    </row>
    <row r="21" spans="1:6" ht="12.75">
      <c r="A21" s="195" t="s">
        <v>382</v>
      </c>
      <c r="B21" s="196" t="s">
        <v>47</v>
      </c>
      <c r="C21" s="196" t="s">
        <v>47</v>
      </c>
      <c r="D21" s="196" t="s">
        <v>47</v>
      </c>
      <c r="E21" s="196" t="s">
        <v>47</v>
      </c>
      <c r="F21" s="196" t="s">
        <v>47</v>
      </c>
    </row>
    <row r="22" spans="1:6" ht="12.75">
      <c r="A22" s="195" t="s">
        <v>383</v>
      </c>
      <c r="B22" s="196" t="s">
        <v>47</v>
      </c>
      <c r="C22" s="196" t="s">
        <v>47</v>
      </c>
      <c r="D22" s="196" t="s">
        <v>47</v>
      </c>
      <c r="E22" s="196" t="s">
        <v>47</v>
      </c>
      <c r="F22" s="196" t="s">
        <v>47</v>
      </c>
    </row>
    <row r="23" spans="1:6" ht="12.75">
      <c r="A23" s="195" t="s">
        <v>156</v>
      </c>
      <c r="B23" s="196">
        <v>216</v>
      </c>
      <c r="C23" s="196">
        <v>351</v>
      </c>
      <c r="D23" s="196">
        <v>1650</v>
      </c>
      <c r="E23" s="196">
        <v>164</v>
      </c>
      <c r="F23" s="196">
        <v>2030</v>
      </c>
    </row>
    <row r="24" spans="1:6" ht="12.75">
      <c r="A24" s="195" t="s">
        <v>195</v>
      </c>
      <c r="B24" s="196" t="s">
        <v>47</v>
      </c>
      <c r="C24" s="196" t="s">
        <v>47</v>
      </c>
      <c r="D24" s="196" t="s">
        <v>47</v>
      </c>
      <c r="E24" s="196" t="s">
        <v>47</v>
      </c>
      <c r="F24" s="196" t="s">
        <v>47</v>
      </c>
    </row>
    <row r="25" spans="1:6" ht="12.75">
      <c r="A25" s="195" t="s">
        <v>196</v>
      </c>
      <c r="B25" s="196">
        <v>3</v>
      </c>
      <c r="C25" s="196" t="s">
        <v>47</v>
      </c>
      <c r="D25" s="196" t="s">
        <v>47</v>
      </c>
      <c r="E25" s="198">
        <v>112</v>
      </c>
      <c r="F25" s="198">
        <v>115</v>
      </c>
    </row>
    <row r="26" spans="1:6" ht="12.75">
      <c r="A26" s="195" t="s">
        <v>159</v>
      </c>
      <c r="B26" s="196">
        <v>36325</v>
      </c>
      <c r="C26" s="196">
        <v>305157</v>
      </c>
      <c r="D26" s="196">
        <v>732162</v>
      </c>
      <c r="E26" s="196">
        <v>2620</v>
      </c>
      <c r="F26" s="196">
        <v>771107</v>
      </c>
    </row>
    <row r="27" spans="1:6" ht="12.75">
      <c r="A27" s="195" t="s">
        <v>160</v>
      </c>
      <c r="B27" s="198">
        <v>31</v>
      </c>
      <c r="C27" s="196">
        <v>3</v>
      </c>
      <c r="D27" s="196">
        <v>7</v>
      </c>
      <c r="E27" s="196">
        <v>5</v>
      </c>
      <c r="F27" s="196">
        <v>43</v>
      </c>
    </row>
    <row r="28" spans="1:6" ht="12.75">
      <c r="A28" s="195" t="s">
        <v>161</v>
      </c>
      <c r="B28" s="196">
        <v>2</v>
      </c>
      <c r="C28" s="196">
        <v>322</v>
      </c>
      <c r="D28" s="196">
        <v>1601</v>
      </c>
      <c r="E28" s="196">
        <v>5</v>
      </c>
      <c r="F28" s="196">
        <v>1608</v>
      </c>
    </row>
    <row r="29" spans="1:6" ht="12.75">
      <c r="A29" s="229" t="s">
        <v>162</v>
      </c>
      <c r="B29" s="230">
        <v>806</v>
      </c>
      <c r="C29" s="230">
        <v>3608</v>
      </c>
      <c r="D29" s="230">
        <v>9402</v>
      </c>
      <c r="E29" s="230">
        <v>579</v>
      </c>
      <c r="F29" s="230">
        <v>10787</v>
      </c>
    </row>
    <row r="30" spans="1:6" ht="12.75">
      <c r="A30" s="193" t="s">
        <v>163</v>
      </c>
      <c r="B30" s="214" t="s">
        <v>197</v>
      </c>
      <c r="C30" s="216"/>
      <c r="D30" s="216"/>
      <c r="E30" s="216"/>
      <c r="F30" s="216"/>
    </row>
    <row r="31" spans="1:6" ht="13.5" thickBot="1">
      <c r="A31" s="231" t="s">
        <v>164</v>
      </c>
      <c r="B31" s="232">
        <v>2033</v>
      </c>
      <c r="C31" s="233"/>
      <c r="D31" s="233"/>
      <c r="E31" s="233"/>
      <c r="F31" s="233"/>
    </row>
    <row r="32" ht="12.75">
      <c r="A32" s="188" t="s">
        <v>198</v>
      </c>
    </row>
  </sheetData>
  <mergeCells count="5">
    <mergeCell ref="A1:F1"/>
    <mergeCell ref="A3:F3"/>
    <mergeCell ref="A5:A8"/>
    <mergeCell ref="B5:D5"/>
    <mergeCell ref="B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0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111">
    <pageSetUpPr fitToPage="1"/>
  </sheetPr>
  <dimension ref="A1:L67"/>
  <sheetViews>
    <sheetView showGridLines="0" tabSelected="1" zoomScale="75" zoomScaleNormal="75" workbookViewId="0" topLeftCell="A1">
      <selection activeCell="J30" sqref="J30"/>
    </sheetView>
  </sheetViews>
  <sheetFormatPr defaultColWidth="11.421875" defaultRowHeight="12.75"/>
  <cols>
    <col min="1" max="1" width="35.7109375" style="48" customWidth="1"/>
    <col min="2" max="2" width="8.7109375" style="48" customWidth="1"/>
    <col min="3" max="3" width="10.28125" style="48" customWidth="1"/>
    <col min="4" max="4" width="10.421875" style="48" customWidth="1"/>
    <col min="5" max="6" width="7.7109375" style="48" customWidth="1"/>
    <col min="7" max="7" width="10.57421875" style="466" customWidth="1"/>
    <col min="8" max="8" width="7.7109375" style="48" customWidth="1"/>
    <col min="9" max="9" width="8.7109375" style="48" customWidth="1"/>
    <col min="10" max="10" width="9.8515625" style="48" customWidth="1"/>
    <col min="11" max="11" width="10.28125" style="48" customWidth="1"/>
    <col min="12" max="12" width="12.7109375" style="48" customWidth="1"/>
    <col min="13" max="16384" width="11.421875" style="48" customWidth="1"/>
  </cols>
  <sheetData>
    <row r="1" spans="1:12" s="2" customFormat="1" ht="18">
      <c r="A1" s="568" t="s">
        <v>0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</row>
    <row r="2" spans="1:12" ht="12.75">
      <c r="A2" s="340"/>
      <c r="B2" s="340"/>
      <c r="C2" s="340"/>
      <c r="D2" s="340"/>
      <c r="E2" s="340"/>
      <c r="F2" s="340"/>
      <c r="G2" s="452"/>
      <c r="H2" s="340"/>
      <c r="I2" s="340"/>
      <c r="J2" s="340"/>
      <c r="K2" s="340"/>
      <c r="L2" s="340"/>
    </row>
    <row r="3" spans="1:12" s="3" customFormat="1" ht="15">
      <c r="A3" s="569" t="s">
        <v>312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</row>
    <row r="4" spans="1:12" s="3" customFormat="1" ht="15">
      <c r="A4" s="569" t="s">
        <v>270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</row>
    <row r="5" spans="1:12" ht="15">
      <c r="A5" s="569" t="s">
        <v>363</v>
      </c>
      <c r="B5" s="569"/>
      <c r="C5" s="569"/>
      <c r="D5" s="569"/>
      <c r="E5" s="569"/>
      <c r="F5" s="569"/>
      <c r="G5" s="569"/>
      <c r="H5" s="569"/>
      <c r="I5" s="569"/>
      <c r="J5" s="569"/>
      <c r="K5" s="569"/>
      <c r="L5" s="569"/>
    </row>
    <row r="6" spans="1:12" ht="12" customHeight="1">
      <c r="A6" s="391"/>
      <c r="B6" s="391"/>
      <c r="C6" s="391"/>
      <c r="D6" s="391"/>
      <c r="E6" s="391"/>
      <c r="F6" s="391"/>
      <c r="G6" s="453"/>
      <c r="H6" s="391"/>
      <c r="I6" s="391"/>
      <c r="J6" s="391"/>
      <c r="K6" s="391"/>
      <c r="L6" s="391"/>
    </row>
    <row r="7" spans="1:12" ht="12.75">
      <c r="A7" s="420"/>
      <c r="B7" s="421"/>
      <c r="C7" s="421"/>
      <c r="D7" s="421"/>
      <c r="E7" s="421"/>
      <c r="F7" s="421"/>
      <c r="G7" s="454"/>
      <c r="H7" s="421"/>
      <c r="I7" s="421"/>
      <c r="J7" s="421"/>
      <c r="K7" s="454"/>
      <c r="L7" s="508"/>
    </row>
    <row r="8" spans="1:12" ht="12.75">
      <c r="A8" s="336" t="s">
        <v>271</v>
      </c>
      <c r="B8" s="336" t="s">
        <v>313</v>
      </c>
      <c r="C8" s="336"/>
      <c r="D8" s="336"/>
      <c r="E8" s="336"/>
      <c r="F8" s="336" t="s">
        <v>314</v>
      </c>
      <c r="G8" s="455"/>
      <c r="H8" s="336"/>
      <c r="I8" s="336"/>
      <c r="J8" s="336" t="s">
        <v>315</v>
      </c>
      <c r="K8" s="455" t="s">
        <v>316</v>
      </c>
      <c r="L8" s="277"/>
    </row>
    <row r="9" spans="1:12" ht="13.5" thickBot="1">
      <c r="A9" s="341"/>
      <c r="B9" s="336" t="s">
        <v>317</v>
      </c>
      <c r="C9" s="336" t="s">
        <v>117</v>
      </c>
      <c r="D9" s="336" t="s">
        <v>113</v>
      </c>
      <c r="E9" s="336" t="s">
        <v>318</v>
      </c>
      <c r="F9" s="336" t="s">
        <v>319</v>
      </c>
      <c r="G9" s="455" t="s">
        <v>320</v>
      </c>
      <c r="H9" s="336" t="s">
        <v>321</v>
      </c>
      <c r="I9" s="336" t="s">
        <v>116</v>
      </c>
      <c r="J9" s="336" t="s">
        <v>322</v>
      </c>
      <c r="K9" s="456" t="s">
        <v>323</v>
      </c>
      <c r="L9" s="509" t="s">
        <v>324</v>
      </c>
    </row>
    <row r="10" spans="1:12" s="337" customFormat="1" ht="12.75">
      <c r="A10" s="363" t="s">
        <v>273</v>
      </c>
      <c r="B10" s="364">
        <v>24.5</v>
      </c>
      <c r="C10" s="364">
        <v>871</v>
      </c>
      <c r="D10" s="364">
        <v>6.6</v>
      </c>
      <c r="E10" s="364">
        <v>7</v>
      </c>
      <c r="F10" s="364">
        <v>0.2</v>
      </c>
      <c r="G10" s="457">
        <v>0</v>
      </c>
      <c r="H10" s="364">
        <v>0</v>
      </c>
      <c r="I10" s="364">
        <v>129.7</v>
      </c>
      <c r="J10" s="364">
        <v>0</v>
      </c>
      <c r="K10" s="458">
        <v>6448.9</v>
      </c>
      <c r="L10" s="451">
        <f>SUM(B10:K10)</f>
        <v>7487.9</v>
      </c>
    </row>
    <row r="11" spans="1:12" ht="12.75">
      <c r="A11" s="365"/>
      <c r="B11" s="366"/>
      <c r="C11" s="366"/>
      <c r="D11" s="366"/>
      <c r="E11" s="366"/>
      <c r="F11" s="366"/>
      <c r="G11" s="459"/>
      <c r="H11" s="366"/>
      <c r="I11" s="366"/>
      <c r="J11" s="366"/>
      <c r="K11" s="460"/>
      <c r="L11" s="451">
        <f aca="true" t="shared" si="0" ref="L11:L25">SUM(B11:K11)</f>
        <v>0</v>
      </c>
    </row>
    <row r="12" spans="1:12" s="337" customFormat="1" ht="12.75">
      <c r="A12" s="365" t="s">
        <v>275</v>
      </c>
      <c r="B12" s="367">
        <v>8.2</v>
      </c>
      <c r="C12" s="367">
        <v>364.9</v>
      </c>
      <c r="D12" s="367">
        <v>3306</v>
      </c>
      <c r="E12" s="367">
        <v>3.8</v>
      </c>
      <c r="F12" s="367">
        <v>47.8</v>
      </c>
      <c r="G12" s="461">
        <v>0.3</v>
      </c>
      <c r="H12" s="367">
        <v>0</v>
      </c>
      <c r="I12" s="367">
        <v>188.4</v>
      </c>
      <c r="J12" s="367">
        <v>18.1</v>
      </c>
      <c r="K12" s="458">
        <v>0.1</v>
      </c>
      <c r="L12" s="451">
        <f t="shared" si="0"/>
        <v>3937.6000000000004</v>
      </c>
    </row>
    <row r="13" spans="1:12" ht="12.75">
      <c r="A13" s="338" t="s">
        <v>325</v>
      </c>
      <c r="B13" s="343">
        <v>8.2</v>
      </c>
      <c r="C13" s="343">
        <v>164</v>
      </c>
      <c r="D13" s="343">
        <v>25.9</v>
      </c>
      <c r="E13" s="343">
        <v>3.7</v>
      </c>
      <c r="F13" s="343">
        <v>3</v>
      </c>
      <c r="G13" s="462">
        <v>0</v>
      </c>
      <c r="H13" s="343">
        <v>0</v>
      </c>
      <c r="I13" s="343">
        <v>69.8</v>
      </c>
      <c r="J13" s="343">
        <v>7</v>
      </c>
      <c r="K13" s="460">
        <v>0.1</v>
      </c>
      <c r="L13" s="522">
        <f t="shared" si="0"/>
        <v>281.7</v>
      </c>
    </row>
    <row r="14" spans="1:12" ht="12.75">
      <c r="A14" s="341"/>
      <c r="B14" s="343"/>
      <c r="C14" s="343"/>
      <c r="D14" s="343"/>
      <c r="E14" s="343"/>
      <c r="F14" s="343"/>
      <c r="G14" s="462"/>
      <c r="H14" s="343"/>
      <c r="I14" s="343"/>
      <c r="J14" s="343"/>
      <c r="K14" s="460"/>
      <c r="L14" s="451">
        <f t="shared" si="0"/>
        <v>0</v>
      </c>
    </row>
    <row r="15" spans="1:12" s="337" customFormat="1" ht="12.75">
      <c r="A15" s="365" t="s">
        <v>277</v>
      </c>
      <c r="B15" s="367">
        <v>0.3</v>
      </c>
      <c r="C15" s="367">
        <v>19.2</v>
      </c>
      <c r="D15" s="367">
        <v>8.3</v>
      </c>
      <c r="E15" s="367">
        <v>0.3</v>
      </c>
      <c r="F15" s="367">
        <v>3</v>
      </c>
      <c r="G15" s="461">
        <v>0</v>
      </c>
      <c r="H15" s="367">
        <v>0</v>
      </c>
      <c r="I15" s="367">
        <v>14.2</v>
      </c>
      <c r="J15" s="367">
        <v>1.8</v>
      </c>
      <c r="K15" s="458">
        <v>9.7</v>
      </c>
      <c r="L15" s="451">
        <f t="shared" si="0"/>
        <v>56.8</v>
      </c>
    </row>
    <row r="16" spans="1:12" ht="12.75">
      <c r="A16" s="338" t="s">
        <v>326</v>
      </c>
      <c r="B16" s="343">
        <v>0.3</v>
      </c>
      <c r="C16" s="343">
        <v>13.9</v>
      </c>
      <c r="D16" s="343">
        <v>8.3</v>
      </c>
      <c r="E16" s="343">
        <v>0.3</v>
      </c>
      <c r="F16" s="343">
        <v>1.7</v>
      </c>
      <c r="G16" s="462">
        <v>0</v>
      </c>
      <c r="H16" s="343">
        <v>0</v>
      </c>
      <c r="I16" s="343">
        <v>14.2</v>
      </c>
      <c r="J16" s="343">
        <v>0.3</v>
      </c>
      <c r="K16" s="460">
        <v>9.5</v>
      </c>
      <c r="L16" s="522">
        <f t="shared" si="0"/>
        <v>48.5</v>
      </c>
    </row>
    <row r="17" spans="1:12" ht="12.75">
      <c r="A17" s="341"/>
      <c r="B17" s="343"/>
      <c r="C17" s="343"/>
      <c r="D17" s="343"/>
      <c r="E17" s="343"/>
      <c r="F17" s="343"/>
      <c r="G17" s="462"/>
      <c r="H17" s="343"/>
      <c r="I17" s="343"/>
      <c r="J17" s="343"/>
      <c r="K17" s="460"/>
      <c r="L17" s="451"/>
    </row>
    <row r="18" spans="1:12" s="337" customFormat="1" ht="12.75">
      <c r="A18" s="365" t="s">
        <v>281</v>
      </c>
      <c r="B18" s="367">
        <v>0</v>
      </c>
      <c r="C18" s="367">
        <v>0</v>
      </c>
      <c r="D18" s="367">
        <v>0</v>
      </c>
      <c r="E18" s="367">
        <v>0</v>
      </c>
      <c r="F18" s="367">
        <v>0</v>
      </c>
      <c r="G18" s="461">
        <v>0</v>
      </c>
      <c r="H18" s="367">
        <v>0</v>
      </c>
      <c r="I18" s="367">
        <v>0</v>
      </c>
      <c r="J18" s="367">
        <v>0</v>
      </c>
      <c r="K18" s="458">
        <v>0</v>
      </c>
      <c r="L18" s="451">
        <f t="shared" si="0"/>
        <v>0</v>
      </c>
    </row>
    <row r="19" spans="1:12" ht="12.75">
      <c r="A19" s="365"/>
      <c r="B19" s="343"/>
      <c r="C19" s="343"/>
      <c r="D19" s="343"/>
      <c r="E19" s="343"/>
      <c r="F19" s="343"/>
      <c r="G19" s="462"/>
      <c r="H19" s="343"/>
      <c r="I19" s="343"/>
      <c r="J19" s="343"/>
      <c r="K19" s="460"/>
      <c r="L19" s="451"/>
    </row>
    <row r="20" spans="1:12" s="337" customFormat="1" ht="12.75">
      <c r="A20" s="365" t="s">
        <v>346</v>
      </c>
      <c r="B20" s="367">
        <v>32.4</v>
      </c>
      <c r="C20" s="367">
        <v>1216.7</v>
      </c>
      <c r="D20" s="367">
        <v>3304.3</v>
      </c>
      <c r="E20" s="367">
        <v>10.5</v>
      </c>
      <c r="F20" s="367">
        <v>45</v>
      </c>
      <c r="G20" s="461">
        <v>0.3</v>
      </c>
      <c r="H20" s="367">
        <v>0</v>
      </c>
      <c r="I20" s="367">
        <v>303.9</v>
      </c>
      <c r="J20" s="367">
        <v>16.3</v>
      </c>
      <c r="K20" s="458">
        <v>6439.3</v>
      </c>
      <c r="L20" s="451">
        <f t="shared" si="0"/>
        <v>11368.7</v>
      </c>
    </row>
    <row r="21" spans="1:12" ht="12.75">
      <c r="A21" s="338" t="s">
        <v>327</v>
      </c>
      <c r="B21" s="343">
        <v>0.1</v>
      </c>
      <c r="C21" s="343">
        <v>3.6</v>
      </c>
      <c r="D21" s="343">
        <v>0.1</v>
      </c>
      <c r="E21" s="343">
        <v>0.7</v>
      </c>
      <c r="F21" s="343">
        <v>0</v>
      </c>
      <c r="G21" s="462">
        <v>0</v>
      </c>
      <c r="H21" s="343">
        <v>0</v>
      </c>
      <c r="I21" s="343">
        <v>3.3</v>
      </c>
      <c r="J21" s="343">
        <v>0</v>
      </c>
      <c r="K21" s="460" t="s">
        <v>47</v>
      </c>
      <c r="L21" s="522">
        <f t="shared" si="0"/>
        <v>7.8</v>
      </c>
    </row>
    <row r="22" spans="1:12" ht="12.75">
      <c r="A22" s="338" t="s">
        <v>328</v>
      </c>
      <c r="B22" s="343">
        <v>0</v>
      </c>
      <c r="C22" s="343">
        <v>0</v>
      </c>
      <c r="D22" s="343">
        <v>0</v>
      </c>
      <c r="E22" s="343">
        <v>0</v>
      </c>
      <c r="F22" s="343">
        <v>0</v>
      </c>
      <c r="G22" s="462">
        <v>0</v>
      </c>
      <c r="H22" s="343">
        <v>0</v>
      </c>
      <c r="I22" s="343">
        <v>0</v>
      </c>
      <c r="J22" s="343">
        <v>0</v>
      </c>
      <c r="K22" s="460">
        <v>0</v>
      </c>
      <c r="L22" s="451">
        <f t="shared" si="0"/>
        <v>0</v>
      </c>
    </row>
    <row r="23" spans="1:12" ht="12.75">
      <c r="A23" s="338" t="s">
        <v>330</v>
      </c>
      <c r="B23" s="343">
        <v>29.2</v>
      </c>
      <c r="C23" s="343">
        <v>1077.1</v>
      </c>
      <c r="D23" s="343">
        <v>2828.7</v>
      </c>
      <c r="E23" s="343">
        <v>8.1</v>
      </c>
      <c r="F23" s="343">
        <v>0</v>
      </c>
      <c r="G23" s="462">
        <v>0</v>
      </c>
      <c r="H23" s="343">
        <v>0</v>
      </c>
      <c r="I23" s="343">
        <v>99.6</v>
      </c>
      <c r="J23" s="343">
        <v>12.7</v>
      </c>
      <c r="K23" s="460">
        <v>6439.3</v>
      </c>
      <c r="L23" s="522">
        <f t="shared" si="0"/>
        <v>10494.7</v>
      </c>
    </row>
    <row r="24" spans="1:12" ht="12.75">
      <c r="A24" s="338" t="s">
        <v>329</v>
      </c>
      <c r="B24" s="343">
        <v>3.1</v>
      </c>
      <c r="C24" s="343">
        <v>98</v>
      </c>
      <c r="D24" s="343">
        <v>475.3</v>
      </c>
      <c r="E24" s="343">
        <v>1.7</v>
      </c>
      <c r="F24" s="343">
        <v>0</v>
      </c>
      <c r="G24" s="462">
        <v>0</v>
      </c>
      <c r="H24" s="343">
        <v>0</v>
      </c>
      <c r="I24" s="343">
        <v>201</v>
      </c>
      <c r="J24" s="343">
        <v>0.2</v>
      </c>
      <c r="K24" s="460" t="s">
        <v>47</v>
      </c>
      <c r="L24" s="522">
        <f t="shared" si="0"/>
        <v>779.3000000000001</v>
      </c>
    </row>
    <row r="25" spans="1:12" ht="13.5" thickBot="1">
      <c r="A25" s="339" t="s">
        <v>331</v>
      </c>
      <c r="B25" s="344">
        <v>0</v>
      </c>
      <c r="C25" s="344">
        <v>38.3</v>
      </c>
      <c r="D25" s="344">
        <v>0.2</v>
      </c>
      <c r="E25" s="344">
        <v>0</v>
      </c>
      <c r="F25" s="344">
        <v>45</v>
      </c>
      <c r="G25" s="463">
        <v>0.3</v>
      </c>
      <c r="H25" s="344">
        <v>0</v>
      </c>
      <c r="I25" s="344">
        <v>0</v>
      </c>
      <c r="J25" s="344">
        <v>3.4</v>
      </c>
      <c r="K25" s="464">
        <v>0</v>
      </c>
      <c r="L25" s="521">
        <f t="shared" si="0"/>
        <v>87.2</v>
      </c>
    </row>
    <row r="26" spans="1:12" ht="12.75">
      <c r="A26" s="345"/>
      <c r="B26" s="346"/>
      <c r="C26" s="346"/>
      <c r="D26" s="346"/>
      <c r="E26" s="346"/>
      <c r="F26" s="345"/>
      <c r="G26" s="465"/>
      <c r="H26" s="345"/>
      <c r="I26" s="345"/>
      <c r="J26" s="345"/>
      <c r="K26" s="345"/>
      <c r="L26" s="345"/>
    </row>
    <row r="27" spans="1:12" ht="12.75">
      <c r="A27" s="345"/>
      <c r="B27" s="346"/>
      <c r="C27" s="346"/>
      <c r="D27" s="346"/>
      <c r="E27" s="346"/>
      <c r="F27" s="345"/>
      <c r="G27" s="465"/>
      <c r="H27" s="345"/>
      <c r="I27" s="345"/>
      <c r="J27" s="345"/>
      <c r="K27" s="345"/>
      <c r="L27" s="345"/>
    </row>
    <row r="32" s="337" customFormat="1" ht="12.75">
      <c r="G32" s="467"/>
    </row>
    <row r="34" s="337" customFormat="1" ht="12.75">
      <c r="G34" s="467"/>
    </row>
    <row r="37" s="337" customFormat="1" ht="12.75">
      <c r="G37" s="467"/>
    </row>
    <row r="40" s="337" customFormat="1" ht="12.75">
      <c r="G40" s="467"/>
    </row>
    <row r="42" s="337" customFormat="1" ht="12.75">
      <c r="G42" s="467"/>
    </row>
    <row r="49" s="355" customFormat="1" ht="15" customHeight="1">
      <c r="G49" s="468"/>
    </row>
    <row r="50" s="355" customFormat="1" ht="14.25" customHeight="1">
      <c r="G50" s="468"/>
    </row>
    <row r="51" s="355" customFormat="1" ht="12.75">
      <c r="G51" s="468"/>
    </row>
    <row r="52" ht="12" customHeight="1"/>
    <row r="56" s="337" customFormat="1" ht="12.75">
      <c r="G56" s="467"/>
    </row>
    <row r="57" s="337" customFormat="1" ht="12.75">
      <c r="G57" s="467"/>
    </row>
    <row r="58" s="337" customFormat="1" ht="12.75">
      <c r="G58" s="467"/>
    </row>
    <row r="61" s="337" customFormat="1" ht="12.75">
      <c r="G61" s="467"/>
    </row>
    <row r="64" s="337" customFormat="1" ht="12.75">
      <c r="G64" s="467"/>
    </row>
    <row r="65" s="337" customFormat="1" ht="12.75">
      <c r="G65" s="467"/>
    </row>
    <row r="66" s="337" customFormat="1" ht="12.75">
      <c r="G66" s="467"/>
    </row>
    <row r="67" s="337" customFormat="1" ht="12.75">
      <c r="G67" s="467"/>
    </row>
  </sheetData>
  <mergeCells count="4">
    <mergeCell ref="A1:L1"/>
    <mergeCell ref="A5:L5"/>
    <mergeCell ref="A3:L3"/>
    <mergeCell ref="A4:L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2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1112">
    <pageSetUpPr fitToPage="1"/>
  </sheetPr>
  <dimension ref="A1:P69"/>
  <sheetViews>
    <sheetView showGridLines="0" zoomScale="75" zoomScaleNormal="75" workbookViewId="0" topLeftCell="A1">
      <selection activeCell="A1" sqref="A1:O1"/>
    </sheetView>
  </sheetViews>
  <sheetFormatPr defaultColWidth="11.421875" defaultRowHeight="12.75"/>
  <cols>
    <col min="1" max="1" width="35.7109375" style="48" customWidth="1"/>
    <col min="2" max="2" width="8.7109375" style="48" customWidth="1"/>
    <col min="3" max="3" width="10.28125" style="48" customWidth="1"/>
    <col min="4" max="4" width="10.421875" style="48" customWidth="1"/>
    <col min="5" max="6" width="7.7109375" style="48" customWidth="1"/>
    <col min="7" max="7" width="10.57421875" style="48" customWidth="1"/>
    <col min="8" max="8" width="7.7109375" style="48" customWidth="1"/>
    <col min="9" max="9" width="8.7109375" style="48" customWidth="1"/>
    <col min="10" max="10" width="9.8515625" style="48" customWidth="1"/>
    <col min="11" max="11" width="10.28125" style="48" customWidth="1"/>
    <col min="12" max="13" width="8.7109375" style="48" customWidth="1"/>
    <col min="14" max="14" width="11.421875" style="48" customWidth="1"/>
    <col min="15" max="15" width="10.28125" style="473" customWidth="1"/>
    <col min="16" max="16384" width="11.421875" style="48" customWidth="1"/>
  </cols>
  <sheetData>
    <row r="1" spans="1:15" s="2" customFormat="1" ht="18">
      <c r="A1" s="568" t="s">
        <v>0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</row>
    <row r="2" spans="1:15" ht="12.75">
      <c r="A2" s="340"/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469"/>
    </row>
    <row r="3" spans="1:15" ht="15" customHeight="1">
      <c r="A3" s="569" t="s">
        <v>332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</row>
    <row r="4" spans="1:15" ht="1.5" customHeight="1" hidden="1">
      <c r="A4" s="569"/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</row>
    <row r="5" spans="1:15" ht="15">
      <c r="A5" s="569" t="s">
        <v>270</v>
      </c>
      <c r="B5" s="569"/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569"/>
      <c r="N5" s="569"/>
      <c r="O5" s="569"/>
    </row>
    <row r="6" spans="1:15" ht="15">
      <c r="A6" s="569" t="s">
        <v>363</v>
      </c>
      <c r="B6" s="569"/>
      <c r="C6" s="569"/>
      <c r="D6" s="569"/>
      <c r="E6" s="569"/>
      <c r="F6" s="569"/>
      <c r="G6" s="569"/>
      <c r="H6" s="569"/>
      <c r="I6" s="569"/>
      <c r="J6" s="569"/>
      <c r="K6" s="569"/>
      <c r="L6" s="569"/>
      <c r="M6" s="569"/>
      <c r="N6" s="569"/>
      <c r="O6" s="569"/>
    </row>
    <row r="7" spans="1:15" ht="12.75">
      <c r="A7" s="380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470"/>
    </row>
    <row r="8" spans="1:16" ht="12.75">
      <c r="A8" s="510" t="s">
        <v>271</v>
      </c>
      <c r="B8" s="510" t="s">
        <v>313</v>
      </c>
      <c r="C8" s="420"/>
      <c r="D8" s="420"/>
      <c r="E8" s="420"/>
      <c r="F8" s="420"/>
      <c r="G8" s="420"/>
      <c r="H8" s="420"/>
      <c r="I8" s="420"/>
      <c r="J8" s="420"/>
      <c r="K8" s="420"/>
      <c r="L8" s="510" t="s">
        <v>315</v>
      </c>
      <c r="M8" s="510" t="s">
        <v>333</v>
      </c>
      <c r="N8" s="511"/>
      <c r="O8" s="512"/>
      <c r="P8" s="276"/>
    </row>
    <row r="9" spans="1:16" ht="13.5" thickBot="1">
      <c r="A9" s="348"/>
      <c r="B9" s="349" t="s">
        <v>317</v>
      </c>
      <c r="C9" s="349" t="s">
        <v>117</v>
      </c>
      <c r="D9" s="349" t="s">
        <v>113</v>
      </c>
      <c r="E9" s="349" t="s">
        <v>334</v>
      </c>
      <c r="F9" s="349" t="s">
        <v>318</v>
      </c>
      <c r="G9" s="349" t="s">
        <v>114</v>
      </c>
      <c r="H9" s="349" t="s">
        <v>320</v>
      </c>
      <c r="I9" s="349" t="s">
        <v>335</v>
      </c>
      <c r="J9" s="349" t="s">
        <v>321</v>
      </c>
      <c r="K9" s="349" t="s">
        <v>116</v>
      </c>
      <c r="L9" s="349" t="s">
        <v>322</v>
      </c>
      <c r="M9" s="349" t="s">
        <v>336</v>
      </c>
      <c r="N9" s="342" t="s">
        <v>337</v>
      </c>
      <c r="O9" s="513" t="s">
        <v>324</v>
      </c>
      <c r="P9" s="276"/>
    </row>
    <row r="10" spans="1:16" s="337" customFormat="1" ht="12.75">
      <c r="A10" s="363" t="s">
        <v>273</v>
      </c>
      <c r="B10" s="368">
        <v>11.7</v>
      </c>
      <c r="C10" s="368">
        <v>441.6</v>
      </c>
      <c r="D10" s="368">
        <v>495</v>
      </c>
      <c r="E10" s="368">
        <v>0</v>
      </c>
      <c r="F10" s="368">
        <v>2.8</v>
      </c>
      <c r="G10" s="368">
        <v>0</v>
      </c>
      <c r="H10" s="368">
        <v>0</v>
      </c>
      <c r="I10" s="368">
        <v>0</v>
      </c>
      <c r="J10" s="368">
        <v>0.3</v>
      </c>
      <c r="K10" s="368">
        <v>16.9</v>
      </c>
      <c r="L10" s="368">
        <v>4.6</v>
      </c>
      <c r="M10" s="368">
        <v>19.7</v>
      </c>
      <c r="N10" s="369">
        <v>1524.6</v>
      </c>
      <c r="O10" s="514">
        <f>SUM(B10:N10)</f>
        <v>2517.2</v>
      </c>
      <c r="P10" s="357"/>
    </row>
    <row r="11" spans="1:16" ht="12.75">
      <c r="A11" s="365"/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50"/>
      <c r="O11" s="514"/>
      <c r="P11" s="276"/>
    </row>
    <row r="12" spans="1:16" s="337" customFormat="1" ht="12.75">
      <c r="A12" s="365" t="s">
        <v>275</v>
      </c>
      <c r="B12" s="367">
        <v>5.7</v>
      </c>
      <c r="C12" s="367">
        <v>97.4</v>
      </c>
      <c r="D12" s="367">
        <v>33.2</v>
      </c>
      <c r="E12" s="367">
        <v>7.4</v>
      </c>
      <c r="F12" s="367">
        <v>3.5</v>
      </c>
      <c r="G12" s="367">
        <v>6.5</v>
      </c>
      <c r="H12" s="367">
        <v>51.1</v>
      </c>
      <c r="I12" s="367">
        <v>225.2</v>
      </c>
      <c r="J12" s="367">
        <v>30.1</v>
      </c>
      <c r="K12" s="367">
        <v>5.1</v>
      </c>
      <c r="L12" s="367">
        <v>3.5</v>
      </c>
      <c r="M12" s="367">
        <v>13.9</v>
      </c>
      <c r="N12" s="370">
        <v>13.7</v>
      </c>
      <c r="O12" s="514">
        <f aca="true" t="shared" si="0" ref="O12:O23">SUM(B12:N12)</f>
        <v>496.3</v>
      </c>
      <c r="P12" s="357"/>
    </row>
    <row r="13" spans="1:16" ht="12.75">
      <c r="A13" s="338" t="s">
        <v>325</v>
      </c>
      <c r="B13" s="343">
        <v>5.7</v>
      </c>
      <c r="C13" s="343">
        <v>47</v>
      </c>
      <c r="D13" s="343">
        <v>33.1</v>
      </c>
      <c r="E13" s="343">
        <v>0.7</v>
      </c>
      <c r="F13" s="343">
        <v>3.5</v>
      </c>
      <c r="G13" s="343">
        <v>6.5</v>
      </c>
      <c r="H13" s="343">
        <v>8.6</v>
      </c>
      <c r="I13" s="343">
        <v>8.6</v>
      </c>
      <c r="J13" s="343">
        <v>0.7</v>
      </c>
      <c r="K13" s="343">
        <v>2.8</v>
      </c>
      <c r="L13" s="343">
        <v>2.7</v>
      </c>
      <c r="M13" s="343">
        <v>1</v>
      </c>
      <c r="N13" s="350">
        <v>10.3</v>
      </c>
      <c r="O13" s="515">
        <f t="shared" si="0"/>
        <v>131.20000000000002</v>
      </c>
      <c r="P13" s="276"/>
    </row>
    <row r="14" spans="1:16" ht="12.75">
      <c r="A14" s="341"/>
      <c r="B14" s="343"/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50"/>
      <c r="O14" s="514"/>
      <c r="P14" s="276"/>
    </row>
    <row r="15" spans="1:16" s="337" customFormat="1" ht="12.75">
      <c r="A15" s="365" t="s">
        <v>277</v>
      </c>
      <c r="B15" s="367">
        <v>8.7</v>
      </c>
      <c r="C15" s="367">
        <v>61.9</v>
      </c>
      <c r="D15" s="367">
        <v>237.1</v>
      </c>
      <c r="E15" s="367">
        <v>0.5</v>
      </c>
      <c r="F15" s="367">
        <v>0.7</v>
      </c>
      <c r="G15" s="367">
        <v>6.9</v>
      </c>
      <c r="H15" s="367">
        <v>5.9</v>
      </c>
      <c r="I15" s="367">
        <v>26.6</v>
      </c>
      <c r="J15" s="367">
        <v>1.3</v>
      </c>
      <c r="K15" s="367">
        <v>0</v>
      </c>
      <c r="L15" s="367">
        <v>7.8</v>
      </c>
      <c r="M15" s="367">
        <v>22.8</v>
      </c>
      <c r="N15" s="370">
        <v>655.8</v>
      </c>
      <c r="O15" s="514">
        <f t="shared" si="0"/>
        <v>1036</v>
      </c>
      <c r="P15" s="357"/>
    </row>
    <row r="16" spans="1:16" ht="12.75">
      <c r="A16" s="338" t="s">
        <v>326</v>
      </c>
      <c r="B16" s="343">
        <v>8.3</v>
      </c>
      <c r="C16" s="343">
        <v>58.7</v>
      </c>
      <c r="D16" s="343">
        <v>44</v>
      </c>
      <c r="E16" s="343">
        <v>0.1</v>
      </c>
      <c r="F16" s="343">
        <v>0.3</v>
      </c>
      <c r="G16" s="343">
        <v>5</v>
      </c>
      <c r="H16" s="343">
        <v>5.5</v>
      </c>
      <c r="I16" s="343">
        <v>25.9</v>
      </c>
      <c r="J16" s="343">
        <v>1.3</v>
      </c>
      <c r="K16" s="343">
        <v>0</v>
      </c>
      <c r="L16" s="343">
        <v>5.2</v>
      </c>
      <c r="M16" s="343">
        <v>11.3</v>
      </c>
      <c r="N16" s="350">
        <v>530.7</v>
      </c>
      <c r="O16" s="515">
        <f t="shared" si="0"/>
        <v>696.3000000000001</v>
      </c>
      <c r="P16" s="276"/>
    </row>
    <row r="17" spans="1:16" ht="12.75">
      <c r="A17" s="338"/>
      <c r="B17" s="343"/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50"/>
      <c r="O17" s="514"/>
      <c r="P17" s="276"/>
    </row>
    <row r="18" spans="1:16" s="337" customFormat="1" ht="12.75">
      <c r="A18" s="365" t="s">
        <v>281</v>
      </c>
      <c r="B18" s="367">
        <v>0</v>
      </c>
      <c r="C18" s="367">
        <v>0</v>
      </c>
      <c r="D18" s="367">
        <v>0</v>
      </c>
      <c r="E18" s="367">
        <v>0</v>
      </c>
      <c r="F18" s="367">
        <v>0</v>
      </c>
      <c r="G18" s="367">
        <v>-0.6</v>
      </c>
      <c r="H18" s="367">
        <v>0</v>
      </c>
      <c r="I18" s="367">
        <v>0</v>
      </c>
      <c r="J18" s="367">
        <v>0</v>
      </c>
      <c r="K18" s="367">
        <v>0</v>
      </c>
      <c r="L18" s="367">
        <v>0</v>
      </c>
      <c r="M18" s="367">
        <v>0</v>
      </c>
      <c r="N18" s="370">
        <v>214.8</v>
      </c>
      <c r="O18" s="514">
        <f t="shared" si="0"/>
        <v>214.20000000000002</v>
      </c>
      <c r="P18" s="357"/>
    </row>
    <row r="19" spans="1:16" ht="12.75">
      <c r="A19" s="365"/>
      <c r="B19" s="343"/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50"/>
      <c r="O19" s="514"/>
      <c r="P19" s="276"/>
    </row>
    <row r="20" spans="1:16" s="337" customFormat="1" ht="12.75">
      <c r="A20" s="365" t="s">
        <v>346</v>
      </c>
      <c r="B20" s="367">
        <v>8.6</v>
      </c>
      <c r="C20" s="367">
        <v>477.2</v>
      </c>
      <c r="D20" s="367">
        <v>291.1</v>
      </c>
      <c r="E20" s="367">
        <v>6.9</v>
      </c>
      <c r="F20" s="367">
        <v>5.6</v>
      </c>
      <c r="G20" s="367">
        <v>0.3</v>
      </c>
      <c r="H20" s="367">
        <v>45.2</v>
      </c>
      <c r="I20" s="367">
        <v>198.5</v>
      </c>
      <c r="J20" s="367">
        <v>29.2</v>
      </c>
      <c r="K20" s="367">
        <v>22</v>
      </c>
      <c r="L20" s="367">
        <v>0.3</v>
      </c>
      <c r="M20" s="367">
        <v>10.8</v>
      </c>
      <c r="N20" s="370">
        <v>667.7</v>
      </c>
      <c r="O20" s="514">
        <f t="shared" si="0"/>
        <v>1763.4</v>
      </c>
      <c r="P20" s="357"/>
    </row>
    <row r="21" spans="1:16" ht="12.75">
      <c r="A21" s="338" t="s">
        <v>338</v>
      </c>
      <c r="B21" s="343">
        <v>0.5</v>
      </c>
      <c r="C21" s="343">
        <v>5.9</v>
      </c>
      <c r="D21" s="343">
        <v>15.1</v>
      </c>
      <c r="E21" s="343">
        <v>6.9</v>
      </c>
      <c r="F21" s="343">
        <v>5.6</v>
      </c>
      <c r="G21" s="343">
        <v>0</v>
      </c>
      <c r="H21" s="343">
        <v>14.7</v>
      </c>
      <c r="I21" s="343">
        <v>49.6</v>
      </c>
      <c r="J21" s="343">
        <v>0</v>
      </c>
      <c r="K21" s="343">
        <v>22</v>
      </c>
      <c r="L21" s="343">
        <v>0.3</v>
      </c>
      <c r="M21" s="343">
        <v>0</v>
      </c>
      <c r="N21" s="350">
        <v>0.2</v>
      </c>
      <c r="O21" s="515">
        <f t="shared" si="0"/>
        <v>120.80000000000001</v>
      </c>
      <c r="P21" s="276"/>
    </row>
    <row r="22" spans="1:16" ht="12.75">
      <c r="A22" s="338" t="s">
        <v>330</v>
      </c>
      <c r="B22" s="343">
        <v>0</v>
      </c>
      <c r="C22" s="343">
        <v>27.6</v>
      </c>
      <c r="D22" s="343">
        <v>3.8</v>
      </c>
      <c r="E22" s="343">
        <v>0</v>
      </c>
      <c r="F22" s="343">
        <v>0</v>
      </c>
      <c r="G22" s="343">
        <v>0</v>
      </c>
      <c r="H22" s="343">
        <v>16</v>
      </c>
      <c r="I22" s="343">
        <v>72</v>
      </c>
      <c r="J22" s="343">
        <v>14</v>
      </c>
      <c r="K22" s="343">
        <v>0</v>
      </c>
      <c r="L22" s="343">
        <v>0</v>
      </c>
      <c r="M22" s="343">
        <v>9.1</v>
      </c>
      <c r="N22" s="350">
        <v>0</v>
      </c>
      <c r="O22" s="515">
        <f t="shared" si="0"/>
        <v>142.5</v>
      </c>
      <c r="P22" s="276"/>
    </row>
    <row r="23" spans="1:16" ht="13.5" thickBot="1">
      <c r="A23" s="339" t="s">
        <v>331</v>
      </c>
      <c r="B23" s="344">
        <v>8.3</v>
      </c>
      <c r="C23" s="344">
        <v>443.7</v>
      </c>
      <c r="D23" s="344">
        <v>272.2</v>
      </c>
      <c r="E23" s="344">
        <v>0</v>
      </c>
      <c r="F23" s="344">
        <v>0</v>
      </c>
      <c r="G23" s="344">
        <v>0.3</v>
      </c>
      <c r="H23" s="344">
        <v>14.5</v>
      </c>
      <c r="I23" s="344">
        <v>76.9</v>
      </c>
      <c r="J23" s="344">
        <v>15.2</v>
      </c>
      <c r="K23" s="344">
        <v>0</v>
      </c>
      <c r="L23" s="344">
        <v>0</v>
      </c>
      <c r="M23" s="344">
        <v>1.7</v>
      </c>
      <c r="N23" s="351">
        <v>667.5</v>
      </c>
      <c r="O23" s="516">
        <f t="shared" si="0"/>
        <v>1500.3000000000002</v>
      </c>
      <c r="P23" s="276"/>
    </row>
    <row r="24" spans="1:15" ht="12.75">
      <c r="A24" s="345"/>
      <c r="B24" s="352"/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471"/>
    </row>
    <row r="25" spans="1:15" ht="12.75">
      <c r="A25" s="347"/>
      <c r="B25" s="347"/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472"/>
    </row>
    <row r="26" spans="1:15" ht="12.75">
      <c r="A26" s="347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472"/>
    </row>
    <row r="34" s="337" customFormat="1" ht="12.75">
      <c r="O34" s="474"/>
    </row>
    <row r="36" s="337" customFormat="1" ht="12.75">
      <c r="O36" s="474"/>
    </row>
    <row r="39" s="337" customFormat="1" ht="12.75">
      <c r="O39" s="474"/>
    </row>
    <row r="42" s="337" customFormat="1" ht="12.75">
      <c r="O42" s="474"/>
    </row>
    <row r="44" s="337" customFormat="1" ht="12.75">
      <c r="O44" s="474"/>
    </row>
    <row r="51" s="355" customFormat="1" ht="15" customHeight="1">
      <c r="O51" s="475"/>
    </row>
    <row r="52" s="355" customFormat="1" ht="14.25" customHeight="1">
      <c r="O52" s="475"/>
    </row>
    <row r="53" s="355" customFormat="1" ht="12.75">
      <c r="O53" s="475"/>
    </row>
    <row r="54" ht="12" customHeight="1"/>
    <row r="58" s="337" customFormat="1" ht="12.75">
      <c r="O58" s="474"/>
    </row>
    <row r="59" s="337" customFormat="1" ht="12.75">
      <c r="O59" s="474"/>
    </row>
    <row r="60" s="337" customFormat="1" ht="12.75">
      <c r="O60" s="474"/>
    </row>
    <row r="63" s="337" customFormat="1" ht="12.75">
      <c r="O63" s="474"/>
    </row>
    <row r="66" s="337" customFormat="1" ht="12.75">
      <c r="O66" s="474"/>
    </row>
    <row r="67" s="337" customFormat="1" ht="12.75">
      <c r="O67" s="474"/>
    </row>
    <row r="68" s="337" customFormat="1" ht="12.75">
      <c r="O68" s="474"/>
    </row>
    <row r="69" s="337" customFormat="1" ht="12.75">
      <c r="O69" s="474"/>
    </row>
  </sheetData>
  <mergeCells count="4">
    <mergeCell ref="A5:O5"/>
    <mergeCell ref="A6:O6"/>
    <mergeCell ref="A3:O4"/>
    <mergeCell ref="A1:O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2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111">
    <pageSetUpPr fitToPage="1"/>
  </sheetPr>
  <dimension ref="A1:L25"/>
  <sheetViews>
    <sheetView showGridLines="0" zoomScale="75" zoomScaleNormal="75" workbookViewId="0" topLeftCell="A1">
      <selection activeCell="A1" sqref="A1:L1"/>
    </sheetView>
  </sheetViews>
  <sheetFormatPr defaultColWidth="11.421875" defaultRowHeight="12.75"/>
  <cols>
    <col min="1" max="1" width="35.7109375" style="48" customWidth="1"/>
    <col min="2" max="2" width="8.7109375" style="48" customWidth="1"/>
    <col min="3" max="3" width="10.28125" style="48" customWidth="1"/>
    <col min="4" max="4" width="10.421875" style="48" customWidth="1"/>
    <col min="5" max="6" width="7.7109375" style="48" customWidth="1"/>
    <col min="7" max="7" width="10.57421875" style="48" customWidth="1"/>
    <col min="8" max="8" width="7.7109375" style="48" customWidth="1"/>
    <col min="9" max="9" width="8.7109375" style="48" customWidth="1"/>
    <col min="10" max="10" width="9.8515625" style="48" customWidth="1"/>
    <col min="11" max="11" width="10.28125" style="48" customWidth="1"/>
    <col min="12" max="12" width="12.7109375" style="476" customWidth="1"/>
    <col min="13" max="16384" width="11.421875" style="48" customWidth="1"/>
  </cols>
  <sheetData>
    <row r="1" spans="1:12" s="2" customFormat="1" ht="18">
      <c r="A1" s="568" t="s">
        <v>0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</row>
    <row r="2" spans="1:11" ht="12.75">
      <c r="A2" s="347"/>
      <c r="B2" s="347"/>
      <c r="C2" s="347"/>
      <c r="D2" s="347"/>
      <c r="E2" s="347"/>
      <c r="F2" s="347"/>
      <c r="G2" s="347"/>
      <c r="H2" s="347"/>
      <c r="I2" s="347"/>
      <c r="J2" s="347"/>
      <c r="K2" s="347"/>
    </row>
    <row r="3" spans="1:12" ht="15">
      <c r="A3" s="569" t="s">
        <v>339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</row>
    <row r="4" spans="1:12" ht="15">
      <c r="A4" s="569" t="s">
        <v>270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</row>
    <row r="5" spans="1:12" ht="15">
      <c r="A5" s="569" t="s">
        <v>363</v>
      </c>
      <c r="B5" s="569"/>
      <c r="C5" s="569"/>
      <c r="D5" s="569"/>
      <c r="E5" s="569"/>
      <c r="F5" s="569"/>
      <c r="G5" s="569"/>
      <c r="H5" s="569"/>
      <c r="I5" s="569"/>
      <c r="J5" s="569"/>
      <c r="K5" s="569"/>
      <c r="L5" s="569"/>
    </row>
    <row r="6" spans="1:12" ht="12.75">
      <c r="A6" s="384"/>
      <c r="B6" s="384"/>
      <c r="C6" s="384"/>
      <c r="D6" s="380"/>
      <c r="E6" s="384"/>
      <c r="F6" s="384"/>
      <c r="G6" s="384"/>
      <c r="H6" s="384"/>
      <c r="I6" s="384"/>
      <c r="J6" s="384"/>
      <c r="K6" s="384"/>
      <c r="L6" s="477"/>
    </row>
    <row r="7" spans="1:12" ht="12.75">
      <c r="A7" s="420"/>
      <c r="B7" s="420"/>
      <c r="C7" s="420"/>
      <c r="D7" s="420"/>
      <c r="E7" s="420"/>
      <c r="F7" s="420"/>
      <c r="G7" s="420"/>
      <c r="H7" s="420"/>
      <c r="I7" s="420"/>
      <c r="J7" s="517"/>
      <c r="K7" s="517"/>
      <c r="L7" s="518"/>
    </row>
    <row r="8" spans="1:12" ht="12.75">
      <c r="A8" s="336" t="s">
        <v>271</v>
      </c>
      <c r="B8" s="336" t="s">
        <v>313</v>
      </c>
      <c r="C8" s="341"/>
      <c r="D8" s="341"/>
      <c r="E8" s="341"/>
      <c r="F8" s="341"/>
      <c r="G8" s="341"/>
      <c r="H8" s="341"/>
      <c r="I8" s="336" t="s">
        <v>315</v>
      </c>
      <c r="J8" s="353"/>
      <c r="K8" s="353"/>
      <c r="L8" s="486"/>
    </row>
    <row r="9" spans="1:12" ht="15" thickBot="1">
      <c r="A9" s="341"/>
      <c r="B9" s="336" t="s">
        <v>317</v>
      </c>
      <c r="C9" s="336" t="s">
        <v>117</v>
      </c>
      <c r="D9" s="336" t="s">
        <v>113</v>
      </c>
      <c r="E9" s="336" t="s">
        <v>318</v>
      </c>
      <c r="F9" s="336" t="s">
        <v>320</v>
      </c>
      <c r="G9" s="336" t="s">
        <v>321</v>
      </c>
      <c r="H9" s="336" t="s">
        <v>116</v>
      </c>
      <c r="I9" s="336" t="s">
        <v>322</v>
      </c>
      <c r="J9" s="353" t="s">
        <v>345</v>
      </c>
      <c r="K9" s="353" t="s">
        <v>340</v>
      </c>
      <c r="L9" s="513" t="s">
        <v>324</v>
      </c>
    </row>
    <row r="10" spans="1:12" s="337" customFormat="1" ht="12.75">
      <c r="A10" s="363" t="s">
        <v>273</v>
      </c>
      <c r="B10" s="364">
        <v>16.4</v>
      </c>
      <c r="C10" s="364">
        <v>603.2</v>
      </c>
      <c r="D10" s="364">
        <v>2206.4</v>
      </c>
      <c r="E10" s="364">
        <v>5.1</v>
      </c>
      <c r="F10" s="364">
        <v>0</v>
      </c>
      <c r="G10" s="364">
        <v>0.4</v>
      </c>
      <c r="H10" s="364">
        <v>79.7</v>
      </c>
      <c r="I10" s="364">
        <v>7.4</v>
      </c>
      <c r="J10" s="364">
        <v>3300.2</v>
      </c>
      <c r="K10" s="478">
        <v>26.4</v>
      </c>
      <c r="L10" s="494">
        <f>SUM(B10:K10)</f>
        <v>6245.199999999999</v>
      </c>
    </row>
    <row r="11" spans="1:12" ht="12.75">
      <c r="A11" s="365"/>
      <c r="B11" s="366"/>
      <c r="C11" s="366"/>
      <c r="D11" s="366"/>
      <c r="E11" s="366"/>
      <c r="F11" s="366"/>
      <c r="G11" s="366"/>
      <c r="H11" s="366"/>
      <c r="I11" s="366"/>
      <c r="J11" s="366"/>
      <c r="K11" s="362"/>
      <c r="L11" s="494"/>
    </row>
    <row r="12" spans="1:12" s="337" customFormat="1" ht="12.75">
      <c r="A12" s="365" t="s">
        <v>275</v>
      </c>
      <c r="B12" s="367">
        <v>17.7</v>
      </c>
      <c r="C12" s="367">
        <v>42.4</v>
      </c>
      <c r="D12" s="367">
        <v>2741.7</v>
      </c>
      <c r="E12" s="367">
        <v>1.9</v>
      </c>
      <c r="F12" s="367">
        <v>53.8</v>
      </c>
      <c r="G12" s="367">
        <v>92.3</v>
      </c>
      <c r="H12" s="367">
        <v>0</v>
      </c>
      <c r="I12" s="367">
        <v>1.2</v>
      </c>
      <c r="J12" s="367">
        <v>0</v>
      </c>
      <c r="K12" s="370">
        <v>24.3</v>
      </c>
      <c r="L12" s="494">
        <f aca="true" t="shared" si="0" ref="L12:L23">SUM(B12:K12)</f>
        <v>2975.3</v>
      </c>
    </row>
    <row r="13" spans="1:12" ht="12.75">
      <c r="A13" s="338" t="s">
        <v>325</v>
      </c>
      <c r="B13" s="343">
        <v>12.8</v>
      </c>
      <c r="C13" s="343">
        <v>17</v>
      </c>
      <c r="D13" s="343">
        <v>36.9</v>
      </c>
      <c r="E13" s="343">
        <v>0.8</v>
      </c>
      <c r="F13" s="343">
        <v>0</v>
      </c>
      <c r="G13" s="343">
        <v>1.8</v>
      </c>
      <c r="H13" s="343">
        <v>0</v>
      </c>
      <c r="I13" s="343">
        <v>0</v>
      </c>
      <c r="J13" s="343">
        <v>0</v>
      </c>
      <c r="K13" s="350">
        <v>0.6</v>
      </c>
      <c r="L13" s="497">
        <f t="shared" si="0"/>
        <v>69.89999999999999</v>
      </c>
    </row>
    <row r="14" spans="1:12" ht="12.75">
      <c r="A14" s="341"/>
      <c r="B14" s="343"/>
      <c r="C14" s="343"/>
      <c r="D14" s="343"/>
      <c r="E14" s="343"/>
      <c r="F14" s="343"/>
      <c r="G14" s="343"/>
      <c r="H14" s="343"/>
      <c r="I14" s="343"/>
      <c r="J14" s="343"/>
      <c r="K14" s="350"/>
      <c r="L14" s="494"/>
    </row>
    <row r="15" spans="1:12" s="337" customFormat="1" ht="12.75">
      <c r="A15" s="365" t="s">
        <v>277</v>
      </c>
      <c r="B15" s="367">
        <v>0</v>
      </c>
      <c r="C15" s="367">
        <v>26</v>
      </c>
      <c r="D15" s="367">
        <v>114.8</v>
      </c>
      <c r="E15" s="367">
        <v>0.2</v>
      </c>
      <c r="F15" s="367">
        <v>2</v>
      </c>
      <c r="G15" s="367">
        <v>1.7</v>
      </c>
      <c r="H15" s="367">
        <v>0</v>
      </c>
      <c r="I15" s="367">
        <v>17</v>
      </c>
      <c r="J15" s="367">
        <v>89.4</v>
      </c>
      <c r="K15" s="370">
        <v>4.6</v>
      </c>
      <c r="L15" s="494">
        <f t="shared" si="0"/>
        <v>255.7</v>
      </c>
    </row>
    <row r="16" spans="1:12" ht="12.75">
      <c r="A16" s="338" t="s">
        <v>326</v>
      </c>
      <c r="B16" s="343">
        <v>0</v>
      </c>
      <c r="C16" s="343">
        <v>26</v>
      </c>
      <c r="D16" s="343">
        <v>98.8</v>
      </c>
      <c r="E16" s="343">
        <v>0</v>
      </c>
      <c r="F16" s="343">
        <v>2</v>
      </c>
      <c r="G16" s="343">
        <v>1.6</v>
      </c>
      <c r="H16" s="343">
        <v>0</v>
      </c>
      <c r="I16" s="343">
        <v>16.9</v>
      </c>
      <c r="J16" s="343">
        <v>86.6</v>
      </c>
      <c r="K16" s="350">
        <v>4.6</v>
      </c>
      <c r="L16" s="497">
        <f t="shared" si="0"/>
        <v>236.5</v>
      </c>
    </row>
    <row r="17" spans="1:12" ht="12.75">
      <c r="A17" s="338"/>
      <c r="B17" s="343"/>
      <c r="C17" s="343"/>
      <c r="D17" s="343"/>
      <c r="E17" s="343"/>
      <c r="F17" s="343"/>
      <c r="G17" s="343"/>
      <c r="H17" s="343"/>
      <c r="I17" s="343"/>
      <c r="J17" s="343"/>
      <c r="K17" s="350"/>
      <c r="L17" s="494"/>
    </row>
    <row r="18" spans="1:12" s="337" customFormat="1" ht="12.75">
      <c r="A18" s="365" t="s">
        <v>281</v>
      </c>
      <c r="B18" s="367">
        <v>0</v>
      </c>
      <c r="C18" s="367">
        <v>0</v>
      </c>
      <c r="D18" s="367">
        <v>0</v>
      </c>
      <c r="E18" s="367">
        <v>0</v>
      </c>
      <c r="F18" s="367">
        <v>0</v>
      </c>
      <c r="G18" s="367">
        <v>0</v>
      </c>
      <c r="H18" s="367">
        <v>0</v>
      </c>
      <c r="I18" s="367">
        <v>-8.4</v>
      </c>
      <c r="J18" s="367">
        <v>0</v>
      </c>
      <c r="K18" s="370">
        <v>0</v>
      </c>
      <c r="L18" s="494">
        <f t="shared" si="0"/>
        <v>-8.4</v>
      </c>
    </row>
    <row r="19" spans="1:12" ht="12.75">
      <c r="A19" s="365"/>
      <c r="B19" s="343"/>
      <c r="C19" s="343"/>
      <c r="D19" s="343"/>
      <c r="E19" s="343"/>
      <c r="F19" s="343"/>
      <c r="G19" s="343"/>
      <c r="H19" s="343"/>
      <c r="I19" s="343"/>
      <c r="J19" s="343"/>
      <c r="K19" s="350"/>
      <c r="L19" s="494"/>
    </row>
    <row r="20" spans="1:12" s="337" customFormat="1" ht="12.75">
      <c r="A20" s="365" t="s">
        <v>346</v>
      </c>
      <c r="B20" s="367">
        <v>34.1</v>
      </c>
      <c r="C20" s="367">
        <v>619.6</v>
      </c>
      <c r="D20" s="367">
        <v>4833.3</v>
      </c>
      <c r="E20" s="367">
        <v>6.8</v>
      </c>
      <c r="F20" s="367">
        <v>52.5</v>
      </c>
      <c r="G20" s="367">
        <v>91</v>
      </c>
      <c r="H20" s="367">
        <v>79.7</v>
      </c>
      <c r="I20" s="367">
        <v>0</v>
      </c>
      <c r="J20" s="367">
        <v>3210.8</v>
      </c>
      <c r="K20" s="370">
        <v>46.1</v>
      </c>
      <c r="L20" s="494">
        <f t="shared" si="0"/>
        <v>8973.9</v>
      </c>
    </row>
    <row r="21" spans="1:12" ht="12.75">
      <c r="A21" s="338" t="s">
        <v>338</v>
      </c>
      <c r="B21" s="343">
        <v>0</v>
      </c>
      <c r="C21" s="343">
        <v>6</v>
      </c>
      <c r="D21" s="343">
        <v>0</v>
      </c>
      <c r="E21" s="343">
        <v>0</v>
      </c>
      <c r="F21" s="343">
        <v>0</v>
      </c>
      <c r="G21" s="343">
        <v>0</v>
      </c>
      <c r="H21" s="343">
        <v>0</v>
      </c>
      <c r="I21" s="343">
        <v>0</v>
      </c>
      <c r="J21" s="343">
        <v>2934.7</v>
      </c>
      <c r="K21" s="350">
        <v>0</v>
      </c>
      <c r="L21" s="497">
        <f t="shared" si="0"/>
        <v>2940.7</v>
      </c>
    </row>
    <row r="22" spans="1:12" ht="12.75">
      <c r="A22" s="338" t="s">
        <v>329</v>
      </c>
      <c r="B22" s="343">
        <v>34.1</v>
      </c>
      <c r="C22" s="343">
        <v>613.5</v>
      </c>
      <c r="D22" s="343">
        <v>4811.5</v>
      </c>
      <c r="E22" s="343">
        <v>8.3</v>
      </c>
      <c r="F22" s="343">
        <v>52.5</v>
      </c>
      <c r="G22" s="343">
        <v>91</v>
      </c>
      <c r="H22" s="343">
        <v>79.7</v>
      </c>
      <c r="I22" s="343">
        <v>0</v>
      </c>
      <c r="J22" s="343">
        <v>276.1</v>
      </c>
      <c r="K22" s="350">
        <v>46.1</v>
      </c>
      <c r="L22" s="497">
        <f t="shared" si="0"/>
        <v>6012.800000000001</v>
      </c>
    </row>
    <row r="23" spans="1:12" ht="13.5" thickBot="1">
      <c r="A23" s="339" t="s">
        <v>331</v>
      </c>
      <c r="B23" s="344">
        <v>0</v>
      </c>
      <c r="C23" s="344">
        <v>0</v>
      </c>
      <c r="D23" s="344">
        <v>21.8</v>
      </c>
      <c r="E23" s="344">
        <v>0</v>
      </c>
      <c r="F23" s="344">
        <v>0</v>
      </c>
      <c r="G23" s="344">
        <v>0</v>
      </c>
      <c r="H23" s="344">
        <v>0</v>
      </c>
      <c r="I23" s="344">
        <v>0</v>
      </c>
      <c r="J23" s="344">
        <v>0</v>
      </c>
      <c r="K23" s="351">
        <v>0</v>
      </c>
      <c r="L23" s="502">
        <f t="shared" si="0"/>
        <v>21.8</v>
      </c>
    </row>
    <row r="24" spans="1:12" ht="14.25">
      <c r="A24" s="354" t="s">
        <v>341</v>
      </c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470"/>
    </row>
    <row r="25" spans="1:11" ht="12.75">
      <c r="A25" s="347"/>
      <c r="B25" s="347"/>
      <c r="C25" s="347"/>
      <c r="D25" s="347"/>
      <c r="E25" s="347"/>
      <c r="F25" s="347"/>
      <c r="G25" s="347"/>
      <c r="H25" s="347"/>
      <c r="I25" s="347"/>
      <c r="J25" s="347"/>
      <c r="K25" s="347"/>
    </row>
  </sheetData>
  <mergeCells count="4">
    <mergeCell ref="A1:L1"/>
    <mergeCell ref="A3:L3"/>
    <mergeCell ref="A4:L4"/>
    <mergeCell ref="A5:L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11111">
    <pageSetUpPr fitToPage="1"/>
  </sheetPr>
  <dimension ref="A1:O28"/>
  <sheetViews>
    <sheetView showGridLines="0" zoomScale="75" zoomScaleNormal="75" workbookViewId="0" topLeftCell="A1">
      <selection activeCell="A1" sqref="A1:O1"/>
    </sheetView>
  </sheetViews>
  <sheetFormatPr defaultColWidth="11.421875" defaultRowHeight="12.75"/>
  <cols>
    <col min="1" max="1" width="35.7109375" style="473" customWidth="1"/>
    <col min="2" max="2" width="8.7109375" style="473" customWidth="1"/>
    <col min="3" max="3" width="10.28125" style="473" customWidth="1"/>
    <col min="4" max="4" width="10.421875" style="473" customWidth="1"/>
    <col min="5" max="6" width="7.7109375" style="473" customWidth="1"/>
    <col min="7" max="7" width="10.57421875" style="473" customWidth="1"/>
    <col min="8" max="8" width="7.7109375" style="473" customWidth="1"/>
    <col min="9" max="9" width="8.7109375" style="473" customWidth="1"/>
    <col min="10" max="10" width="9.8515625" style="473" customWidth="1"/>
    <col min="11" max="11" width="10.28125" style="473" customWidth="1"/>
    <col min="12" max="13" width="8.7109375" style="473" customWidth="1"/>
    <col min="14" max="14" width="11.421875" style="473" customWidth="1"/>
    <col min="15" max="15" width="10.28125" style="473" customWidth="1"/>
    <col min="16" max="16384" width="11.421875" style="473" customWidth="1"/>
  </cols>
  <sheetData>
    <row r="1" spans="1:15" s="479" customFormat="1" ht="18">
      <c r="A1" s="613" t="s">
        <v>0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</row>
    <row r="2" spans="1:15" ht="12.75">
      <c r="A2" s="472"/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</row>
    <row r="3" spans="1:15" s="475" customFormat="1" ht="15" customHeight="1">
      <c r="A3" s="614" t="s">
        <v>342</v>
      </c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</row>
    <row r="4" spans="1:15" s="475" customFormat="1" ht="14.25" customHeight="1">
      <c r="A4" s="614" t="s">
        <v>270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</row>
    <row r="5" spans="1:15" s="475" customFormat="1" ht="15">
      <c r="A5" s="614" t="s">
        <v>367</v>
      </c>
      <c r="B5" s="614"/>
      <c r="C5" s="614"/>
      <c r="D5" s="614"/>
      <c r="E5" s="614"/>
      <c r="F5" s="614"/>
      <c r="G5" s="614"/>
      <c r="H5" s="614"/>
      <c r="I5" s="614"/>
      <c r="J5" s="614"/>
      <c r="K5" s="614"/>
      <c r="L5" s="614"/>
      <c r="M5" s="614"/>
      <c r="N5" s="614"/>
      <c r="O5" s="614"/>
    </row>
    <row r="6" spans="1:15" ht="12" customHeight="1">
      <c r="A6" s="480"/>
      <c r="B6" s="480"/>
      <c r="C6" s="480"/>
      <c r="D6" s="480"/>
      <c r="E6" s="480"/>
      <c r="F6" s="480"/>
      <c r="G6" s="480"/>
      <c r="H6" s="480"/>
      <c r="I6" s="481"/>
      <c r="J6" s="481"/>
      <c r="K6" s="481"/>
      <c r="L6" s="481"/>
      <c r="M6" s="481"/>
      <c r="N6" s="481"/>
      <c r="O6" s="481"/>
    </row>
    <row r="7" spans="1:15" ht="12.75">
      <c r="A7" s="482"/>
      <c r="B7" s="483"/>
      <c r="C7" s="484"/>
      <c r="D7" s="484"/>
      <c r="E7" s="484"/>
      <c r="F7" s="484"/>
      <c r="G7" s="484"/>
      <c r="H7" s="485"/>
      <c r="I7" s="483"/>
      <c r="J7" s="484"/>
      <c r="K7" s="484"/>
      <c r="L7" s="484"/>
      <c r="M7" s="484"/>
      <c r="N7" s="484"/>
      <c r="O7" s="484"/>
    </row>
    <row r="8" spans="1:15" ht="12.75">
      <c r="A8" s="455" t="s">
        <v>271</v>
      </c>
      <c r="B8" s="618" t="s">
        <v>343</v>
      </c>
      <c r="C8" s="619"/>
      <c r="D8" s="619"/>
      <c r="E8" s="619"/>
      <c r="F8" s="619"/>
      <c r="G8" s="619"/>
      <c r="H8" s="623"/>
      <c r="I8" s="618" t="s">
        <v>344</v>
      </c>
      <c r="J8" s="619"/>
      <c r="K8" s="619"/>
      <c r="L8" s="619"/>
      <c r="M8" s="619"/>
      <c r="N8" s="619"/>
      <c r="O8" s="619"/>
    </row>
    <row r="9" spans="1:15" ht="13.5" thickBot="1">
      <c r="A9" s="487"/>
      <c r="B9" s="488"/>
      <c r="C9" s="489"/>
      <c r="D9" s="489"/>
      <c r="E9" s="489"/>
      <c r="F9" s="489"/>
      <c r="G9" s="489"/>
      <c r="H9" s="490"/>
      <c r="I9" s="488"/>
      <c r="J9" s="489"/>
      <c r="K9" s="489"/>
      <c r="L9" s="489"/>
      <c r="M9" s="489"/>
      <c r="N9" s="489"/>
      <c r="O9" s="489"/>
    </row>
    <row r="10" spans="1:15" s="474" customFormat="1" ht="12.75">
      <c r="A10" s="491" t="s">
        <v>273</v>
      </c>
      <c r="B10" s="624">
        <v>91.8</v>
      </c>
      <c r="C10" s="625"/>
      <c r="D10" s="625"/>
      <c r="E10" s="625"/>
      <c r="F10" s="625"/>
      <c r="G10" s="625"/>
      <c r="H10" s="626"/>
      <c r="I10" s="492"/>
      <c r="J10" s="492"/>
      <c r="K10" s="492"/>
      <c r="L10" s="493">
        <v>128.6</v>
      </c>
      <c r="M10" s="492"/>
      <c r="N10" s="492"/>
      <c r="O10" s="492"/>
    </row>
    <row r="11" spans="1:15" s="474" customFormat="1" ht="12.75">
      <c r="A11" s="491"/>
      <c r="B11" s="494"/>
      <c r="C11" s="493"/>
      <c r="D11" s="493"/>
      <c r="E11" s="493"/>
      <c r="F11" s="493"/>
      <c r="G11" s="493"/>
      <c r="H11" s="495"/>
      <c r="I11" s="492"/>
      <c r="J11" s="492"/>
      <c r="K11" s="492"/>
      <c r="L11" s="493"/>
      <c r="M11" s="492"/>
      <c r="N11" s="492"/>
      <c r="O11" s="492"/>
    </row>
    <row r="12" spans="1:15" s="474" customFormat="1" ht="12.75">
      <c r="A12" s="491" t="s">
        <v>275</v>
      </c>
      <c r="B12" s="620">
        <v>22.2</v>
      </c>
      <c r="C12" s="621"/>
      <c r="D12" s="621"/>
      <c r="E12" s="621"/>
      <c r="F12" s="621"/>
      <c r="G12" s="621"/>
      <c r="H12" s="622"/>
      <c r="I12" s="492"/>
      <c r="J12" s="492"/>
      <c r="K12" s="492"/>
      <c r="L12" s="493">
        <v>13.1</v>
      </c>
      <c r="M12" s="492"/>
      <c r="N12" s="492"/>
      <c r="O12" s="492"/>
    </row>
    <row r="13" spans="1:15" ht="12.75">
      <c r="A13" s="496" t="s">
        <v>325</v>
      </c>
      <c r="B13" s="615">
        <v>21.9</v>
      </c>
      <c r="C13" s="616"/>
      <c r="D13" s="616"/>
      <c r="E13" s="616"/>
      <c r="F13" s="616"/>
      <c r="G13" s="616"/>
      <c r="H13" s="617"/>
      <c r="I13" s="500"/>
      <c r="J13" s="500"/>
      <c r="K13" s="500"/>
      <c r="L13" s="498">
        <v>13.1</v>
      </c>
      <c r="M13" s="500"/>
      <c r="N13" s="500"/>
      <c r="O13" s="500"/>
    </row>
    <row r="14" spans="1:15" ht="12.75">
      <c r="A14" s="482"/>
      <c r="B14" s="497"/>
      <c r="C14" s="498"/>
      <c r="D14" s="498"/>
      <c r="E14" s="498"/>
      <c r="F14" s="498"/>
      <c r="G14" s="498"/>
      <c r="H14" s="499"/>
      <c r="I14" s="500"/>
      <c r="J14" s="500"/>
      <c r="K14" s="500"/>
      <c r="L14" s="498"/>
      <c r="M14" s="500"/>
      <c r="N14" s="500"/>
      <c r="O14" s="500"/>
    </row>
    <row r="15" spans="1:15" s="474" customFormat="1" ht="12.75">
      <c r="A15" s="491" t="s">
        <v>277</v>
      </c>
      <c r="B15" s="620">
        <v>21.7</v>
      </c>
      <c r="C15" s="621"/>
      <c r="D15" s="621"/>
      <c r="E15" s="621"/>
      <c r="F15" s="621"/>
      <c r="G15" s="621"/>
      <c r="H15" s="622"/>
      <c r="I15" s="492"/>
      <c r="J15" s="492"/>
      <c r="K15" s="492"/>
      <c r="L15" s="493">
        <v>13.4</v>
      </c>
      <c r="M15" s="492"/>
      <c r="N15" s="492"/>
      <c r="O15" s="492"/>
    </row>
    <row r="16" spans="1:15" ht="12.75">
      <c r="A16" s="496" t="s">
        <v>326</v>
      </c>
      <c r="B16" s="615">
        <v>15.6</v>
      </c>
      <c r="C16" s="616"/>
      <c r="D16" s="616"/>
      <c r="E16" s="616"/>
      <c r="F16" s="616"/>
      <c r="G16" s="616"/>
      <c r="H16" s="617"/>
      <c r="I16" s="500"/>
      <c r="J16" s="500"/>
      <c r="K16" s="500"/>
      <c r="L16" s="498">
        <v>10.4</v>
      </c>
      <c r="M16" s="500"/>
      <c r="N16" s="500"/>
      <c r="O16" s="500"/>
    </row>
    <row r="17" spans="1:15" ht="12.75">
      <c r="A17" s="496"/>
      <c r="B17" s="497"/>
      <c r="C17" s="498"/>
      <c r="D17" s="498"/>
      <c r="E17" s="498"/>
      <c r="F17" s="498"/>
      <c r="G17" s="498"/>
      <c r="H17" s="499"/>
      <c r="I17" s="500"/>
      <c r="J17" s="500"/>
      <c r="K17" s="500"/>
      <c r="L17" s="498"/>
      <c r="M17" s="500"/>
      <c r="N17" s="500"/>
      <c r="O17" s="500"/>
    </row>
    <row r="18" spans="1:15" s="474" customFormat="1" ht="12.75">
      <c r="A18" s="491" t="s">
        <v>281</v>
      </c>
      <c r="B18" s="620" t="s">
        <v>47</v>
      </c>
      <c r="C18" s="621"/>
      <c r="D18" s="621"/>
      <c r="E18" s="621"/>
      <c r="F18" s="621"/>
      <c r="G18" s="621"/>
      <c r="H18" s="622"/>
      <c r="I18" s="620" t="s">
        <v>124</v>
      </c>
      <c r="J18" s="621"/>
      <c r="K18" s="621"/>
      <c r="L18" s="621"/>
      <c r="M18" s="621"/>
      <c r="N18" s="621"/>
      <c r="O18" s="621"/>
    </row>
    <row r="19" spans="1:15" s="474" customFormat="1" ht="12.75">
      <c r="A19" s="491"/>
      <c r="B19" s="494"/>
      <c r="C19" s="493"/>
      <c r="D19" s="493"/>
      <c r="E19" s="493"/>
      <c r="F19" s="493"/>
      <c r="G19" s="493"/>
      <c r="H19" s="495"/>
      <c r="I19" s="493"/>
      <c r="J19" s="493"/>
      <c r="K19" s="493"/>
      <c r="L19" s="493"/>
      <c r="M19" s="493"/>
      <c r="N19" s="493"/>
      <c r="O19" s="493"/>
    </row>
    <row r="20" spans="1:15" s="474" customFormat="1" ht="12.75">
      <c r="A20" s="491"/>
      <c r="B20" s="494"/>
      <c r="C20" s="493"/>
      <c r="D20" s="493"/>
      <c r="E20" s="493"/>
      <c r="F20" s="493"/>
      <c r="G20" s="493"/>
      <c r="H20" s="495"/>
      <c r="I20" s="493"/>
      <c r="J20" s="493"/>
      <c r="K20" s="493"/>
      <c r="L20" s="493"/>
      <c r="M20" s="493"/>
      <c r="N20" s="493"/>
      <c r="O20" s="493"/>
    </row>
    <row r="21" spans="1:15" s="474" customFormat="1" ht="12.75">
      <c r="A21" s="491" t="s">
        <v>346</v>
      </c>
      <c r="B21" s="620">
        <v>92.3</v>
      </c>
      <c r="C21" s="621"/>
      <c r="D21" s="621"/>
      <c r="E21" s="621"/>
      <c r="F21" s="621"/>
      <c r="G21" s="621"/>
      <c r="H21" s="622"/>
      <c r="I21" s="492"/>
      <c r="J21" s="492"/>
      <c r="K21" s="492"/>
      <c r="L21" s="493">
        <v>128.3</v>
      </c>
      <c r="M21" s="492"/>
      <c r="N21" s="492"/>
      <c r="O21" s="492"/>
    </row>
    <row r="22" spans="1:15" ht="13.5" thickBot="1">
      <c r="A22" s="501" t="s">
        <v>331</v>
      </c>
      <c r="B22" s="627">
        <v>92.3</v>
      </c>
      <c r="C22" s="628"/>
      <c r="D22" s="628"/>
      <c r="E22" s="628"/>
      <c r="F22" s="628"/>
      <c r="G22" s="628"/>
      <c r="H22" s="629"/>
      <c r="I22" s="504"/>
      <c r="J22" s="505"/>
      <c r="K22" s="505"/>
      <c r="L22" s="503">
        <v>128.3</v>
      </c>
      <c r="M22" s="505"/>
      <c r="N22" s="505"/>
      <c r="O22" s="505"/>
    </row>
    <row r="23" spans="1:15" ht="12.75">
      <c r="A23" s="472"/>
      <c r="B23" s="472"/>
      <c r="C23" s="506"/>
      <c r="D23" s="472"/>
      <c r="E23" s="472"/>
      <c r="F23" s="472"/>
      <c r="G23" s="472"/>
      <c r="H23" s="472"/>
      <c r="I23" s="472"/>
      <c r="J23" s="472"/>
      <c r="K23" s="472"/>
      <c r="L23" s="472"/>
      <c r="M23" s="472"/>
      <c r="N23" s="472"/>
      <c r="O23" s="472"/>
    </row>
    <row r="24" spans="1:15" ht="12.75">
      <c r="A24" s="472"/>
      <c r="B24" s="472"/>
      <c r="C24" s="472"/>
      <c r="D24" s="472"/>
      <c r="E24" s="472"/>
      <c r="F24" s="472"/>
      <c r="G24" s="472"/>
      <c r="H24" s="472"/>
      <c r="I24" s="472"/>
      <c r="J24" s="472"/>
      <c r="K24" s="472"/>
      <c r="L24" s="472"/>
      <c r="M24" s="472"/>
      <c r="N24" s="472"/>
      <c r="O24" s="472"/>
    </row>
    <row r="28" ht="12.75">
      <c r="F28" s="507"/>
    </row>
  </sheetData>
  <mergeCells count="15">
    <mergeCell ref="B12:H12"/>
    <mergeCell ref="B22:H22"/>
    <mergeCell ref="I18:O18"/>
    <mergeCell ref="B18:H18"/>
    <mergeCell ref="B21:H21"/>
    <mergeCell ref="A1:O1"/>
    <mergeCell ref="A3:O3"/>
    <mergeCell ref="B16:H16"/>
    <mergeCell ref="I8:O8"/>
    <mergeCell ref="A4:O4"/>
    <mergeCell ref="B13:H13"/>
    <mergeCell ref="B15:H15"/>
    <mergeCell ref="A5:O5"/>
    <mergeCell ref="B8:H8"/>
    <mergeCell ref="B10:H10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2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31">
    <pageSetUpPr fitToPage="1"/>
  </sheetPr>
  <dimension ref="A1:AS61"/>
  <sheetViews>
    <sheetView showGridLines="0" zoomScale="75" zoomScaleNormal="75" workbookViewId="0" topLeftCell="A1">
      <selection activeCell="A1" sqref="A1:L1"/>
    </sheetView>
  </sheetViews>
  <sheetFormatPr defaultColWidth="11.421875" defaultRowHeight="12.75"/>
  <cols>
    <col min="1" max="1" width="7.7109375" style="169" customWidth="1"/>
    <col min="2" max="2" width="7.7109375" style="0" customWidth="1"/>
    <col min="3" max="12" width="12.7109375" style="0" customWidth="1"/>
  </cols>
  <sheetData>
    <row r="1" spans="1:12" s="2" customFormat="1" ht="18">
      <c r="A1" s="568" t="s">
        <v>0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</row>
    <row r="2" s="3" customFormat="1" ht="14.25">
      <c r="A2" s="167"/>
    </row>
    <row r="3" spans="1:12" s="3" customFormat="1" ht="15">
      <c r="A3" s="569" t="s">
        <v>351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</row>
    <row r="4" spans="1:12" s="3" customFormat="1" ht="14.25">
      <c r="A4" s="385"/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</row>
    <row r="5" spans="1:12" s="169" customFormat="1" ht="12.75">
      <c r="A5" s="637" t="s">
        <v>112</v>
      </c>
      <c r="B5" s="638"/>
      <c r="C5" s="642" t="s">
        <v>113</v>
      </c>
      <c r="D5" s="644"/>
      <c r="E5" s="642" t="s">
        <v>114</v>
      </c>
      <c r="F5" s="644"/>
      <c r="G5" s="642" t="s">
        <v>115</v>
      </c>
      <c r="H5" s="644"/>
      <c r="I5" s="642" t="s">
        <v>116</v>
      </c>
      <c r="J5" s="644"/>
      <c r="K5" s="642" t="s">
        <v>117</v>
      </c>
      <c r="L5" s="643"/>
    </row>
    <row r="6" spans="1:12" s="169" customFormat="1" ht="13.5" thickBot="1">
      <c r="A6" s="637"/>
      <c r="B6" s="638"/>
      <c r="C6" s="168" t="s">
        <v>56</v>
      </c>
      <c r="D6" s="170" t="s">
        <v>57</v>
      </c>
      <c r="E6" s="170" t="s">
        <v>56</v>
      </c>
      <c r="F6" s="170" t="s">
        <v>57</v>
      </c>
      <c r="G6" s="170" t="s">
        <v>56</v>
      </c>
      <c r="H6" s="170" t="s">
        <v>57</v>
      </c>
      <c r="I6" s="170" t="s">
        <v>56</v>
      </c>
      <c r="J6" s="170" t="s">
        <v>57</v>
      </c>
      <c r="K6" s="170" t="s">
        <v>56</v>
      </c>
      <c r="L6" s="171" t="s">
        <v>57</v>
      </c>
    </row>
    <row r="7" spans="1:12" ht="12.75">
      <c r="A7" s="634" t="s">
        <v>118</v>
      </c>
      <c r="B7" s="641"/>
      <c r="C7" s="172">
        <v>1956320</v>
      </c>
      <c r="D7" s="172" t="s">
        <v>47</v>
      </c>
      <c r="E7" s="172">
        <v>27912</v>
      </c>
      <c r="F7" s="172">
        <v>6</v>
      </c>
      <c r="G7" s="172">
        <v>2139</v>
      </c>
      <c r="H7" s="172" t="s">
        <v>47</v>
      </c>
      <c r="I7" s="172" t="s">
        <v>47</v>
      </c>
      <c r="J7" s="172" t="s">
        <v>47</v>
      </c>
      <c r="K7" s="172">
        <v>5143</v>
      </c>
      <c r="L7" s="173">
        <v>881</v>
      </c>
    </row>
    <row r="8" spans="1:12" ht="12.75">
      <c r="A8" s="639" t="s">
        <v>119</v>
      </c>
      <c r="B8" s="640"/>
      <c r="C8" s="174">
        <v>775</v>
      </c>
      <c r="D8" s="174">
        <v>306687</v>
      </c>
      <c r="E8" s="174">
        <v>14</v>
      </c>
      <c r="F8" s="174">
        <v>1</v>
      </c>
      <c r="G8" s="174">
        <v>45</v>
      </c>
      <c r="H8" s="174">
        <v>1</v>
      </c>
      <c r="I8" s="174" t="s">
        <v>47</v>
      </c>
      <c r="J8" s="174">
        <v>2</v>
      </c>
      <c r="K8" s="174">
        <v>9801</v>
      </c>
      <c r="L8" s="175">
        <v>296</v>
      </c>
    </row>
    <row r="9" spans="1:12" ht="12.75">
      <c r="A9" s="639" t="s">
        <v>120</v>
      </c>
      <c r="B9" s="640"/>
      <c r="C9" s="174">
        <v>1023424</v>
      </c>
      <c r="D9" s="174">
        <v>90596</v>
      </c>
      <c r="E9" s="174">
        <v>13341</v>
      </c>
      <c r="F9" s="174" t="s">
        <v>47</v>
      </c>
      <c r="G9" s="174">
        <v>3406</v>
      </c>
      <c r="H9" s="174" t="s">
        <v>47</v>
      </c>
      <c r="I9" s="174">
        <v>47</v>
      </c>
      <c r="J9" s="174" t="s">
        <v>47</v>
      </c>
      <c r="K9" s="174">
        <v>46802</v>
      </c>
      <c r="L9" s="175">
        <v>46703</v>
      </c>
    </row>
    <row r="10" spans="1:12" ht="12.75">
      <c r="A10" s="632" t="s">
        <v>121</v>
      </c>
      <c r="B10" s="633"/>
      <c r="C10" s="174">
        <v>2389501</v>
      </c>
      <c r="D10" s="174" t="s">
        <v>47</v>
      </c>
      <c r="E10" s="174">
        <v>34329</v>
      </c>
      <c r="F10" s="174">
        <v>7</v>
      </c>
      <c r="G10" s="174">
        <v>4311</v>
      </c>
      <c r="H10" s="174" t="s">
        <v>47</v>
      </c>
      <c r="I10" s="174">
        <v>1208</v>
      </c>
      <c r="J10" s="174" t="s">
        <v>47</v>
      </c>
      <c r="K10" s="174">
        <v>9965</v>
      </c>
      <c r="L10" s="175">
        <v>556</v>
      </c>
    </row>
    <row r="11" spans="1:12" ht="12.75">
      <c r="A11" s="630" t="s">
        <v>119</v>
      </c>
      <c r="B11" s="631"/>
      <c r="C11" s="174">
        <v>687</v>
      </c>
      <c r="D11" s="174">
        <v>266033</v>
      </c>
      <c r="E11" s="174">
        <v>68</v>
      </c>
      <c r="F11" s="174" t="s">
        <v>47</v>
      </c>
      <c r="G11" s="174">
        <v>88</v>
      </c>
      <c r="H11" s="174" t="s">
        <v>47</v>
      </c>
      <c r="I11" s="174">
        <v>1</v>
      </c>
      <c r="J11" s="174" t="s">
        <v>47</v>
      </c>
      <c r="K11" s="174">
        <v>6550</v>
      </c>
      <c r="L11" s="175">
        <v>254</v>
      </c>
    </row>
    <row r="12" spans="1:12" ht="12.75">
      <c r="A12" s="630" t="s">
        <v>120</v>
      </c>
      <c r="B12" s="631"/>
      <c r="C12" s="174">
        <v>1122566</v>
      </c>
      <c r="D12" s="174">
        <v>88013</v>
      </c>
      <c r="E12" s="174">
        <v>21559</v>
      </c>
      <c r="F12" s="174" t="s">
        <v>47</v>
      </c>
      <c r="G12" s="174">
        <v>5617</v>
      </c>
      <c r="H12" s="174" t="s">
        <v>47</v>
      </c>
      <c r="I12" s="174">
        <v>18</v>
      </c>
      <c r="J12" s="174" t="s">
        <v>47</v>
      </c>
      <c r="K12" s="174">
        <v>14580</v>
      </c>
      <c r="L12" s="175" t="s">
        <v>47</v>
      </c>
    </row>
    <row r="13" spans="1:12" ht="12.75">
      <c r="A13" s="632" t="s">
        <v>122</v>
      </c>
      <c r="B13" s="633"/>
      <c r="C13" s="174">
        <v>2773000</v>
      </c>
      <c r="D13" s="174">
        <v>108</v>
      </c>
      <c r="E13" s="174">
        <v>30619</v>
      </c>
      <c r="F13" s="174">
        <v>246</v>
      </c>
      <c r="G13" s="174">
        <v>882</v>
      </c>
      <c r="H13" s="174" t="s">
        <v>47</v>
      </c>
      <c r="I13" s="174">
        <v>2510</v>
      </c>
      <c r="J13" s="174">
        <v>21</v>
      </c>
      <c r="K13" s="174">
        <v>16449</v>
      </c>
      <c r="L13" s="175">
        <v>29067</v>
      </c>
    </row>
    <row r="14" spans="1:12" ht="12.75">
      <c r="A14" s="630" t="s">
        <v>119</v>
      </c>
      <c r="B14" s="631"/>
      <c r="C14" s="174">
        <v>5648</v>
      </c>
      <c r="D14" s="174">
        <v>396353</v>
      </c>
      <c r="E14" s="174">
        <v>189</v>
      </c>
      <c r="F14" s="174">
        <v>7</v>
      </c>
      <c r="G14" s="174">
        <v>60</v>
      </c>
      <c r="H14" s="174">
        <v>1</v>
      </c>
      <c r="I14" s="174">
        <v>1</v>
      </c>
      <c r="J14" s="174">
        <v>2</v>
      </c>
      <c r="K14" s="174">
        <v>10955</v>
      </c>
      <c r="L14" s="175">
        <v>67805</v>
      </c>
    </row>
    <row r="15" spans="1:12" ht="12.75" customHeight="1">
      <c r="A15" s="630" t="s">
        <v>120</v>
      </c>
      <c r="B15" s="631"/>
      <c r="C15" s="174">
        <v>793536</v>
      </c>
      <c r="D15" s="174">
        <v>10105</v>
      </c>
      <c r="E15" s="174">
        <v>15652</v>
      </c>
      <c r="F15" s="174" t="s">
        <v>47</v>
      </c>
      <c r="G15" s="174">
        <v>8855</v>
      </c>
      <c r="H15" s="174" t="s">
        <v>47</v>
      </c>
      <c r="I15" s="174">
        <v>1019</v>
      </c>
      <c r="J15" s="174" t="s">
        <v>47</v>
      </c>
      <c r="K15" s="174">
        <v>53829</v>
      </c>
      <c r="L15" s="175">
        <v>2774</v>
      </c>
    </row>
    <row r="16" spans="1:12" ht="12.75">
      <c r="A16" s="632" t="s">
        <v>123</v>
      </c>
      <c r="B16" s="633"/>
      <c r="C16" s="174">
        <v>2006827</v>
      </c>
      <c r="D16" s="174">
        <v>1</v>
      </c>
      <c r="E16" s="174">
        <v>32773</v>
      </c>
      <c r="F16" s="174">
        <v>17</v>
      </c>
      <c r="G16" s="174">
        <v>1177</v>
      </c>
      <c r="H16" s="174" t="s">
        <v>47</v>
      </c>
      <c r="I16" s="174">
        <v>1885</v>
      </c>
      <c r="J16" s="174">
        <v>610</v>
      </c>
      <c r="K16" s="174">
        <v>16449</v>
      </c>
      <c r="L16" s="175">
        <v>39162</v>
      </c>
    </row>
    <row r="17" spans="1:12" ht="12.75">
      <c r="A17" s="630" t="s">
        <v>119</v>
      </c>
      <c r="B17" s="631"/>
      <c r="C17" s="174">
        <v>1924</v>
      </c>
      <c r="D17" s="174">
        <v>262020</v>
      </c>
      <c r="E17" s="174">
        <v>438</v>
      </c>
      <c r="F17" s="174" t="s">
        <v>47</v>
      </c>
      <c r="G17" s="174" t="s">
        <v>124</v>
      </c>
      <c r="H17" s="174" t="s">
        <v>47</v>
      </c>
      <c r="I17" s="174">
        <v>15</v>
      </c>
      <c r="J17" s="174" t="s">
        <v>47</v>
      </c>
      <c r="K17" s="174">
        <v>10955</v>
      </c>
      <c r="L17" s="175">
        <v>111234</v>
      </c>
    </row>
    <row r="18" spans="1:12" ht="12.75">
      <c r="A18" s="630" t="s">
        <v>120</v>
      </c>
      <c r="B18" s="631"/>
      <c r="C18" s="174">
        <v>1363700</v>
      </c>
      <c r="D18" s="174">
        <v>18045</v>
      </c>
      <c r="E18" s="174">
        <v>23423</v>
      </c>
      <c r="F18" s="174">
        <v>205</v>
      </c>
      <c r="G18" s="174">
        <v>5635</v>
      </c>
      <c r="H18" s="174" t="s">
        <v>47</v>
      </c>
      <c r="I18" s="174">
        <v>7666</v>
      </c>
      <c r="J18" s="174" t="s">
        <v>47</v>
      </c>
      <c r="K18" s="174">
        <v>53829</v>
      </c>
      <c r="L18" s="175">
        <v>4445</v>
      </c>
    </row>
    <row r="19" spans="1:12" ht="12.75">
      <c r="A19" s="632" t="s">
        <v>125</v>
      </c>
      <c r="B19" s="633"/>
      <c r="C19" s="174">
        <v>2129797</v>
      </c>
      <c r="D19" s="174">
        <v>4</v>
      </c>
      <c r="E19" s="174">
        <v>36318</v>
      </c>
      <c r="F19" s="174">
        <v>175</v>
      </c>
      <c r="G19" s="174">
        <v>988</v>
      </c>
      <c r="H19" s="174">
        <v>4</v>
      </c>
      <c r="I19" s="174">
        <v>10386</v>
      </c>
      <c r="J19" s="174">
        <v>445</v>
      </c>
      <c r="K19" s="174">
        <v>100674</v>
      </c>
      <c r="L19" s="175">
        <v>2444</v>
      </c>
    </row>
    <row r="20" spans="1:12" ht="12.75">
      <c r="A20" s="630" t="s">
        <v>119</v>
      </c>
      <c r="B20" s="631"/>
      <c r="C20" s="174">
        <v>406</v>
      </c>
      <c r="D20" s="174">
        <v>191214</v>
      </c>
      <c r="E20" s="174">
        <v>290</v>
      </c>
      <c r="F20" s="174" t="s">
        <v>47</v>
      </c>
      <c r="G20" s="174">
        <v>5325</v>
      </c>
      <c r="H20" s="174">
        <v>21</v>
      </c>
      <c r="I20" s="174">
        <v>4</v>
      </c>
      <c r="J20" s="174" t="s">
        <v>47</v>
      </c>
      <c r="K20" s="174">
        <v>8248</v>
      </c>
      <c r="L20" s="175">
        <v>140297</v>
      </c>
    </row>
    <row r="21" spans="1:12" ht="12.75">
      <c r="A21" s="630" t="s">
        <v>120</v>
      </c>
      <c r="B21" s="631"/>
      <c r="C21" s="174">
        <v>1244047</v>
      </c>
      <c r="D21" s="174">
        <v>11123</v>
      </c>
      <c r="E21" s="174">
        <v>18915</v>
      </c>
      <c r="F21" s="174">
        <v>56</v>
      </c>
      <c r="G21" s="174">
        <v>6491</v>
      </c>
      <c r="H21" s="174" t="s">
        <v>47</v>
      </c>
      <c r="I21" s="174">
        <v>7617</v>
      </c>
      <c r="J21" s="174" t="s">
        <v>47</v>
      </c>
      <c r="K21" s="174">
        <v>70221</v>
      </c>
      <c r="L21" s="175">
        <v>10534</v>
      </c>
    </row>
    <row r="22" spans="1:12" ht="12.75">
      <c r="A22" s="632" t="s">
        <v>126</v>
      </c>
      <c r="B22" s="633"/>
      <c r="C22" s="174">
        <v>2616459</v>
      </c>
      <c r="D22" s="174">
        <v>1339</v>
      </c>
      <c r="E22" s="174">
        <v>28015</v>
      </c>
      <c r="F22" s="174">
        <v>173</v>
      </c>
      <c r="G22" s="174">
        <v>1138</v>
      </c>
      <c r="H22" s="174">
        <v>4</v>
      </c>
      <c r="I22" s="174">
        <v>31586</v>
      </c>
      <c r="J22" s="174">
        <v>2017</v>
      </c>
      <c r="K22" s="174">
        <v>73401</v>
      </c>
      <c r="L22" s="175">
        <v>89879</v>
      </c>
    </row>
    <row r="23" spans="1:12" ht="12.75">
      <c r="A23" s="630" t="s">
        <v>119</v>
      </c>
      <c r="B23" s="631"/>
      <c r="C23" s="174">
        <v>7356</v>
      </c>
      <c r="D23" s="174">
        <v>247007</v>
      </c>
      <c r="E23" s="174">
        <v>465</v>
      </c>
      <c r="F23" s="174" t="s">
        <v>47</v>
      </c>
      <c r="G23" s="174">
        <v>4813</v>
      </c>
      <c r="H23" s="174">
        <v>123</v>
      </c>
      <c r="I23" s="174">
        <v>9</v>
      </c>
      <c r="J23" s="174" t="s">
        <v>47</v>
      </c>
      <c r="K23" s="174">
        <v>13702</v>
      </c>
      <c r="L23" s="175">
        <v>181682</v>
      </c>
    </row>
    <row r="24" spans="1:12" ht="12.75">
      <c r="A24" s="630" t="s">
        <v>120</v>
      </c>
      <c r="B24" s="631"/>
      <c r="C24" s="174">
        <v>1405174</v>
      </c>
      <c r="D24" s="174">
        <v>5941</v>
      </c>
      <c r="E24" s="174">
        <v>16778</v>
      </c>
      <c r="F24" s="174" t="s">
        <v>47</v>
      </c>
      <c r="G24" s="174">
        <v>8837</v>
      </c>
      <c r="H24" s="174" t="s">
        <v>47</v>
      </c>
      <c r="I24" s="174">
        <v>5044</v>
      </c>
      <c r="J24" s="174" t="s">
        <v>47</v>
      </c>
      <c r="K24" s="174">
        <v>67344</v>
      </c>
      <c r="L24" s="175">
        <v>12651</v>
      </c>
    </row>
    <row r="25" spans="1:12" ht="12.75">
      <c r="A25" s="632" t="s">
        <v>127</v>
      </c>
      <c r="B25" s="633"/>
      <c r="C25" s="174">
        <v>2412647</v>
      </c>
      <c r="D25" s="174">
        <v>4254</v>
      </c>
      <c r="E25" s="174">
        <v>29254</v>
      </c>
      <c r="F25" s="174">
        <v>15</v>
      </c>
      <c r="G25" s="174">
        <v>1038</v>
      </c>
      <c r="H25" s="174" t="s">
        <v>47</v>
      </c>
      <c r="I25" s="174">
        <v>2303</v>
      </c>
      <c r="J25" s="174">
        <v>4060</v>
      </c>
      <c r="K25" s="174">
        <v>47598</v>
      </c>
      <c r="L25" s="175">
        <v>21519</v>
      </c>
    </row>
    <row r="26" spans="1:12" ht="12.75">
      <c r="A26" s="630" t="s">
        <v>119</v>
      </c>
      <c r="B26" s="631"/>
      <c r="C26" s="174">
        <v>6650</v>
      </c>
      <c r="D26" s="174">
        <v>178894</v>
      </c>
      <c r="E26" s="174">
        <v>276</v>
      </c>
      <c r="F26" s="174" t="s">
        <v>47</v>
      </c>
      <c r="G26" s="174">
        <v>4072</v>
      </c>
      <c r="H26" s="174">
        <v>34</v>
      </c>
      <c r="I26" s="174">
        <v>72</v>
      </c>
      <c r="J26" s="174" t="s">
        <v>47</v>
      </c>
      <c r="K26" s="174">
        <v>8162</v>
      </c>
      <c r="L26" s="175">
        <v>24500</v>
      </c>
    </row>
    <row r="27" spans="1:12" ht="12.75">
      <c r="A27" s="630" t="s">
        <v>120</v>
      </c>
      <c r="B27" s="631"/>
      <c r="C27" s="174">
        <v>1684999</v>
      </c>
      <c r="D27" s="174">
        <v>3824</v>
      </c>
      <c r="E27" s="174">
        <v>13001</v>
      </c>
      <c r="F27" s="174">
        <v>36</v>
      </c>
      <c r="G27" s="174">
        <v>7529</v>
      </c>
      <c r="H27" s="174" t="s">
        <v>47</v>
      </c>
      <c r="I27" s="174">
        <v>5485</v>
      </c>
      <c r="J27" s="174" t="s">
        <v>47</v>
      </c>
      <c r="K27" s="174">
        <v>24556</v>
      </c>
      <c r="L27" s="175">
        <v>2949</v>
      </c>
    </row>
    <row r="28" spans="1:12" ht="12.75">
      <c r="A28" s="632" t="s">
        <v>128</v>
      </c>
      <c r="B28" s="633"/>
      <c r="C28" s="174">
        <v>2559129</v>
      </c>
      <c r="D28" s="174">
        <v>2117</v>
      </c>
      <c r="E28" s="174">
        <v>27597</v>
      </c>
      <c r="F28" s="174">
        <v>45</v>
      </c>
      <c r="G28" s="174">
        <v>1227</v>
      </c>
      <c r="H28" s="174">
        <v>2</v>
      </c>
      <c r="I28" s="174">
        <v>40609</v>
      </c>
      <c r="J28" s="174">
        <v>4827</v>
      </c>
      <c r="K28" s="174">
        <v>127963</v>
      </c>
      <c r="L28" s="175">
        <v>138785</v>
      </c>
    </row>
    <row r="29" spans="1:12" ht="12.75">
      <c r="A29" s="630" t="s">
        <v>119</v>
      </c>
      <c r="B29" s="631"/>
      <c r="C29" s="174">
        <v>3114</v>
      </c>
      <c r="D29" s="174">
        <v>176234</v>
      </c>
      <c r="E29" s="174">
        <v>128</v>
      </c>
      <c r="F29" s="174" t="s">
        <v>47</v>
      </c>
      <c r="G29" s="174">
        <v>3988</v>
      </c>
      <c r="H29" s="174">
        <v>60</v>
      </c>
      <c r="I29" s="174" t="s">
        <v>47</v>
      </c>
      <c r="J29" s="174" t="s">
        <v>47</v>
      </c>
      <c r="K29" s="174">
        <v>12337</v>
      </c>
      <c r="L29" s="175">
        <v>46450</v>
      </c>
    </row>
    <row r="30" spans="1:12" ht="12.75">
      <c r="A30" s="630" t="s">
        <v>120</v>
      </c>
      <c r="B30" s="631"/>
      <c r="C30" s="174">
        <v>1558796</v>
      </c>
      <c r="D30" s="174">
        <v>19075</v>
      </c>
      <c r="E30" s="174">
        <v>6556</v>
      </c>
      <c r="F30" s="174" t="s">
        <v>47</v>
      </c>
      <c r="G30" s="174">
        <v>7578</v>
      </c>
      <c r="H30" s="174" t="s">
        <v>47</v>
      </c>
      <c r="I30" s="174">
        <v>11079</v>
      </c>
      <c r="J30" s="174" t="s">
        <v>47</v>
      </c>
      <c r="K30" s="174">
        <v>109616</v>
      </c>
      <c r="L30" s="175">
        <v>6267</v>
      </c>
    </row>
    <row r="31" spans="1:12" ht="12.75">
      <c r="A31" s="632" t="s">
        <v>129</v>
      </c>
      <c r="B31" s="633"/>
      <c r="C31" s="174">
        <v>2116674</v>
      </c>
      <c r="D31" s="174">
        <v>656</v>
      </c>
      <c r="E31" s="174">
        <v>29538</v>
      </c>
      <c r="F31" s="174">
        <v>90</v>
      </c>
      <c r="G31" s="174">
        <v>1500</v>
      </c>
      <c r="H31" s="174">
        <v>3</v>
      </c>
      <c r="I31" s="174">
        <v>86606</v>
      </c>
      <c r="J31" s="174">
        <v>4930</v>
      </c>
      <c r="K31" s="174">
        <v>135956</v>
      </c>
      <c r="L31" s="175">
        <v>49442</v>
      </c>
    </row>
    <row r="32" spans="1:12" ht="12.75">
      <c r="A32" s="630" t="s">
        <v>119</v>
      </c>
      <c r="B32" s="631"/>
      <c r="C32" s="174">
        <v>3203</v>
      </c>
      <c r="D32" s="174">
        <v>135769</v>
      </c>
      <c r="E32" s="174">
        <v>235</v>
      </c>
      <c r="F32" s="174" t="s">
        <v>47</v>
      </c>
      <c r="G32" s="174">
        <v>2961</v>
      </c>
      <c r="H32" s="174">
        <v>20</v>
      </c>
      <c r="I32" s="174" t="s">
        <v>47</v>
      </c>
      <c r="J32" s="174" t="s">
        <v>47</v>
      </c>
      <c r="K32" s="174">
        <v>10925</v>
      </c>
      <c r="L32" s="175">
        <v>7495</v>
      </c>
    </row>
    <row r="33" spans="1:12" ht="12.75">
      <c r="A33" s="630" t="s">
        <v>120</v>
      </c>
      <c r="B33" s="631"/>
      <c r="C33" s="174">
        <v>1874883</v>
      </c>
      <c r="D33" s="174">
        <v>11249</v>
      </c>
      <c r="E33" s="174">
        <v>1864</v>
      </c>
      <c r="F33" s="174" t="s">
        <v>47</v>
      </c>
      <c r="G33" s="174">
        <v>3227</v>
      </c>
      <c r="H33" s="174" t="s">
        <v>47</v>
      </c>
      <c r="I33" s="174">
        <v>3283</v>
      </c>
      <c r="J33" s="174" t="s">
        <v>47</v>
      </c>
      <c r="K33" s="174">
        <v>74292</v>
      </c>
      <c r="L33" s="175">
        <v>5686</v>
      </c>
    </row>
    <row r="34" spans="1:12" ht="12.75">
      <c r="A34" s="632" t="s">
        <v>130</v>
      </c>
      <c r="B34" s="633"/>
      <c r="C34" s="174">
        <v>2019350</v>
      </c>
      <c r="D34" s="174">
        <v>1936</v>
      </c>
      <c r="E34" s="174">
        <v>36473</v>
      </c>
      <c r="F34" s="174">
        <v>38</v>
      </c>
      <c r="G34" s="174">
        <v>4373</v>
      </c>
      <c r="H34" s="174" t="s">
        <v>47</v>
      </c>
      <c r="I34" s="174">
        <v>96415</v>
      </c>
      <c r="J34" s="174">
        <v>2576</v>
      </c>
      <c r="K34" s="174">
        <v>273175</v>
      </c>
      <c r="L34" s="175">
        <v>33442</v>
      </c>
    </row>
    <row r="35" spans="1:12" ht="12.75">
      <c r="A35" s="630" t="s">
        <v>119</v>
      </c>
      <c r="B35" s="631"/>
      <c r="C35" s="174">
        <v>3807</v>
      </c>
      <c r="D35" s="174">
        <v>92441</v>
      </c>
      <c r="E35" s="174">
        <v>1</v>
      </c>
      <c r="F35" s="174" t="s">
        <v>47</v>
      </c>
      <c r="G35" s="174">
        <v>1711</v>
      </c>
      <c r="H35" s="174" t="s">
        <v>47</v>
      </c>
      <c r="I35" s="174">
        <v>688</v>
      </c>
      <c r="J35" s="174" t="s">
        <v>47</v>
      </c>
      <c r="K35" s="174">
        <v>54067</v>
      </c>
      <c r="L35" s="175">
        <v>65690</v>
      </c>
    </row>
    <row r="36" spans="1:12" ht="12.75">
      <c r="A36" s="630" t="s">
        <v>120</v>
      </c>
      <c r="B36" s="631"/>
      <c r="C36" s="174">
        <v>1978783</v>
      </c>
      <c r="D36" s="174">
        <v>37432</v>
      </c>
      <c r="E36" s="174">
        <v>2101</v>
      </c>
      <c r="F36" s="174">
        <v>1</v>
      </c>
      <c r="G36" s="174">
        <v>3980</v>
      </c>
      <c r="H36" s="174" t="s">
        <v>47</v>
      </c>
      <c r="I36" s="174">
        <v>6352</v>
      </c>
      <c r="J36" s="174" t="s">
        <v>47</v>
      </c>
      <c r="K36" s="174">
        <v>19240</v>
      </c>
      <c r="L36" s="175">
        <v>41971</v>
      </c>
    </row>
    <row r="37" spans="1:12" ht="12.75">
      <c r="A37" s="632" t="s">
        <v>131</v>
      </c>
      <c r="B37" s="633"/>
      <c r="C37" s="174">
        <v>2847738</v>
      </c>
      <c r="D37" s="174">
        <v>1504</v>
      </c>
      <c r="E37" s="174">
        <v>35926</v>
      </c>
      <c r="F37" s="174">
        <v>148</v>
      </c>
      <c r="G37" s="174">
        <v>2378</v>
      </c>
      <c r="H37" s="174" t="s">
        <v>47</v>
      </c>
      <c r="I37" s="174">
        <v>139290</v>
      </c>
      <c r="J37" s="174">
        <v>2770</v>
      </c>
      <c r="K37" s="174">
        <v>615690</v>
      </c>
      <c r="L37" s="175">
        <v>11106</v>
      </c>
    </row>
    <row r="38" spans="1:12" ht="12.75">
      <c r="A38" s="630" t="s">
        <v>119</v>
      </c>
      <c r="B38" s="631"/>
      <c r="C38" s="174">
        <v>4956</v>
      </c>
      <c r="D38" s="174">
        <v>273563</v>
      </c>
      <c r="E38" s="174">
        <v>541</v>
      </c>
      <c r="F38" s="174">
        <v>103</v>
      </c>
      <c r="G38" s="174">
        <v>2215</v>
      </c>
      <c r="H38" s="174">
        <v>7</v>
      </c>
      <c r="I38" s="174">
        <v>127</v>
      </c>
      <c r="J38" s="174">
        <v>7</v>
      </c>
      <c r="K38" s="174">
        <v>54940</v>
      </c>
      <c r="L38" s="175">
        <v>87544</v>
      </c>
    </row>
    <row r="39" spans="1:12" ht="12.75">
      <c r="A39" s="630" t="s">
        <v>120</v>
      </c>
      <c r="B39" s="631"/>
      <c r="C39" s="174">
        <v>1724580</v>
      </c>
      <c r="D39" s="174">
        <v>41780</v>
      </c>
      <c r="E39" s="174" t="s">
        <v>47</v>
      </c>
      <c r="F39" s="174" t="s">
        <v>47</v>
      </c>
      <c r="G39" s="174">
        <v>3337</v>
      </c>
      <c r="H39" s="174" t="s">
        <v>47</v>
      </c>
      <c r="I39" s="174">
        <v>1882</v>
      </c>
      <c r="J39" s="174" t="s">
        <v>47</v>
      </c>
      <c r="K39" s="174">
        <v>156237</v>
      </c>
      <c r="L39" s="175">
        <v>2595</v>
      </c>
    </row>
    <row r="40" spans="1:12" ht="12.75">
      <c r="A40" s="632" t="s">
        <v>132</v>
      </c>
      <c r="B40" s="633"/>
      <c r="C40" s="174">
        <v>2322303</v>
      </c>
      <c r="D40" s="174">
        <v>36847</v>
      </c>
      <c r="E40" s="174">
        <v>46978</v>
      </c>
      <c r="F40" s="174">
        <v>795</v>
      </c>
      <c r="G40" s="174">
        <v>4902</v>
      </c>
      <c r="H40" s="174">
        <v>318</v>
      </c>
      <c r="I40" s="174">
        <v>96323</v>
      </c>
      <c r="J40" s="174">
        <v>5797</v>
      </c>
      <c r="K40" s="174">
        <v>553480</v>
      </c>
      <c r="L40" s="175">
        <v>90406</v>
      </c>
    </row>
    <row r="41" spans="1:12" ht="12.75">
      <c r="A41" s="630" t="s">
        <v>119</v>
      </c>
      <c r="B41" s="631"/>
      <c r="C41" s="174">
        <v>7925</v>
      </c>
      <c r="D41" s="174">
        <v>164008</v>
      </c>
      <c r="E41" s="174">
        <v>568</v>
      </c>
      <c r="F41" s="174">
        <v>142</v>
      </c>
      <c r="G41" s="174">
        <v>2040</v>
      </c>
      <c r="H41" s="174">
        <v>135</v>
      </c>
      <c r="I41" s="174">
        <v>23</v>
      </c>
      <c r="J41" s="174" t="s">
        <v>47</v>
      </c>
      <c r="K41" s="174">
        <v>55786</v>
      </c>
      <c r="L41" s="175">
        <v>41984</v>
      </c>
    </row>
    <row r="42" spans="1:13" ht="12.75">
      <c r="A42" s="630" t="s">
        <v>120</v>
      </c>
      <c r="B42" s="631"/>
      <c r="C42" s="174">
        <v>1709831</v>
      </c>
      <c r="D42" s="174">
        <v>52144</v>
      </c>
      <c r="E42" s="174">
        <v>9</v>
      </c>
      <c r="F42" s="174" t="s">
        <v>47</v>
      </c>
      <c r="G42" s="174">
        <v>2938</v>
      </c>
      <c r="H42" s="174">
        <v>2</v>
      </c>
      <c r="I42" s="174" t="s">
        <v>47</v>
      </c>
      <c r="J42" s="174" t="s">
        <v>47</v>
      </c>
      <c r="K42" s="174">
        <v>94590</v>
      </c>
      <c r="L42" s="175">
        <v>49071</v>
      </c>
      <c r="M42" s="176"/>
    </row>
    <row r="43" spans="1:13" ht="12.75">
      <c r="A43" s="632" t="s">
        <v>133</v>
      </c>
      <c r="B43" s="633"/>
      <c r="C43" s="174">
        <v>2775236</v>
      </c>
      <c r="D43" s="174">
        <v>3122</v>
      </c>
      <c r="E43" s="174">
        <v>37774</v>
      </c>
      <c r="F43" s="174">
        <v>142</v>
      </c>
      <c r="G43" s="174">
        <v>7611</v>
      </c>
      <c r="H43" s="174">
        <v>263</v>
      </c>
      <c r="I43" s="174">
        <v>92538</v>
      </c>
      <c r="J43" s="174">
        <v>13100</v>
      </c>
      <c r="K43" s="174">
        <v>491812</v>
      </c>
      <c r="L43" s="175">
        <v>50433</v>
      </c>
      <c r="M43" s="176"/>
    </row>
    <row r="44" spans="1:13" ht="12.75">
      <c r="A44" s="630" t="s">
        <v>119</v>
      </c>
      <c r="B44" s="631"/>
      <c r="C44" s="174">
        <v>6836</v>
      </c>
      <c r="D44" s="174">
        <v>260153</v>
      </c>
      <c r="E44" s="174">
        <v>527</v>
      </c>
      <c r="F44" s="174">
        <v>26</v>
      </c>
      <c r="G44" s="174">
        <v>3574</v>
      </c>
      <c r="H44" s="174">
        <v>1461</v>
      </c>
      <c r="I44" s="174">
        <v>1</v>
      </c>
      <c r="J44" s="174">
        <v>1909</v>
      </c>
      <c r="K44" s="177">
        <v>51945</v>
      </c>
      <c r="L44" s="392">
        <v>142386</v>
      </c>
      <c r="M44" s="176"/>
    </row>
    <row r="45" spans="1:13" ht="12.75">
      <c r="A45" s="630" t="s">
        <v>120</v>
      </c>
      <c r="B45" s="631"/>
      <c r="C45" s="174">
        <v>1435746</v>
      </c>
      <c r="D45" s="174">
        <v>96429</v>
      </c>
      <c r="E45" s="174" t="s">
        <v>47</v>
      </c>
      <c r="F45" s="174" t="s">
        <v>47</v>
      </c>
      <c r="G45" s="174">
        <v>3159</v>
      </c>
      <c r="H45" s="174">
        <v>812</v>
      </c>
      <c r="I45" s="178" t="s">
        <v>47</v>
      </c>
      <c r="J45" s="178" t="s">
        <v>47</v>
      </c>
      <c r="K45" s="177">
        <v>188791</v>
      </c>
      <c r="L45" s="392">
        <v>49981</v>
      </c>
      <c r="M45" s="176"/>
    </row>
    <row r="46" spans="1:13" ht="12.75">
      <c r="A46" s="632" t="s">
        <v>134</v>
      </c>
      <c r="B46" s="633"/>
      <c r="C46" s="174">
        <v>3168837</v>
      </c>
      <c r="D46" s="174">
        <v>3600</v>
      </c>
      <c r="E46" s="174">
        <v>37377</v>
      </c>
      <c r="F46" s="174">
        <v>105</v>
      </c>
      <c r="G46" s="174">
        <v>10082</v>
      </c>
      <c r="H46" s="174">
        <v>1308</v>
      </c>
      <c r="I46" s="178">
        <v>149349</v>
      </c>
      <c r="J46" s="178">
        <v>10581</v>
      </c>
      <c r="K46" s="177">
        <v>572596</v>
      </c>
      <c r="L46" s="392">
        <v>38860</v>
      </c>
      <c r="M46" s="176"/>
    </row>
    <row r="47" spans="1:13" ht="12.75">
      <c r="A47" s="630" t="s">
        <v>119</v>
      </c>
      <c r="B47" s="631"/>
      <c r="C47" s="174">
        <v>11371</v>
      </c>
      <c r="D47" s="174">
        <v>283662</v>
      </c>
      <c r="E47" s="174">
        <v>274</v>
      </c>
      <c r="F47" s="174">
        <v>4</v>
      </c>
      <c r="G47" s="174">
        <v>4135</v>
      </c>
      <c r="H47" s="174">
        <v>122</v>
      </c>
      <c r="I47" s="178">
        <v>1001</v>
      </c>
      <c r="J47" s="178" t="s">
        <v>47</v>
      </c>
      <c r="K47" s="177">
        <v>31984</v>
      </c>
      <c r="L47" s="392">
        <v>122962</v>
      </c>
      <c r="M47" s="176"/>
    </row>
    <row r="48" spans="1:13" ht="12.75">
      <c r="A48" s="630" t="s">
        <v>120</v>
      </c>
      <c r="B48" s="631"/>
      <c r="C48" s="174">
        <v>2057806</v>
      </c>
      <c r="D48" s="174">
        <v>180558</v>
      </c>
      <c r="E48" s="174" t="s">
        <v>47</v>
      </c>
      <c r="F48" s="174" t="s">
        <v>47</v>
      </c>
      <c r="G48" s="174">
        <v>3524</v>
      </c>
      <c r="H48" s="174">
        <v>1527</v>
      </c>
      <c r="I48" s="178" t="s">
        <v>47</v>
      </c>
      <c r="J48" s="178" t="s">
        <v>47</v>
      </c>
      <c r="K48" s="177">
        <v>63606</v>
      </c>
      <c r="L48" s="392">
        <v>36843</v>
      </c>
      <c r="M48" s="176"/>
    </row>
    <row r="49" spans="1:13" ht="12.75">
      <c r="A49" s="632" t="s">
        <v>135</v>
      </c>
      <c r="B49" s="633"/>
      <c r="C49" s="174">
        <v>2957855</v>
      </c>
      <c r="D49" s="174">
        <v>2506</v>
      </c>
      <c r="E49" s="174">
        <v>31360</v>
      </c>
      <c r="F49" s="174">
        <v>258</v>
      </c>
      <c r="G49" s="174">
        <v>7611</v>
      </c>
      <c r="H49" s="174">
        <v>1461</v>
      </c>
      <c r="I49" s="178">
        <v>140888</v>
      </c>
      <c r="J49" s="178">
        <v>12873</v>
      </c>
      <c r="K49" s="177">
        <v>827498</v>
      </c>
      <c r="L49" s="392">
        <v>11478</v>
      </c>
      <c r="M49" s="176"/>
    </row>
    <row r="50" spans="1:13" ht="12.75">
      <c r="A50" s="630" t="s">
        <v>119</v>
      </c>
      <c r="B50" s="631"/>
      <c r="C50" s="174">
        <v>17751</v>
      </c>
      <c r="D50" s="174">
        <v>263120</v>
      </c>
      <c r="E50" s="174">
        <v>248</v>
      </c>
      <c r="F50" s="174">
        <v>2</v>
      </c>
      <c r="G50" s="174">
        <v>3574</v>
      </c>
      <c r="H50" s="174">
        <v>263</v>
      </c>
      <c r="I50" s="178">
        <v>3600</v>
      </c>
      <c r="J50" s="178">
        <v>2893</v>
      </c>
      <c r="K50" s="174">
        <v>58936</v>
      </c>
      <c r="L50" s="175">
        <v>89527</v>
      </c>
      <c r="M50" s="176"/>
    </row>
    <row r="51" spans="1:45" ht="12.75">
      <c r="A51" s="630" t="s">
        <v>120</v>
      </c>
      <c r="B51" s="631"/>
      <c r="C51" s="174">
        <v>2696471</v>
      </c>
      <c r="D51" s="174">
        <v>156449</v>
      </c>
      <c r="E51" s="174" t="s">
        <v>47</v>
      </c>
      <c r="F51" s="174" t="s">
        <v>47</v>
      </c>
      <c r="G51" s="174">
        <v>3159</v>
      </c>
      <c r="H51" s="174">
        <v>812</v>
      </c>
      <c r="I51" s="174" t="s">
        <v>47</v>
      </c>
      <c r="J51" s="178">
        <v>2</v>
      </c>
      <c r="K51" s="174">
        <v>134880</v>
      </c>
      <c r="L51" s="175">
        <v>12454</v>
      </c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</row>
    <row r="52" spans="1:45" ht="12.75">
      <c r="A52" s="632" t="s">
        <v>136</v>
      </c>
      <c r="B52" s="633"/>
      <c r="C52" s="174">
        <v>2652479</v>
      </c>
      <c r="D52" s="174">
        <v>4642</v>
      </c>
      <c r="E52" s="174">
        <v>36483</v>
      </c>
      <c r="F52" s="174">
        <v>211</v>
      </c>
      <c r="G52" s="174">
        <v>1340</v>
      </c>
      <c r="H52" s="174">
        <v>811</v>
      </c>
      <c r="I52" s="178">
        <v>121615</v>
      </c>
      <c r="J52" s="178">
        <v>14540</v>
      </c>
      <c r="K52" s="177">
        <v>558121</v>
      </c>
      <c r="L52" s="392">
        <v>40220</v>
      </c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</row>
    <row r="53" spans="1:13" ht="12.75">
      <c r="A53" s="630" t="s">
        <v>119</v>
      </c>
      <c r="B53" s="631"/>
      <c r="C53" s="174">
        <v>17169</v>
      </c>
      <c r="D53" s="174">
        <v>194626</v>
      </c>
      <c r="E53" s="174">
        <v>244</v>
      </c>
      <c r="F53" s="174" t="s">
        <v>47</v>
      </c>
      <c r="G53" s="174">
        <v>2798</v>
      </c>
      <c r="H53" s="174">
        <v>282</v>
      </c>
      <c r="I53" s="178">
        <v>2072</v>
      </c>
      <c r="J53" s="178">
        <v>4046</v>
      </c>
      <c r="K53" s="177">
        <v>38326</v>
      </c>
      <c r="L53" s="392">
        <v>80286</v>
      </c>
      <c r="M53" s="176"/>
    </row>
    <row r="54" spans="1:13" ht="12.75">
      <c r="A54" s="630" t="s">
        <v>120</v>
      </c>
      <c r="B54" s="631"/>
      <c r="C54" s="174">
        <v>2288265</v>
      </c>
      <c r="D54" s="174">
        <v>140590</v>
      </c>
      <c r="E54" s="174" t="s">
        <v>47</v>
      </c>
      <c r="F54" s="174" t="s">
        <v>47</v>
      </c>
      <c r="G54" s="75">
        <v>1602</v>
      </c>
      <c r="H54">
        <v>83</v>
      </c>
      <c r="I54" s="178">
        <v>3</v>
      </c>
      <c r="J54" s="178" t="s">
        <v>47</v>
      </c>
      <c r="K54" s="177">
        <v>82784</v>
      </c>
      <c r="L54" s="392">
        <v>46460</v>
      </c>
      <c r="M54" s="176"/>
    </row>
    <row r="55" spans="1:13" ht="12.75">
      <c r="A55" s="632" t="s">
        <v>137</v>
      </c>
      <c r="B55" s="633"/>
      <c r="C55" s="174">
        <v>3239796</v>
      </c>
      <c r="D55" s="174">
        <v>10671</v>
      </c>
      <c r="E55" s="174">
        <v>39945</v>
      </c>
      <c r="F55" s="174">
        <v>434</v>
      </c>
      <c r="G55" s="174">
        <v>761</v>
      </c>
      <c r="H55" s="174">
        <v>538</v>
      </c>
      <c r="I55" s="178">
        <v>183751</v>
      </c>
      <c r="J55" s="178">
        <v>12948</v>
      </c>
      <c r="K55" s="177">
        <v>472628</v>
      </c>
      <c r="L55" s="392">
        <v>17594</v>
      </c>
      <c r="M55" s="176"/>
    </row>
    <row r="56" spans="1:12" ht="12.75">
      <c r="A56" s="630" t="s">
        <v>119</v>
      </c>
      <c r="B56" s="631"/>
      <c r="C56" s="174">
        <v>35073</v>
      </c>
      <c r="D56" s="174">
        <v>230396</v>
      </c>
      <c r="E56" s="174">
        <v>490</v>
      </c>
      <c r="F56" s="174">
        <v>19</v>
      </c>
      <c r="G56" s="174">
        <v>3073</v>
      </c>
      <c r="H56" s="174">
        <v>481</v>
      </c>
      <c r="I56" s="178">
        <v>1431</v>
      </c>
      <c r="J56" s="178" t="s">
        <v>47</v>
      </c>
      <c r="K56" s="174">
        <v>60476</v>
      </c>
      <c r="L56" s="175">
        <v>68479</v>
      </c>
    </row>
    <row r="57" spans="1:12" ht="12.75">
      <c r="A57" s="630" t="s">
        <v>120</v>
      </c>
      <c r="B57" s="631"/>
      <c r="C57" s="174">
        <v>2302105</v>
      </c>
      <c r="D57" s="174">
        <v>159361</v>
      </c>
      <c r="E57" s="174" t="s">
        <v>47</v>
      </c>
      <c r="F57" s="174" t="s">
        <v>47</v>
      </c>
      <c r="G57" s="174">
        <v>1105</v>
      </c>
      <c r="H57" s="174">
        <v>55</v>
      </c>
      <c r="I57" s="178">
        <v>1937</v>
      </c>
      <c r="J57" s="429" t="s">
        <v>47</v>
      </c>
      <c r="K57" s="174">
        <v>49398</v>
      </c>
      <c r="L57" s="175">
        <v>30026</v>
      </c>
    </row>
    <row r="58" spans="1:12" ht="12.75">
      <c r="A58" s="630" t="s">
        <v>357</v>
      </c>
      <c r="B58" s="631"/>
      <c r="C58" s="174">
        <v>3363692.365</v>
      </c>
      <c r="D58" s="174">
        <v>7682.832</v>
      </c>
      <c r="E58" s="174">
        <v>39394.199</v>
      </c>
      <c r="F58" s="174">
        <v>878.408</v>
      </c>
      <c r="G58" s="174">
        <v>1687.824</v>
      </c>
      <c r="H58" s="174">
        <v>201.28</v>
      </c>
      <c r="I58" s="178">
        <v>164440.305</v>
      </c>
      <c r="J58" s="178">
        <v>17532.386</v>
      </c>
      <c r="K58" s="174">
        <v>430485.68</v>
      </c>
      <c r="L58" s="175">
        <v>10664.853</v>
      </c>
    </row>
    <row r="59" spans="1:12" ht="12.75">
      <c r="A59" s="630" t="s">
        <v>119</v>
      </c>
      <c r="B59" s="631"/>
      <c r="C59" s="174">
        <v>30334.387</v>
      </c>
      <c r="D59" s="174">
        <v>211478.1</v>
      </c>
      <c r="E59" s="174">
        <v>311.599</v>
      </c>
      <c r="F59" s="174">
        <v>69.208</v>
      </c>
      <c r="G59" s="174">
        <v>2858.521</v>
      </c>
      <c r="H59" s="174">
        <v>92.768</v>
      </c>
      <c r="I59" s="178">
        <v>2469.298</v>
      </c>
      <c r="J59" s="178">
        <v>1.735</v>
      </c>
      <c r="K59" s="174">
        <v>87663.9</v>
      </c>
      <c r="L59" s="175">
        <v>56568.766</v>
      </c>
    </row>
    <row r="60" spans="1:12" ht="13.5" thickBot="1">
      <c r="A60" s="635" t="s">
        <v>120</v>
      </c>
      <c r="B60" s="636"/>
      <c r="C60" s="179">
        <v>2817409.566</v>
      </c>
      <c r="D60" s="179">
        <v>128287.718</v>
      </c>
      <c r="E60" s="179">
        <v>11.694</v>
      </c>
      <c r="F60" s="179" t="s">
        <v>47</v>
      </c>
      <c r="G60" s="179">
        <v>1220.135</v>
      </c>
      <c r="H60" s="179">
        <v>177.22</v>
      </c>
      <c r="I60" s="179" t="s">
        <v>47</v>
      </c>
      <c r="J60" s="430" t="s">
        <v>47</v>
      </c>
      <c r="K60" s="179">
        <v>38243.39</v>
      </c>
      <c r="L60" s="180">
        <v>33514.57</v>
      </c>
    </row>
    <row r="61" spans="1:11" ht="12.75">
      <c r="A61" s="634" t="s">
        <v>99</v>
      </c>
      <c r="B61" s="634"/>
      <c r="C61" s="634"/>
      <c r="D61" s="634"/>
      <c r="E61" s="634"/>
      <c r="F61" s="634"/>
      <c r="G61" s="634"/>
      <c r="H61" s="634"/>
      <c r="I61" s="634"/>
      <c r="J61" s="634"/>
      <c r="K61" s="634"/>
    </row>
  </sheetData>
  <mergeCells count="64">
    <mergeCell ref="A1:L1"/>
    <mergeCell ref="K5:L5"/>
    <mergeCell ref="C5:D5"/>
    <mergeCell ref="E5:F5"/>
    <mergeCell ref="G5:H5"/>
    <mergeCell ref="I5:J5"/>
    <mergeCell ref="A3:L3"/>
    <mergeCell ref="A5:B5"/>
    <mergeCell ref="A32:B32"/>
    <mergeCell ref="A33:B33"/>
    <mergeCell ref="A34:B34"/>
    <mergeCell ref="A37:B37"/>
    <mergeCell ref="A35:B35"/>
    <mergeCell ref="A36:B36"/>
    <mergeCell ref="A38:B38"/>
    <mergeCell ref="A39:B39"/>
    <mergeCell ref="A49:B49"/>
    <mergeCell ref="A50:B50"/>
    <mergeCell ref="A44:B44"/>
    <mergeCell ref="A6:B6"/>
    <mergeCell ref="A14:B14"/>
    <mergeCell ref="A15:B15"/>
    <mergeCell ref="A8:B8"/>
    <mergeCell ref="A9:B9"/>
    <mergeCell ref="A10:B10"/>
    <mergeCell ref="A13:B13"/>
    <mergeCell ref="A11:B11"/>
    <mergeCell ref="A12:B12"/>
    <mergeCell ref="A7:B7"/>
    <mergeCell ref="A21:B21"/>
    <mergeCell ref="A22:B22"/>
    <mergeCell ref="A25:B25"/>
    <mergeCell ref="A28:B28"/>
    <mergeCell ref="A16:B16"/>
    <mergeCell ref="A17:B17"/>
    <mergeCell ref="A18:B18"/>
    <mergeCell ref="A20:B20"/>
    <mergeCell ref="A19:B19"/>
    <mergeCell ref="A31:B31"/>
    <mergeCell ref="A23:B23"/>
    <mergeCell ref="A24:B24"/>
    <mergeCell ref="A26:B26"/>
    <mergeCell ref="A27:B27"/>
    <mergeCell ref="A29:B29"/>
    <mergeCell ref="A30:B30"/>
    <mergeCell ref="A61:K61"/>
    <mergeCell ref="A40:B40"/>
    <mergeCell ref="A43:B43"/>
    <mergeCell ref="A47:B47"/>
    <mergeCell ref="A48:B48"/>
    <mergeCell ref="A56:B56"/>
    <mergeCell ref="A60:B60"/>
    <mergeCell ref="A41:B41"/>
    <mergeCell ref="A57:B57"/>
    <mergeCell ref="A58:B58"/>
    <mergeCell ref="A59:B59"/>
    <mergeCell ref="A42:B42"/>
    <mergeCell ref="A45:B45"/>
    <mergeCell ref="A46:B46"/>
    <mergeCell ref="A55:B55"/>
    <mergeCell ref="A51:B51"/>
    <mergeCell ref="A52:B52"/>
    <mergeCell ref="A53:B53"/>
    <mergeCell ref="A54:B5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L28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6" width="18.00390625" style="0" customWidth="1"/>
  </cols>
  <sheetData>
    <row r="1" spans="1:12" s="2" customFormat="1" ht="18">
      <c r="A1" s="568" t="s">
        <v>0</v>
      </c>
      <c r="B1" s="568"/>
      <c r="C1" s="568"/>
      <c r="D1" s="568"/>
      <c r="E1" s="568"/>
      <c r="F1" s="568"/>
      <c r="G1" s="1"/>
      <c r="H1" s="1"/>
      <c r="I1" s="1"/>
      <c r="J1" s="1"/>
      <c r="K1" s="1"/>
      <c r="L1" s="1"/>
    </row>
    <row r="2" s="3" customFormat="1" ht="14.25"/>
    <row r="3" spans="1:6" s="3" customFormat="1" ht="15">
      <c r="A3" s="569" t="s">
        <v>54</v>
      </c>
      <c r="B3" s="569"/>
      <c r="C3" s="569"/>
      <c r="D3" s="569"/>
      <c r="E3" s="569"/>
      <c r="F3" s="569"/>
    </row>
    <row r="4" spans="1:6" s="3" customFormat="1" ht="15">
      <c r="A4" s="375"/>
      <c r="B4" s="376"/>
      <c r="C4" s="376"/>
      <c r="D4" s="376"/>
      <c r="E4" s="376"/>
      <c r="F4" s="376"/>
    </row>
    <row r="5" spans="1:6" ht="12.75">
      <c r="A5" s="4"/>
      <c r="B5" s="5"/>
      <c r="C5" s="5"/>
      <c r="D5" s="8"/>
      <c r="E5" s="8" t="s">
        <v>3</v>
      </c>
      <c r="F5" s="5"/>
    </row>
    <row r="6" spans="1:6" ht="12.75">
      <c r="A6" s="11" t="s">
        <v>5</v>
      </c>
      <c r="B6" s="8" t="s">
        <v>6</v>
      </c>
      <c r="C6" s="8" t="s">
        <v>7</v>
      </c>
      <c r="D6" s="8" t="s">
        <v>2</v>
      </c>
      <c r="E6" s="8" t="s">
        <v>9</v>
      </c>
      <c r="F6" s="8" t="s">
        <v>10</v>
      </c>
    </row>
    <row r="7" spans="1:6" ht="12.75">
      <c r="A7" s="4"/>
      <c r="B7" s="8" t="s">
        <v>12</v>
      </c>
      <c r="C7" s="8" t="s">
        <v>13</v>
      </c>
      <c r="D7" s="15" t="s">
        <v>8</v>
      </c>
      <c r="E7" s="8" t="s">
        <v>14</v>
      </c>
      <c r="F7" s="8" t="s">
        <v>15</v>
      </c>
    </row>
    <row r="8" spans="1:6" ht="13.5" thickBot="1">
      <c r="A8" s="17"/>
      <c r="B8" s="5"/>
      <c r="C8" s="5"/>
      <c r="D8" s="8"/>
      <c r="E8" s="8" t="s">
        <v>18</v>
      </c>
      <c r="F8" s="5"/>
    </row>
    <row r="9" spans="1:6" ht="12.75">
      <c r="A9" s="18">
        <v>1985</v>
      </c>
      <c r="B9" s="95">
        <v>988.6</v>
      </c>
      <c r="C9" s="95">
        <v>9.3</v>
      </c>
      <c r="D9" s="95">
        <v>915.3</v>
      </c>
      <c r="E9" s="95">
        <v>29.65393723029582</v>
      </c>
      <c r="F9" s="95">
        <v>261452.28564903297</v>
      </c>
    </row>
    <row r="10" spans="1:6" ht="12.75">
      <c r="A10" s="22">
        <v>1986</v>
      </c>
      <c r="B10" s="96">
        <v>939.2</v>
      </c>
      <c r="C10" s="96">
        <v>9.3</v>
      </c>
      <c r="D10" s="96">
        <v>872</v>
      </c>
      <c r="E10" s="96">
        <v>41.62609834962077</v>
      </c>
      <c r="F10" s="96">
        <v>358780.18583294266</v>
      </c>
    </row>
    <row r="11" spans="1:6" ht="12.75">
      <c r="A11" s="22">
        <v>1987</v>
      </c>
      <c r="B11" s="96">
        <v>994.3</v>
      </c>
      <c r="C11" s="96">
        <v>10.1</v>
      </c>
      <c r="D11" s="96">
        <v>1005.7</v>
      </c>
      <c r="E11" s="96">
        <v>29.611866382988957</v>
      </c>
      <c r="F11" s="96">
        <v>289309.1966872213</v>
      </c>
    </row>
    <row r="12" spans="1:6" ht="12.75">
      <c r="A12" s="22">
        <v>1988</v>
      </c>
      <c r="B12" s="96">
        <v>940.1</v>
      </c>
      <c r="C12" s="96">
        <v>12.1</v>
      </c>
      <c r="D12" s="96">
        <v>1135.6</v>
      </c>
      <c r="E12" s="96">
        <v>37.10047720361088</v>
      </c>
      <c r="F12" s="96">
        <v>418346.49549841933</v>
      </c>
    </row>
    <row r="13" spans="1:6" ht="12.75">
      <c r="A13" s="22">
        <v>1989</v>
      </c>
      <c r="B13" s="96">
        <v>978.4</v>
      </c>
      <c r="C13" s="96">
        <v>9.5</v>
      </c>
      <c r="D13" s="96">
        <v>926.8</v>
      </c>
      <c r="E13" s="96">
        <v>35.98860481050089</v>
      </c>
      <c r="F13" s="96">
        <v>333542.38938372215</v>
      </c>
    </row>
    <row r="14" spans="1:6" ht="12.75">
      <c r="A14" s="22">
        <v>1990</v>
      </c>
      <c r="B14" s="96">
        <v>1200.6</v>
      </c>
      <c r="C14" s="96">
        <v>10.9</v>
      </c>
      <c r="D14" s="96">
        <v>1312.3</v>
      </c>
      <c r="E14" s="96">
        <v>34.576226365199</v>
      </c>
      <c r="F14" s="96">
        <v>453743.81859050645</v>
      </c>
    </row>
    <row r="15" spans="1:6" ht="12.75">
      <c r="A15" s="22">
        <v>1991</v>
      </c>
      <c r="B15" s="96">
        <v>1069.7</v>
      </c>
      <c r="C15" s="96">
        <v>9.6</v>
      </c>
      <c r="D15" s="96">
        <v>1025.5</v>
      </c>
      <c r="E15" s="96">
        <v>37.575276766074076</v>
      </c>
      <c r="F15" s="96">
        <v>385332.9006046182</v>
      </c>
    </row>
    <row r="16" spans="1:6" ht="12.75">
      <c r="A16" s="22">
        <v>1992</v>
      </c>
      <c r="B16" s="96">
        <v>1456.2</v>
      </c>
      <c r="C16" s="96">
        <v>9.223320972393902</v>
      </c>
      <c r="D16" s="96">
        <v>1343.1</v>
      </c>
      <c r="E16" s="96">
        <v>9.700335364754247</v>
      </c>
      <c r="F16" s="96">
        <v>130285.20428401427</v>
      </c>
    </row>
    <row r="17" spans="1:6" ht="12.75">
      <c r="A17" s="22">
        <v>1993</v>
      </c>
      <c r="B17" s="96">
        <v>2140.9</v>
      </c>
      <c r="C17" s="96">
        <v>6.115185202484936</v>
      </c>
      <c r="D17" s="96">
        <v>1309.2</v>
      </c>
      <c r="E17" s="96">
        <v>20.067794165374494</v>
      </c>
      <c r="F17" s="96">
        <v>262727.5612130828</v>
      </c>
    </row>
    <row r="18" spans="1:6" ht="12.75">
      <c r="A18" s="22">
        <v>1994</v>
      </c>
      <c r="B18" s="96">
        <v>1355.2</v>
      </c>
      <c r="C18" s="96">
        <v>7.221074380165289</v>
      </c>
      <c r="D18" s="96">
        <v>978.6</v>
      </c>
      <c r="E18" s="96">
        <v>20.668806269758274</v>
      </c>
      <c r="F18" s="96">
        <v>202264.93815585447</v>
      </c>
    </row>
    <row r="19" spans="1:6" ht="12.75">
      <c r="A19" s="22">
        <v>1995</v>
      </c>
      <c r="B19" s="96">
        <v>1111.5</v>
      </c>
      <c r="C19" s="96">
        <v>5.285650022492128</v>
      </c>
      <c r="D19" s="96">
        <v>587.5</v>
      </c>
      <c r="E19" s="96">
        <v>22.303559193682162</v>
      </c>
      <c r="F19" s="96">
        <v>131033.4102628827</v>
      </c>
    </row>
    <row r="20" spans="1:6" ht="12.75">
      <c r="A20" s="29">
        <v>1996</v>
      </c>
      <c r="B20" s="61">
        <v>1098.2</v>
      </c>
      <c r="C20" s="61">
        <v>10.724822436714623</v>
      </c>
      <c r="D20" s="61">
        <v>1177.8</v>
      </c>
      <c r="E20" s="61">
        <v>18.072433978820335</v>
      </c>
      <c r="F20" s="96">
        <v>212857.12740254586</v>
      </c>
    </row>
    <row r="21" spans="1:6" ht="12.75">
      <c r="A21" s="29">
        <v>1997</v>
      </c>
      <c r="B21" s="61">
        <v>1004.2</v>
      </c>
      <c r="C21" s="61">
        <v>12.789285002987452</v>
      </c>
      <c r="D21" s="61">
        <v>1284.3</v>
      </c>
      <c r="E21" s="61">
        <v>20.20602694938276</v>
      </c>
      <c r="F21" s="96">
        <v>259506.00411092277</v>
      </c>
    </row>
    <row r="22" spans="1:6" ht="12.75">
      <c r="A22" s="29">
        <v>1998</v>
      </c>
      <c r="B22" s="61">
        <v>1047.7</v>
      </c>
      <c r="C22" s="61">
        <v>11.36012217237759</v>
      </c>
      <c r="D22" s="61">
        <v>1190.2</v>
      </c>
      <c r="E22" s="61">
        <v>23.409421465748323</v>
      </c>
      <c r="F22" s="96">
        <v>278618.9342853365</v>
      </c>
    </row>
    <row r="23" spans="1:6" ht="12.75">
      <c r="A23" s="29">
        <v>1999</v>
      </c>
      <c r="B23" s="61">
        <v>835.9</v>
      </c>
      <c r="C23" s="61">
        <f>D23/B23*10</f>
        <v>7.6994855844000485</v>
      </c>
      <c r="D23" s="61">
        <v>643.6</v>
      </c>
      <c r="E23" s="61">
        <v>21.25779813205438</v>
      </c>
      <c r="F23" s="96">
        <f>D23*E23*10</f>
        <v>136815.188777902</v>
      </c>
    </row>
    <row r="24" spans="1:6" ht="12.75">
      <c r="A24" s="29">
        <v>2000</v>
      </c>
      <c r="B24" s="61">
        <v>838.9</v>
      </c>
      <c r="C24" s="394">
        <f>D24/B24*10</f>
        <v>10.954821790439862</v>
      </c>
      <c r="D24" s="61">
        <v>919</v>
      </c>
      <c r="E24" s="61">
        <v>17.45940163234888</v>
      </c>
      <c r="F24" s="96">
        <f>D24*E24*10</f>
        <v>160451.9010012862</v>
      </c>
    </row>
    <row r="25" spans="1:6" ht="12.75">
      <c r="A25" s="416">
        <v>2001</v>
      </c>
      <c r="B25" s="394">
        <v>858.2</v>
      </c>
      <c r="C25" s="394">
        <f>D25/B25*10</f>
        <v>10.146818923327894</v>
      </c>
      <c r="D25" s="61">
        <v>870.8</v>
      </c>
      <c r="E25" s="61">
        <v>25.56</v>
      </c>
      <c r="F25" s="96">
        <f>D25*E25*10</f>
        <v>222576.47999999998</v>
      </c>
    </row>
    <row r="26" spans="1:6" ht="12.75">
      <c r="A26" s="416">
        <v>2002</v>
      </c>
      <c r="B26" s="394">
        <v>753.628</v>
      </c>
      <c r="C26" s="394">
        <f>D26/B26*10</f>
        <v>10.231931403822575</v>
      </c>
      <c r="D26" s="61">
        <v>771.107</v>
      </c>
      <c r="E26" s="61">
        <v>26.14</v>
      </c>
      <c r="F26" s="96">
        <f>D26*E26*10</f>
        <v>201567.36980000001</v>
      </c>
    </row>
    <row r="27" spans="1:6" ht="13.5" thickBot="1">
      <c r="A27" s="417" t="s">
        <v>361</v>
      </c>
      <c r="B27" s="418">
        <v>790.3</v>
      </c>
      <c r="C27" s="418">
        <f>D27/B27*10</f>
        <v>9.734278122232064</v>
      </c>
      <c r="D27" s="64">
        <v>769.3</v>
      </c>
      <c r="E27" s="64">
        <v>21.65</v>
      </c>
      <c r="F27" s="393">
        <f>D27*E27*10</f>
        <v>166553.44999999998</v>
      </c>
    </row>
    <row r="28" ht="12.75">
      <c r="A28" t="s">
        <v>49</v>
      </c>
    </row>
  </sheetData>
  <mergeCells count="2">
    <mergeCell ref="A1:F1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0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44">
    <pageSetUpPr fitToPage="1"/>
  </sheetPr>
  <dimension ref="A1:J67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188" customWidth="1"/>
    <col min="2" max="7" width="14.7109375" style="188" customWidth="1"/>
    <col min="8" max="12" width="11.421875" style="188" customWidth="1"/>
    <col min="13" max="13" width="11.140625" style="188" customWidth="1"/>
    <col min="14" max="21" width="12.00390625" style="188" customWidth="1"/>
    <col min="22" max="16384" width="11.421875" style="188" customWidth="1"/>
  </cols>
  <sheetData>
    <row r="1" spans="1:10" s="183" customFormat="1" ht="18">
      <c r="A1" s="559" t="s">
        <v>0</v>
      </c>
      <c r="B1" s="559"/>
      <c r="C1" s="559"/>
      <c r="D1" s="559"/>
      <c r="E1" s="559"/>
      <c r="F1" s="559"/>
      <c r="G1" s="559"/>
      <c r="H1" s="182"/>
      <c r="I1" s="182"/>
      <c r="J1" s="182"/>
    </row>
    <row r="3" spans="1:10" s="185" customFormat="1" ht="15">
      <c r="A3" s="560" t="s">
        <v>368</v>
      </c>
      <c r="B3" s="560"/>
      <c r="C3" s="560"/>
      <c r="D3" s="560"/>
      <c r="E3" s="560"/>
      <c r="F3" s="560"/>
      <c r="G3" s="560"/>
      <c r="H3" s="184"/>
      <c r="I3" s="184"/>
      <c r="J3" s="184"/>
    </row>
    <row r="4" spans="1:10" s="185" customFormat="1" ht="15">
      <c r="A4" s="234"/>
      <c r="B4" s="108"/>
      <c r="C4" s="108"/>
      <c r="D4" s="108"/>
      <c r="E4" s="108"/>
      <c r="F4" s="108"/>
      <c r="G4" s="108"/>
      <c r="H4" s="108"/>
      <c r="I4" s="108"/>
      <c r="J4" s="108"/>
    </row>
    <row r="5" spans="1:7" ht="12.75">
      <c r="A5" s="519" t="s">
        <v>199</v>
      </c>
      <c r="B5" s="528" t="s">
        <v>6</v>
      </c>
      <c r="C5" s="534"/>
      <c r="D5" s="534"/>
      <c r="E5" s="528" t="s">
        <v>7</v>
      </c>
      <c r="F5" s="534"/>
      <c r="G5" s="645" t="s">
        <v>307</v>
      </c>
    </row>
    <row r="6" spans="1:7" ht="12.75">
      <c r="A6" s="235" t="s">
        <v>200</v>
      </c>
      <c r="B6" s="236" t="s">
        <v>46</v>
      </c>
      <c r="C6" s="237"/>
      <c r="D6" s="237"/>
      <c r="E6" s="236" t="s">
        <v>62</v>
      </c>
      <c r="F6" s="237"/>
      <c r="G6" s="646"/>
    </row>
    <row r="7" spans="1:8" ht="13.5" thickBot="1">
      <c r="A7" s="238" t="s">
        <v>201</v>
      </c>
      <c r="B7" s="239" t="s">
        <v>145</v>
      </c>
      <c r="C7" s="190" t="s">
        <v>146</v>
      </c>
      <c r="D7" s="190" t="s">
        <v>16</v>
      </c>
      <c r="E7" s="239" t="s">
        <v>145</v>
      </c>
      <c r="F7" s="190" t="s">
        <v>146</v>
      </c>
      <c r="G7" s="647"/>
      <c r="H7" s="240"/>
    </row>
    <row r="8" spans="1:7" ht="12.75">
      <c r="A8" s="195" t="s">
        <v>207</v>
      </c>
      <c r="B8" s="198">
        <v>861</v>
      </c>
      <c r="C8" s="196">
        <v>35</v>
      </c>
      <c r="D8" s="196">
        <v>896</v>
      </c>
      <c r="E8" s="198">
        <v>2225</v>
      </c>
      <c r="F8" s="241">
        <v>2875</v>
      </c>
      <c r="G8" s="196">
        <v>2016</v>
      </c>
    </row>
    <row r="9" spans="1:7" ht="12.75">
      <c r="A9" s="193" t="s">
        <v>386</v>
      </c>
      <c r="B9" s="247">
        <v>861</v>
      </c>
      <c r="C9" s="242">
        <v>35</v>
      </c>
      <c r="D9" s="242">
        <v>896</v>
      </c>
      <c r="E9" s="247">
        <v>2225</v>
      </c>
      <c r="F9" s="243">
        <v>2875</v>
      </c>
      <c r="G9" s="242">
        <v>2016</v>
      </c>
    </row>
    <row r="10" spans="1:7" ht="12.75">
      <c r="A10" s="193"/>
      <c r="B10" s="196"/>
      <c r="C10" s="196"/>
      <c r="D10" s="196"/>
      <c r="E10" s="196"/>
      <c r="F10" s="241"/>
      <c r="G10" s="196"/>
    </row>
    <row r="11" spans="1:7" ht="12.75">
      <c r="A11" s="193" t="s">
        <v>208</v>
      </c>
      <c r="B11" s="247">
        <v>2293</v>
      </c>
      <c r="C11" s="242">
        <v>1491</v>
      </c>
      <c r="D11" s="242">
        <v>3784</v>
      </c>
      <c r="E11" s="247">
        <v>1795</v>
      </c>
      <c r="F11" s="243">
        <v>1673</v>
      </c>
      <c r="G11" s="242">
        <v>6609</v>
      </c>
    </row>
    <row r="12" spans="1:7" ht="12.75">
      <c r="A12" s="193"/>
      <c r="B12" s="196"/>
      <c r="C12" s="196"/>
      <c r="D12" s="196"/>
      <c r="E12" s="196"/>
      <c r="F12" s="241"/>
      <c r="G12" s="196"/>
    </row>
    <row r="13" spans="1:7" ht="12.75">
      <c r="A13" s="193" t="s">
        <v>209</v>
      </c>
      <c r="B13" s="247">
        <v>159</v>
      </c>
      <c r="C13" s="242">
        <v>16</v>
      </c>
      <c r="D13" s="242">
        <v>175</v>
      </c>
      <c r="E13" s="247">
        <v>1400</v>
      </c>
      <c r="F13" s="243">
        <v>1900</v>
      </c>
      <c r="G13" s="242">
        <v>253</v>
      </c>
    </row>
    <row r="14" spans="1:7" ht="12.75">
      <c r="A14" s="195"/>
      <c r="B14" s="196"/>
      <c r="C14" s="196"/>
      <c r="D14" s="196"/>
      <c r="E14" s="196"/>
      <c r="F14" s="241"/>
      <c r="G14" s="196"/>
    </row>
    <row r="15" spans="1:7" ht="12.75">
      <c r="A15" s="195" t="s">
        <v>296</v>
      </c>
      <c r="B15" s="198">
        <v>4370</v>
      </c>
      <c r="C15" s="196">
        <v>8168</v>
      </c>
      <c r="D15" s="196">
        <v>12538</v>
      </c>
      <c r="E15" s="198">
        <v>600</v>
      </c>
      <c r="F15" s="241">
        <v>2100</v>
      </c>
      <c r="G15" s="196">
        <v>19775</v>
      </c>
    </row>
    <row r="16" spans="1:7" ht="12.75">
      <c r="A16" s="195" t="s">
        <v>297</v>
      </c>
      <c r="B16" s="198">
        <v>945</v>
      </c>
      <c r="C16" s="196">
        <v>552</v>
      </c>
      <c r="D16" s="196">
        <v>1497</v>
      </c>
      <c r="E16" s="198">
        <v>1095</v>
      </c>
      <c r="F16" s="241">
        <v>1102</v>
      </c>
      <c r="G16" s="196">
        <v>1643</v>
      </c>
    </row>
    <row r="17" spans="1:7" ht="12.75">
      <c r="A17" s="195" t="s">
        <v>298</v>
      </c>
      <c r="B17" s="198">
        <v>3789</v>
      </c>
      <c r="C17" s="196">
        <v>5259</v>
      </c>
      <c r="D17" s="196">
        <v>9048</v>
      </c>
      <c r="E17" s="198">
        <v>400</v>
      </c>
      <c r="F17" s="241">
        <v>1400</v>
      </c>
      <c r="G17" s="196">
        <v>8878</v>
      </c>
    </row>
    <row r="18" spans="1:7" ht="12.75">
      <c r="A18" s="193" t="s">
        <v>388</v>
      </c>
      <c r="B18" s="247">
        <v>9104</v>
      </c>
      <c r="C18" s="242">
        <v>13979</v>
      </c>
      <c r="D18" s="242">
        <v>23083</v>
      </c>
      <c r="E18" s="247">
        <v>568</v>
      </c>
      <c r="F18" s="243">
        <v>1797</v>
      </c>
      <c r="G18" s="242">
        <v>30296</v>
      </c>
    </row>
    <row r="19" spans="1:7" ht="12.75">
      <c r="A19" s="195"/>
      <c r="B19" s="196"/>
      <c r="C19" s="196"/>
      <c r="D19" s="196"/>
      <c r="E19" s="196"/>
      <c r="F19" s="241"/>
      <c r="G19" s="196"/>
    </row>
    <row r="20" spans="1:7" ht="12.75">
      <c r="A20" s="195" t="s">
        <v>292</v>
      </c>
      <c r="B20" s="198">
        <v>1083</v>
      </c>
      <c r="C20" s="196">
        <v>16</v>
      </c>
      <c r="D20" s="196">
        <v>1099</v>
      </c>
      <c r="E20" s="198">
        <v>1854</v>
      </c>
      <c r="F20" s="241">
        <v>3050</v>
      </c>
      <c r="G20" s="196">
        <v>2057</v>
      </c>
    </row>
    <row r="21" spans="1:7" ht="12.75">
      <c r="A21" s="195" t="s">
        <v>299</v>
      </c>
      <c r="B21" s="198">
        <v>3186</v>
      </c>
      <c r="C21" s="196">
        <v>2420</v>
      </c>
      <c r="D21" s="196">
        <v>5606</v>
      </c>
      <c r="E21" s="198">
        <v>550</v>
      </c>
      <c r="F21" s="241">
        <v>1800</v>
      </c>
      <c r="G21" s="196">
        <v>6108</v>
      </c>
    </row>
    <row r="22" spans="1:7" ht="12.75">
      <c r="A22" s="195" t="s">
        <v>293</v>
      </c>
      <c r="B22" s="198">
        <v>940</v>
      </c>
      <c r="C22" s="196">
        <v>1241</v>
      </c>
      <c r="D22" s="196">
        <v>2181</v>
      </c>
      <c r="E22" s="198">
        <v>860</v>
      </c>
      <c r="F22" s="241">
        <v>2284</v>
      </c>
      <c r="G22" s="196">
        <v>3642</v>
      </c>
    </row>
    <row r="23" spans="1:7" ht="12.75">
      <c r="A23" s="195" t="s">
        <v>300</v>
      </c>
      <c r="B23" s="198">
        <v>221</v>
      </c>
      <c r="C23" s="196">
        <v>1</v>
      </c>
      <c r="D23" s="196">
        <v>222</v>
      </c>
      <c r="E23" s="198">
        <v>973</v>
      </c>
      <c r="F23" s="241">
        <v>2000</v>
      </c>
      <c r="G23" s="196">
        <v>217</v>
      </c>
    </row>
    <row r="24" spans="1:7" ht="12.75">
      <c r="A24" s="193" t="s">
        <v>294</v>
      </c>
      <c r="B24" s="247">
        <v>5430</v>
      </c>
      <c r="C24" s="242">
        <v>3678</v>
      </c>
      <c r="D24" s="242">
        <v>9108</v>
      </c>
      <c r="E24" s="247">
        <v>881</v>
      </c>
      <c r="F24" s="243">
        <v>1969</v>
      </c>
      <c r="G24" s="242">
        <v>12024</v>
      </c>
    </row>
    <row r="25" spans="1:7" ht="12.75">
      <c r="A25" s="193"/>
      <c r="B25" s="196"/>
      <c r="C25" s="196"/>
      <c r="D25" s="196"/>
      <c r="E25" s="196"/>
      <c r="F25" s="241"/>
      <c r="G25" s="196"/>
    </row>
    <row r="26" spans="1:7" ht="12.75">
      <c r="A26" s="193" t="s">
        <v>301</v>
      </c>
      <c r="B26" s="247">
        <v>76</v>
      </c>
      <c r="C26" s="242" t="s">
        <v>47</v>
      </c>
      <c r="D26" s="242">
        <v>76</v>
      </c>
      <c r="E26" s="247">
        <v>1800</v>
      </c>
      <c r="F26" s="243" t="s">
        <v>47</v>
      </c>
      <c r="G26" s="242">
        <v>137</v>
      </c>
    </row>
    <row r="27" spans="1:7" ht="12.75">
      <c r="A27" s="195"/>
      <c r="B27" s="196"/>
      <c r="C27" s="196"/>
      <c r="D27" s="196"/>
      <c r="E27" s="196"/>
      <c r="F27" s="241"/>
      <c r="G27" s="196"/>
    </row>
    <row r="28" spans="1:7" ht="12.75">
      <c r="A28" s="195" t="s">
        <v>210</v>
      </c>
      <c r="B28" s="198">
        <v>9466</v>
      </c>
      <c r="C28" s="196">
        <v>871</v>
      </c>
      <c r="D28" s="196">
        <v>10337</v>
      </c>
      <c r="E28" s="198">
        <v>800</v>
      </c>
      <c r="F28" s="241">
        <v>1850</v>
      </c>
      <c r="G28" s="196">
        <v>9184</v>
      </c>
    </row>
    <row r="29" spans="1:7" ht="12.75">
      <c r="A29" s="195" t="s">
        <v>211</v>
      </c>
      <c r="B29" s="198">
        <v>28670</v>
      </c>
      <c r="C29" s="196">
        <v>495</v>
      </c>
      <c r="D29" s="196">
        <v>29165</v>
      </c>
      <c r="E29" s="198">
        <v>1220</v>
      </c>
      <c r="F29" s="241">
        <v>2270</v>
      </c>
      <c r="G29" s="196">
        <v>36101</v>
      </c>
    </row>
    <row r="30" spans="1:7" ht="12.75">
      <c r="A30" s="195" t="s">
        <v>212</v>
      </c>
      <c r="B30" s="198">
        <v>1121</v>
      </c>
      <c r="C30" s="196">
        <v>899</v>
      </c>
      <c r="D30" s="196">
        <v>2020</v>
      </c>
      <c r="E30" s="198">
        <v>520</v>
      </c>
      <c r="F30" s="241">
        <v>2170</v>
      </c>
      <c r="G30" s="196">
        <v>2534</v>
      </c>
    </row>
    <row r="31" spans="1:7" ht="12.75">
      <c r="A31" s="195" t="s">
        <v>213</v>
      </c>
      <c r="B31" s="198">
        <v>10565</v>
      </c>
      <c r="C31" s="196">
        <v>2768</v>
      </c>
      <c r="D31" s="196">
        <v>13333</v>
      </c>
      <c r="E31" s="198">
        <v>750</v>
      </c>
      <c r="F31" s="241">
        <v>750</v>
      </c>
      <c r="G31" s="196">
        <v>10000</v>
      </c>
    </row>
    <row r="32" spans="1:7" ht="12.75">
      <c r="A32" s="195" t="s">
        <v>214</v>
      </c>
      <c r="B32" s="198">
        <v>15143</v>
      </c>
      <c r="C32" s="196">
        <v>703</v>
      </c>
      <c r="D32" s="196">
        <v>15846</v>
      </c>
      <c r="E32" s="198">
        <v>700</v>
      </c>
      <c r="F32" s="241">
        <v>1800</v>
      </c>
      <c r="G32" s="196">
        <v>11866</v>
      </c>
    </row>
    <row r="33" spans="1:7" ht="12.75">
      <c r="A33" s="195" t="s">
        <v>215</v>
      </c>
      <c r="B33" s="198">
        <v>19007</v>
      </c>
      <c r="C33" s="196">
        <v>351</v>
      </c>
      <c r="D33" s="196">
        <v>19358</v>
      </c>
      <c r="E33" s="198">
        <v>870</v>
      </c>
      <c r="F33" s="241">
        <v>1860</v>
      </c>
      <c r="G33" s="196">
        <v>17189</v>
      </c>
    </row>
    <row r="34" spans="1:7" ht="12.75">
      <c r="A34" s="195" t="s">
        <v>216</v>
      </c>
      <c r="B34" s="198">
        <v>31733</v>
      </c>
      <c r="C34" s="196">
        <v>1775</v>
      </c>
      <c r="D34" s="196">
        <v>33508</v>
      </c>
      <c r="E34" s="198">
        <v>743</v>
      </c>
      <c r="F34" s="241">
        <v>759</v>
      </c>
      <c r="G34" s="196">
        <v>24925</v>
      </c>
    </row>
    <row r="35" spans="1:7" ht="12.75">
      <c r="A35" s="195" t="s">
        <v>217</v>
      </c>
      <c r="B35" s="198">
        <v>24546</v>
      </c>
      <c r="C35" s="196">
        <v>4520</v>
      </c>
      <c r="D35" s="196">
        <v>29066</v>
      </c>
      <c r="E35" s="198">
        <v>577</v>
      </c>
      <c r="F35" s="241">
        <v>2197</v>
      </c>
      <c r="G35" s="196">
        <v>24093</v>
      </c>
    </row>
    <row r="36" spans="1:7" ht="12.75">
      <c r="A36" s="195" t="s">
        <v>218</v>
      </c>
      <c r="B36" s="198">
        <v>22202</v>
      </c>
      <c r="C36" s="196">
        <v>4884</v>
      </c>
      <c r="D36" s="196">
        <v>27086</v>
      </c>
      <c r="E36" s="198">
        <v>1050</v>
      </c>
      <c r="F36" s="241">
        <v>2450</v>
      </c>
      <c r="G36" s="196">
        <v>35278</v>
      </c>
    </row>
    <row r="37" spans="1:7" ht="12.75">
      <c r="A37" s="193" t="s">
        <v>387</v>
      </c>
      <c r="B37" s="247">
        <v>162453</v>
      </c>
      <c r="C37" s="242">
        <v>17266</v>
      </c>
      <c r="D37" s="242">
        <v>179719</v>
      </c>
      <c r="E37" s="247">
        <v>857</v>
      </c>
      <c r="F37" s="243">
        <v>1849</v>
      </c>
      <c r="G37" s="242">
        <v>171170</v>
      </c>
    </row>
    <row r="38" spans="1:7" ht="12.75">
      <c r="A38" s="193"/>
      <c r="B38" s="196"/>
      <c r="C38" s="196"/>
      <c r="D38" s="196"/>
      <c r="E38" s="196"/>
      <c r="F38" s="241"/>
      <c r="G38" s="196"/>
    </row>
    <row r="39" spans="1:7" ht="12.75">
      <c r="A39" s="193" t="s">
        <v>295</v>
      </c>
      <c r="B39" s="247">
        <v>496</v>
      </c>
      <c r="C39" s="242">
        <v>495</v>
      </c>
      <c r="D39" s="242">
        <v>991</v>
      </c>
      <c r="E39" s="247">
        <v>800</v>
      </c>
      <c r="F39" s="243">
        <v>1800</v>
      </c>
      <c r="G39" s="242">
        <v>1288</v>
      </c>
    </row>
    <row r="40" spans="1:7" ht="12.75">
      <c r="A40" s="195"/>
      <c r="B40" s="196"/>
      <c r="C40" s="196"/>
      <c r="D40" s="196"/>
      <c r="E40" s="196"/>
      <c r="F40" s="241"/>
      <c r="G40" s="196"/>
    </row>
    <row r="41" spans="1:7" ht="12.75">
      <c r="A41" s="195" t="s">
        <v>219</v>
      </c>
      <c r="B41" s="198">
        <v>4720</v>
      </c>
      <c r="C41" s="196">
        <v>3511</v>
      </c>
      <c r="D41" s="196">
        <v>8231</v>
      </c>
      <c r="E41" s="198">
        <v>500</v>
      </c>
      <c r="F41" s="241">
        <v>2200</v>
      </c>
      <c r="G41" s="196">
        <v>10084</v>
      </c>
    </row>
    <row r="42" spans="1:7" ht="12.75">
      <c r="A42" s="195" t="s">
        <v>220</v>
      </c>
      <c r="B42" s="198">
        <v>940</v>
      </c>
      <c r="C42" s="196">
        <v>991</v>
      </c>
      <c r="D42" s="196">
        <v>1931</v>
      </c>
      <c r="E42" s="198">
        <v>600</v>
      </c>
      <c r="F42" s="241">
        <v>1700</v>
      </c>
      <c r="G42" s="196">
        <v>2249</v>
      </c>
    </row>
    <row r="43" spans="1:7" ht="12.75">
      <c r="A43" s="195" t="s">
        <v>221</v>
      </c>
      <c r="B43" s="198">
        <v>156999</v>
      </c>
      <c r="C43" s="196">
        <v>3781</v>
      </c>
      <c r="D43" s="196">
        <v>160780</v>
      </c>
      <c r="E43" s="198">
        <v>696</v>
      </c>
      <c r="F43" s="241">
        <v>1650</v>
      </c>
      <c r="G43" s="196">
        <v>115510</v>
      </c>
    </row>
    <row r="44" spans="1:7" ht="12.75">
      <c r="A44" s="195" t="s">
        <v>302</v>
      </c>
      <c r="B44" s="198">
        <v>22238</v>
      </c>
      <c r="C44" s="196">
        <v>1170</v>
      </c>
      <c r="D44" s="196">
        <v>23408</v>
      </c>
      <c r="E44" s="198">
        <v>700</v>
      </c>
      <c r="F44" s="241">
        <v>2300</v>
      </c>
      <c r="G44" s="196">
        <v>18258</v>
      </c>
    </row>
    <row r="45" spans="1:7" ht="12.75">
      <c r="A45" s="195" t="s">
        <v>222</v>
      </c>
      <c r="B45" s="198">
        <v>678</v>
      </c>
      <c r="C45" s="196">
        <v>2194</v>
      </c>
      <c r="D45" s="196">
        <v>2872</v>
      </c>
      <c r="E45" s="198">
        <v>550</v>
      </c>
      <c r="F45" s="241">
        <v>1300</v>
      </c>
      <c r="G45" s="196">
        <v>3225</v>
      </c>
    </row>
    <row r="46" spans="1:7" ht="12.75">
      <c r="A46" s="193" t="s">
        <v>223</v>
      </c>
      <c r="B46" s="247">
        <v>185575</v>
      </c>
      <c r="C46" s="242">
        <v>11647</v>
      </c>
      <c r="D46" s="242">
        <v>197222</v>
      </c>
      <c r="E46" s="247">
        <v>690</v>
      </c>
      <c r="F46" s="243">
        <v>1819</v>
      </c>
      <c r="G46" s="242">
        <v>149326</v>
      </c>
    </row>
    <row r="47" spans="1:7" ht="12.75">
      <c r="A47" s="195"/>
      <c r="B47" s="196"/>
      <c r="C47" s="196"/>
      <c r="D47" s="196"/>
      <c r="E47" s="196"/>
      <c r="F47" s="241"/>
      <c r="G47" s="196"/>
    </row>
    <row r="48" spans="1:7" ht="12.75">
      <c r="A48" s="195" t="s">
        <v>303</v>
      </c>
      <c r="B48" s="198">
        <v>452</v>
      </c>
      <c r="C48" s="196">
        <v>226</v>
      </c>
      <c r="D48" s="196">
        <v>678</v>
      </c>
      <c r="E48" s="198">
        <v>450</v>
      </c>
      <c r="F48" s="241">
        <v>1600</v>
      </c>
      <c r="G48" s="196">
        <v>565</v>
      </c>
    </row>
    <row r="49" spans="1:7" ht="12.75">
      <c r="A49" s="195" t="s">
        <v>304</v>
      </c>
      <c r="B49" s="198">
        <v>693</v>
      </c>
      <c r="C49" s="196">
        <v>89</v>
      </c>
      <c r="D49" s="196">
        <v>782</v>
      </c>
      <c r="E49" s="198">
        <v>1000</v>
      </c>
      <c r="F49" s="241">
        <v>3000</v>
      </c>
      <c r="G49" s="196">
        <v>960</v>
      </c>
    </row>
    <row r="50" spans="1:7" ht="12.75">
      <c r="A50" s="193" t="s">
        <v>305</v>
      </c>
      <c r="B50" s="247">
        <v>1145</v>
      </c>
      <c r="C50" s="242">
        <v>315</v>
      </c>
      <c r="D50" s="242">
        <v>1460</v>
      </c>
      <c r="E50" s="247">
        <v>783</v>
      </c>
      <c r="F50" s="243">
        <v>1996</v>
      </c>
      <c r="G50" s="242">
        <v>1525</v>
      </c>
    </row>
    <row r="51" spans="1:7" ht="12.75">
      <c r="A51" s="193"/>
      <c r="B51" s="196"/>
      <c r="C51" s="196"/>
      <c r="D51" s="196"/>
      <c r="E51" s="196"/>
      <c r="F51" s="241"/>
      <c r="G51" s="196"/>
    </row>
    <row r="52" spans="1:7" ht="12.75">
      <c r="A52" s="193" t="s">
        <v>289</v>
      </c>
      <c r="B52" s="247">
        <v>4</v>
      </c>
      <c r="C52" s="242">
        <v>47</v>
      </c>
      <c r="D52" s="242">
        <v>51</v>
      </c>
      <c r="E52" s="247">
        <v>700</v>
      </c>
      <c r="F52" s="243">
        <v>1800</v>
      </c>
      <c r="G52" s="242">
        <v>88</v>
      </c>
    </row>
    <row r="53" spans="1:7" ht="12.75">
      <c r="A53" s="195"/>
      <c r="B53" s="196"/>
      <c r="C53" s="196"/>
      <c r="D53" s="196"/>
      <c r="E53" s="196"/>
      <c r="F53" s="241"/>
      <c r="G53" s="196"/>
    </row>
    <row r="54" spans="1:7" ht="12.75">
      <c r="A54" s="195" t="s">
        <v>224</v>
      </c>
      <c r="B54" s="198">
        <v>22050</v>
      </c>
      <c r="C54" s="196">
        <v>5130</v>
      </c>
      <c r="D54" s="196">
        <v>27180</v>
      </c>
      <c r="E54" s="198">
        <v>800</v>
      </c>
      <c r="F54" s="241">
        <v>2000</v>
      </c>
      <c r="G54" s="196">
        <v>27900</v>
      </c>
    </row>
    <row r="55" spans="1:7" ht="12.75">
      <c r="A55" s="195" t="s">
        <v>306</v>
      </c>
      <c r="B55" s="198">
        <v>325</v>
      </c>
      <c r="C55" s="196">
        <v>1540</v>
      </c>
      <c r="D55" s="196">
        <v>1865</v>
      </c>
      <c r="E55" s="198">
        <v>750</v>
      </c>
      <c r="F55" s="241">
        <v>1500</v>
      </c>
      <c r="G55" s="196">
        <v>2554</v>
      </c>
    </row>
    <row r="56" spans="1:7" ht="12.75">
      <c r="A56" s="193" t="s">
        <v>225</v>
      </c>
      <c r="B56" s="247">
        <v>22375</v>
      </c>
      <c r="C56" s="242">
        <v>6670</v>
      </c>
      <c r="D56" s="242">
        <v>29045</v>
      </c>
      <c r="E56" s="247">
        <v>799</v>
      </c>
      <c r="F56" s="243">
        <v>1885</v>
      </c>
      <c r="G56" s="242">
        <v>30454</v>
      </c>
    </row>
    <row r="57" spans="1:7" ht="12.75">
      <c r="A57" s="195"/>
      <c r="B57" s="196"/>
      <c r="C57" s="196"/>
      <c r="D57" s="196"/>
      <c r="E57" s="196"/>
      <c r="F57" s="241"/>
      <c r="G57" s="196"/>
    </row>
    <row r="58" spans="1:7" ht="12.75">
      <c r="A58" s="195" t="s">
        <v>226</v>
      </c>
      <c r="B58" s="198">
        <v>40036</v>
      </c>
      <c r="C58" s="196">
        <v>6139</v>
      </c>
      <c r="D58" s="196">
        <v>46175</v>
      </c>
      <c r="E58" s="198">
        <v>1081</v>
      </c>
      <c r="F58" s="241">
        <v>2072</v>
      </c>
      <c r="G58" s="196">
        <v>56000</v>
      </c>
    </row>
    <row r="59" spans="1:7" ht="12.75">
      <c r="A59" s="195" t="s">
        <v>227</v>
      </c>
      <c r="B59" s="198">
        <v>50533</v>
      </c>
      <c r="C59" s="196">
        <v>7437</v>
      </c>
      <c r="D59" s="196">
        <v>57970</v>
      </c>
      <c r="E59" s="198">
        <v>1100</v>
      </c>
      <c r="F59" s="241">
        <v>2000</v>
      </c>
      <c r="G59" s="196">
        <v>70460</v>
      </c>
    </row>
    <row r="60" spans="1:7" ht="12.75">
      <c r="A60" s="195" t="s">
        <v>202</v>
      </c>
      <c r="B60" s="198">
        <v>8331</v>
      </c>
      <c r="C60" s="196">
        <v>1819</v>
      </c>
      <c r="D60" s="196">
        <v>10150</v>
      </c>
      <c r="E60" s="198">
        <v>175</v>
      </c>
      <c r="F60" s="241">
        <v>1145</v>
      </c>
      <c r="G60" s="196">
        <v>3540</v>
      </c>
    </row>
    <row r="61" spans="1:7" ht="12.75">
      <c r="A61" s="195" t="s">
        <v>228</v>
      </c>
      <c r="B61" s="198">
        <v>17831</v>
      </c>
      <c r="C61" s="196">
        <v>1486</v>
      </c>
      <c r="D61" s="196">
        <v>19317</v>
      </c>
      <c r="E61" s="198">
        <v>1025</v>
      </c>
      <c r="F61" s="241">
        <v>2100</v>
      </c>
      <c r="G61" s="196">
        <v>21397</v>
      </c>
    </row>
    <row r="62" spans="1:7" ht="12.75">
      <c r="A62" s="195" t="s">
        <v>229</v>
      </c>
      <c r="B62" s="198">
        <v>3270</v>
      </c>
      <c r="C62" s="196">
        <v>933</v>
      </c>
      <c r="D62" s="196">
        <v>4203</v>
      </c>
      <c r="E62" s="198">
        <v>800</v>
      </c>
      <c r="F62" s="241">
        <v>1800</v>
      </c>
      <c r="G62" s="196">
        <v>4295</v>
      </c>
    </row>
    <row r="63" spans="1:7" ht="12.75">
      <c r="A63" s="195" t="s">
        <v>203</v>
      </c>
      <c r="B63" s="198">
        <v>10551</v>
      </c>
      <c r="C63" s="196">
        <v>1661</v>
      </c>
      <c r="D63" s="196">
        <v>12212</v>
      </c>
      <c r="E63" s="198">
        <v>900</v>
      </c>
      <c r="F63" s="241">
        <v>2200</v>
      </c>
      <c r="G63" s="196">
        <v>13150</v>
      </c>
    </row>
    <row r="64" spans="1:7" ht="12.75">
      <c r="A64" s="195" t="s">
        <v>230</v>
      </c>
      <c r="B64" s="198">
        <v>144001</v>
      </c>
      <c r="C64" s="196">
        <v>13990</v>
      </c>
      <c r="D64" s="196">
        <v>157991</v>
      </c>
      <c r="E64" s="198">
        <v>1150</v>
      </c>
      <c r="F64" s="241">
        <v>2250</v>
      </c>
      <c r="G64" s="196">
        <v>197079</v>
      </c>
    </row>
    <row r="65" spans="1:7" ht="12.75">
      <c r="A65" s="193" t="s">
        <v>384</v>
      </c>
      <c r="B65" s="247">
        <v>274553</v>
      </c>
      <c r="C65" s="242">
        <v>33465</v>
      </c>
      <c r="D65" s="242">
        <v>308018</v>
      </c>
      <c r="E65" s="247">
        <v>1079</v>
      </c>
      <c r="F65" s="243">
        <v>2080</v>
      </c>
      <c r="G65" s="242">
        <v>365921</v>
      </c>
    </row>
    <row r="66" spans="1:7" ht="12.75">
      <c r="A66" s="195"/>
      <c r="B66" s="196"/>
      <c r="C66" s="196"/>
      <c r="D66" s="196"/>
      <c r="E66" s="196"/>
      <c r="F66" s="241"/>
      <c r="G66" s="196"/>
    </row>
    <row r="67" spans="1:7" ht="13.5" thickBot="1">
      <c r="A67" s="201" t="s">
        <v>206</v>
      </c>
      <c r="B67" s="202">
        <v>664524</v>
      </c>
      <c r="C67" s="202">
        <v>89104</v>
      </c>
      <c r="D67" s="202">
        <v>753628</v>
      </c>
      <c r="E67" s="202">
        <v>902</v>
      </c>
      <c r="F67" s="202">
        <v>1929</v>
      </c>
      <c r="G67" s="202">
        <v>771107</v>
      </c>
    </row>
  </sheetData>
  <mergeCells count="3">
    <mergeCell ref="A1:G1"/>
    <mergeCell ref="A3:G3"/>
    <mergeCell ref="G5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6" transitionEvaluation="1">
    <pageSetUpPr fitToPage="1"/>
  </sheetPr>
  <dimension ref="A1:H53"/>
  <sheetViews>
    <sheetView showGridLines="0" zoomScale="75" zoomScaleNormal="75" workbookViewId="0" topLeftCell="A1">
      <selection activeCell="A1" sqref="A1:G1"/>
    </sheetView>
  </sheetViews>
  <sheetFormatPr defaultColWidth="11.00390625" defaultRowHeight="12.75"/>
  <cols>
    <col min="1" max="1" width="34.7109375" style="294" customWidth="1"/>
    <col min="2" max="5" width="15.57421875" style="294" customWidth="1"/>
    <col min="6" max="7" width="16.7109375" style="294" customWidth="1"/>
    <col min="8" max="16384" width="11.00390625" style="294" customWidth="1"/>
  </cols>
  <sheetData>
    <row r="1" spans="1:7" s="292" customFormat="1" ht="18">
      <c r="A1" s="650" t="s">
        <v>0</v>
      </c>
      <c r="B1" s="650"/>
      <c r="C1" s="650"/>
      <c r="D1" s="650"/>
      <c r="E1" s="650"/>
      <c r="F1" s="650"/>
      <c r="G1" s="650"/>
    </row>
    <row r="2" ht="12.75">
      <c r="H2" s="295"/>
    </row>
    <row r="3" spans="1:8" s="298" customFormat="1" ht="15">
      <c r="A3" s="651" t="s">
        <v>358</v>
      </c>
      <c r="B3" s="651"/>
      <c r="C3" s="651"/>
      <c r="D3" s="651"/>
      <c r="E3" s="651"/>
      <c r="F3" s="651"/>
      <c r="G3" s="651"/>
      <c r="H3" s="297"/>
    </row>
    <row r="4" spans="1:8" s="298" customFormat="1" ht="14.25">
      <c r="A4" s="387"/>
      <c r="B4" s="387"/>
      <c r="C4" s="387"/>
      <c r="D4" s="387"/>
      <c r="E4" s="387"/>
      <c r="F4" s="387"/>
      <c r="G4" s="387"/>
      <c r="H4" s="297"/>
    </row>
    <row r="5" spans="1:8" ht="12.75">
      <c r="A5" s="303"/>
      <c r="B5" s="648" t="s">
        <v>6</v>
      </c>
      <c r="C5" s="648"/>
      <c r="D5" s="648" t="s">
        <v>2</v>
      </c>
      <c r="E5" s="648"/>
      <c r="F5" s="648" t="s">
        <v>308</v>
      </c>
      <c r="G5" s="649"/>
      <c r="H5" s="295"/>
    </row>
    <row r="6" spans="1:8" ht="12.75">
      <c r="A6" s="299" t="s">
        <v>231</v>
      </c>
      <c r="B6" s="300" t="s">
        <v>232</v>
      </c>
      <c r="C6" s="300"/>
      <c r="D6" s="300" t="s">
        <v>232</v>
      </c>
      <c r="E6" s="301"/>
      <c r="F6" s="300" t="s">
        <v>284</v>
      </c>
      <c r="G6" s="319" t="s">
        <v>285</v>
      </c>
      <c r="H6" s="295"/>
    </row>
    <row r="7" spans="1:8" ht="12.75">
      <c r="A7" s="303"/>
      <c r="B7" s="304" t="s">
        <v>234</v>
      </c>
      <c r="C7" s="305">
        <v>2002</v>
      </c>
      <c r="D7" s="304" t="s">
        <v>234</v>
      </c>
      <c r="E7" s="305">
        <v>2002</v>
      </c>
      <c r="F7" s="305">
        <v>2001</v>
      </c>
      <c r="G7" s="306">
        <v>2002</v>
      </c>
      <c r="H7" s="295"/>
    </row>
    <row r="8" spans="1:8" ht="13.5" thickBot="1">
      <c r="A8" s="303"/>
      <c r="B8" s="304" t="s">
        <v>235</v>
      </c>
      <c r="C8" s="304" t="s">
        <v>235</v>
      </c>
      <c r="D8" s="304" t="s">
        <v>237</v>
      </c>
      <c r="E8" s="304" t="s">
        <v>237</v>
      </c>
      <c r="F8" s="304" t="s">
        <v>237</v>
      </c>
      <c r="G8" s="307" t="s">
        <v>237</v>
      </c>
      <c r="H8" s="295"/>
    </row>
    <row r="9" spans="1:8" ht="12.75">
      <c r="A9" s="308" t="s">
        <v>238</v>
      </c>
      <c r="B9" s="309">
        <v>16455</v>
      </c>
      <c r="C9" s="309">
        <v>19196.411</v>
      </c>
      <c r="D9" s="309">
        <v>22303</v>
      </c>
      <c r="E9" s="309">
        <v>24023.373</v>
      </c>
      <c r="F9" s="320">
        <v>2205.336</v>
      </c>
      <c r="G9" s="321">
        <v>2318.296</v>
      </c>
      <c r="H9" s="295"/>
    </row>
    <row r="10" spans="1:8" ht="12.75">
      <c r="A10" s="303"/>
      <c r="B10" s="311"/>
      <c r="C10" s="311"/>
      <c r="D10" s="311"/>
      <c r="E10" s="311"/>
      <c r="F10" s="311"/>
      <c r="G10" s="312"/>
      <c r="H10" s="295"/>
    </row>
    <row r="11" spans="1:8" ht="12.75">
      <c r="A11" s="412" t="s">
        <v>348</v>
      </c>
      <c r="B11" s="311"/>
      <c r="C11" s="311"/>
      <c r="D11" s="311"/>
      <c r="E11" s="311"/>
      <c r="F11" s="311"/>
      <c r="G11" s="312"/>
      <c r="H11" s="295"/>
    </row>
    <row r="12" spans="1:8" ht="12.75">
      <c r="A12" s="415" t="s">
        <v>69</v>
      </c>
      <c r="B12" s="413">
        <f aca="true" t="shared" si="0" ref="B12:G12">SUM(B13:B26)</f>
        <v>2421</v>
      </c>
      <c r="C12" s="413">
        <f t="shared" si="0"/>
        <v>1640.007</v>
      </c>
      <c r="D12" s="413">
        <f t="shared" si="0"/>
        <v>4069</v>
      </c>
      <c r="E12" s="413">
        <f t="shared" si="0"/>
        <v>2771.915</v>
      </c>
      <c r="F12" s="413">
        <f t="shared" si="0"/>
        <v>1712.504</v>
      </c>
      <c r="G12" s="414">
        <f t="shared" si="0"/>
        <v>525.206</v>
      </c>
      <c r="H12" s="295"/>
    </row>
    <row r="13" spans="1:7" ht="12.75">
      <c r="A13" s="313" t="s">
        <v>239</v>
      </c>
      <c r="B13" s="311">
        <v>28</v>
      </c>
      <c r="C13" s="323">
        <v>26.1</v>
      </c>
      <c r="D13" s="311">
        <v>82</v>
      </c>
      <c r="E13" s="323">
        <v>57</v>
      </c>
      <c r="F13" s="323">
        <v>239.996</v>
      </c>
      <c r="G13" s="324">
        <v>17.732</v>
      </c>
    </row>
    <row r="14" spans="1:7" ht="12.75">
      <c r="A14" s="313" t="s">
        <v>240</v>
      </c>
      <c r="B14" s="311">
        <v>22</v>
      </c>
      <c r="C14" s="323">
        <v>21.381</v>
      </c>
      <c r="D14" s="311">
        <v>65</v>
      </c>
      <c r="E14" s="323">
        <v>58.476</v>
      </c>
      <c r="F14" s="323">
        <v>100.322</v>
      </c>
      <c r="G14" s="324">
        <v>52.95</v>
      </c>
    </row>
    <row r="15" spans="1:7" ht="12.75">
      <c r="A15" s="313" t="s">
        <v>241</v>
      </c>
      <c r="B15" s="311" t="s">
        <v>47</v>
      </c>
      <c r="C15" s="311" t="s">
        <v>47</v>
      </c>
      <c r="D15" s="311" t="s">
        <v>47</v>
      </c>
      <c r="E15" s="311" t="s">
        <v>47</v>
      </c>
      <c r="F15" s="323">
        <v>18.121</v>
      </c>
      <c r="G15" s="324">
        <v>20.681</v>
      </c>
    </row>
    <row r="16" spans="1:7" ht="12.75">
      <c r="A16" s="313" t="s">
        <v>242</v>
      </c>
      <c r="B16" s="311" t="s">
        <v>47</v>
      </c>
      <c r="C16" s="311" t="s">
        <v>47</v>
      </c>
      <c r="D16" s="311" t="s">
        <v>47</v>
      </c>
      <c r="E16" s="311" t="s">
        <v>47</v>
      </c>
      <c r="F16" s="323">
        <v>18.461</v>
      </c>
      <c r="G16" s="324">
        <v>1.386</v>
      </c>
    </row>
    <row r="17" spans="1:7" ht="12.75">
      <c r="A17" s="313" t="s">
        <v>243</v>
      </c>
      <c r="B17" s="311">
        <v>1083</v>
      </c>
      <c r="C17" s="323">
        <v>753.9</v>
      </c>
      <c r="D17" s="311">
        <v>1088</v>
      </c>
      <c r="E17" s="323">
        <v>757.2</v>
      </c>
      <c r="F17" s="323">
        <v>417.77</v>
      </c>
      <c r="G17" s="324">
        <v>10.371</v>
      </c>
    </row>
    <row r="18" spans="1:7" ht="12.75">
      <c r="A18" s="313" t="s">
        <v>244</v>
      </c>
      <c r="B18" s="311" t="s">
        <v>47</v>
      </c>
      <c r="C18" s="311" t="s">
        <v>47</v>
      </c>
      <c r="D18" s="311" t="s">
        <v>47</v>
      </c>
      <c r="E18" s="311" t="s">
        <v>47</v>
      </c>
      <c r="F18" s="323">
        <v>15.951</v>
      </c>
      <c r="G18" s="322" t="s">
        <v>47</v>
      </c>
    </row>
    <row r="19" spans="1:7" ht="12.75">
      <c r="A19" s="313" t="s">
        <v>245</v>
      </c>
      <c r="B19" s="311">
        <v>1042</v>
      </c>
      <c r="C19" s="323">
        <v>616</v>
      </c>
      <c r="D19" s="311">
        <v>2389</v>
      </c>
      <c r="E19" s="323">
        <v>1497</v>
      </c>
      <c r="F19" s="323">
        <v>77.68</v>
      </c>
      <c r="G19" s="324">
        <v>372.62</v>
      </c>
    </row>
    <row r="20" spans="1:7" ht="12.75">
      <c r="A20" s="313" t="s">
        <v>246</v>
      </c>
      <c r="B20" s="311">
        <v>25</v>
      </c>
      <c r="C20" s="323">
        <v>17.076</v>
      </c>
      <c r="D20" s="311">
        <v>43</v>
      </c>
      <c r="E20" s="323">
        <v>23</v>
      </c>
      <c r="F20" s="323">
        <v>28.251</v>
      </c>
      <c r="G20" s="324">
        <v>0.789</v>
      </c>
    </row>
    <row r="21" spans="1:7" ht="12.75">
      <c r="A21" s="313" t="s">
        <v>247</v>
      </c>
      <c r="B21" s="311" t="s">
        <v>47</v>
      </c>
      <c r="C21" s="311" t="s">
        <v>47</v>
      </c>
      <c r="D21" s="311" t="s">
        <v>47</v>
      </c>
      <c r="E21" s="311" t="s">
        <v>47</v>
      </c>
      <c r="F21" s="323">
        <v>409.309</v>
      </c>
      <c r="G21" s="324">
        <v>42.057</v>
      </c>
    </row>
    <row r="22" spans="1:7" ht="12.75">
      <c r="A22" s="313" t="s">
        <v>248</v>
      </c>
      <c r="B22" s="311" t="s">
        <v>47</v>
      </c>
      <c r="C22" s="311" t="s">
        <v>47</v>
      </c>
      <c r="D22" s="311" t="s">
        <v>47</v>
      </c>
      <c r="E22" s="311" t="s">
        <v>47</v>
      </c>
      <c r="F22" s="311" t="s">
        <v>47</v>
      </c>
      <c r="G22" s="312" t="s">
        <v>47</v>
      </c>
    </row>
    <row r="23" spans="1:7" ht="12.75">
      <c r="A23" s="313" t="s">
        <v>249</v>
      </c>
      <c r="B23" s="311">
        <v>147</v>
      </c>
      <c r="C23" s="323">
        <v>167.967</v>
      </c>
      <c r="D23" s="311">
        <v>355</v>
      </c>
      <c r="E23" s="323">
        <v>357.908</v>
      </c>
      <c r="F23" s="323">
        <v>169.43</v>
      </c>
      <c r="G23" s="324">
        <v>6.62</v>
      </c>
    </row>
    <row r="24" spans="1:7" ht="12.75">
      <c r="A24" s="313" t="s">
        <v>250</v>
      </c>
      <c r="B24" s="311">
        <v>74</v>
      </c>
      <c r="C24" s="323">
        <v>37.583</v>
      </c>
      <c r="D24" s="311">
        <v>47</v>
      </c>
      <c r="E24" s="323">
        <v>21.331</v>
      </c>
      <c r="F24" s="323">
        <v>161.066</v>
      </c>
      <c r="G24" s="322" t="s">
        <v>47</v>
      </c>
    </row>
    <row r="25" spans="1:7" ht="12.75">
      <c r="A25" s="313" t="s">
        <v>251</v>
      </c>
      <c r="B25" s="311" t="s">
        <v>47</v>
      </c>
      <c r="C25" s="311" t="s">
        <v>47</v>
      </c>
      <c r="D25" s="311" t="s">
        <v>47</v>
      </c>
      <c r="E25" s="311" t="s">
        <v>47</v>
      </c>
      <c r="F25" s="323">
        <v>39.379</v>
      </c>
      <c r="G25" s="322" t="s">
        <v>47</v>
      </c>
    </row>
    <row r="26" spans="1:7" ht="12.75">
      <c r="A26" s="313" t="s">
        <v>252</v>
      </c>
      <c r="B26" s="311" t="s">
        <v>47</v>
      </c>
      <c r="C26" s="311" t="s">
        <v>47</v>
      </c>
      <c r="D26" s="311" t="s">
        <v>47</v>
      </c>
      <c r="E26" s="311" t="s">
        <v>47</v>
      </c>
      <c r="F26" s="323">
        <v>16.768</v>
      </c>
      <c r="G26" s="322" t="s">
        <v>47</v>
      </c>
    </row>
    <row r="27" spans="1:7" ht="12.75">
      <c r="A27" s="303"/>
      <c r="B27" s="311"/>
      <c r="C27" s="311"/>
      <c r="D27" s="311"/>
      <c r="E27" s="311"/>
      <c r="F27" s="311"/>
      <c r="G27" s="312"/>
    </row>
    <row r="28" spans="1:7" ht="12.75">
      <c r="A28" s="415" t="s">
        <v>83</v>
      </c>
      <c r="B28" s="311"/>
      <c r="C28" s="311"/>
      <c r="D28" s="311"/>
      <c r="E28" s="311"/>
      <c r="F28" s="311"/>
      <c r="G28" s="312"/>
    </row>
    <row r="29" spans="1:7" ht="12.75">
      <c r="A29" s="313" t="s">
        <v>253</v>
      </c>
      <c r="B29" s="311">
        <v>263</v>
      </c>
      <c r="C29" s="323">
        <v>471.013</v>
      </c>
      <c r="D29" s="311">
        <v>427</v>
      </c>
      <c r="E29" s="323">
        <v>645.369</v>
      </c>
      <c r="F29" s="323">
        <v>4.4</v>
      </c>
      <c r="G29" s="324">
        <v>232.5</v>
      </c>
    </row>
    <row r="30" spans="1:7" ht="12.75">
      <c r="A30" s="313" t="s">
        <v>254</v>
      </c>
      <c r="B30" s="311" t="s">
        <v>47</v>
      </c>
      <c r="C30" s="311" t="s">
        <v>47</v>
      </c>
      <c r="D30" s="311" t="s">
        <v>47</v>
      </c>
      <c r="E30" s="311" t="s">
        <v>47</v>
      </c>
      <c r="F30" s="323">
        <v>1.35</v>
      </c>
      <c r="G30" s="312" t="s">
        <v>47</v>
      </c>
    </row>
    <row r="31" spans="1:7" ht="12.75">
      <c r="A31" s="313" t="s">
        <v>255</v>
      </c>
      <c r="B31" s="311" t="s">
        <v>47</v>
      </c>
      <c r="C31" s="323">
        <v>62.347</v>
      </c>
      <c r="D31" s="311" t="s">
        <v>47</v>
      </c>
      <c r="E31" s="323">
        <v>116.876</v>
      </c>
      <c r="F31" s="311" t="s">
        <v>47</v>
      </c>
      <c r="G31" s="324">
        <v>62.451</v>
      </c>
    </row>
    <row r="32" spans="1:7" ht="12.75">
      <c r="A32" s="313" t="s">
        <v>256</v>
      </c>
      <c r="B32" s="311" t="s">
        <v>47</v>
      </c>
      <c r="C32" s="311" t="s">
        <v>47</v>
      </c>
      <c r="D32" s="311" t="s">
        <v>47</v>
      </c>
      <c r="E32" s="323">
        <v>1.14</v>
      </c>
      <c r="F32" s="323">
        <v>0.845</v>
      </c>
      <c r="G32" s="312" t="s">
        <v>47</v>
      </c>
    </row>
    <row r="33" spans="1:7" ht="12.75">
      <c r="A33" s="313" t="s">
        <v>309</v>
      </c>
      <c r="B33" s="311" t="s">
        <v>47</v>
      </c>
      <c r="C33" s="311" t="s">
        <v>47</v>
      </c>
      <c r="D33" s="311" t="s">
        <v>47</v>
      </c>
      <c r="E33" s="311" t="s">
        <v>47</v>
      </c>
      <c r="F33" s="323">
        <v>0.718</v>
      </c>
      <c r="G33" s="312" t="s">
        <v>47</v>
      </c>
    </row>
    <row r="34" spans="1:7" ht="12.75">
      <c r="A34" s="313" t="s">
        <v>257</v>
      </c>
      <c r="B34" s="311">
        <v>366</v>
      </c>
      <c r="C34" s="323">
        <v>418</v>
      </c>
      <c r="D34" s="311">
        <v>732</v>
      </c>
      <c r="E34" s="323">
        <v>779</v>
      </c>
      <c r="F34" s="323">
        <v>5.376</v>
      </c>
      <c r="G34" s="324">
        <v>315.648</v>
      </c>
    </row>
    <row r="35" spans="1:7" ht="12.75">
      <c r="A35" s="313" t="s">
        <v>258</v>
      </c>
      <c r="B35" s="311" t="s">
        <v>47</v>
      </c>
      <c r="C35" s="311" t="s">
        <v>47</v>
      </c>
      <c r="D35" s="311" t="s">
        <v>47</v>
      </c>
      <c r="E35" s="311" t="s">
        <v>47</v>
      </c>
      <c r="F35" s="323">
        <v>1.348</v>
      </c>
      <c r="G35" s="312" t="s">
        <v>47</v>
      </c>
    </row>
    <row r="36" spans="1:7" ht="12.75">
      <c r="A36" s="313" t="s">
        <v>259</v>
      </c>
      <c r="B36" s="311" t="s">
        <v>47</v>
      </c>
      <c r="C36" s="311" t="s">
        <v>47</v>
      </c>
      <c r="D36" s="311" t="s">
        <v>47</v>
      </c>
      <c r="E36" s="311" t="s">
        <v>47</v>
      </c>
      <c r="F36" s="323">
        <v>4.972</v>
      </c>
      <c r="G36" s="312" t="s">
        <v>47</v>
      </c>
    </row>
    <row r="37" spans="1:7" ht="12.75">
      <c r="A37" s="313" t="s">
        <v>260</v>
      </c>
      <c r="B37" s="311" t="s">
        <v>47</v>
      </c>
      <c r="C37" s="311" t="s">
        <v>47</v>
      </c>
      <c r="D37" s="311" t="s">
        <v>47</v>
      </c>
      <c r="E37" s="311" t="s">
        <v>47</v>
      </c>
      <c r="F37" s="323">
        <v>21.093</v>
      </c>
      <c r="G37" s="312" t="s">
        <v>47</v>
      </c>
    </row>
    <row r="38" spans="1:7" ht="12.75">
      <c r="A38" s="313" t="s">
        <v>261</v>
      </c>
      <c r="B38" s="311" t="s">
        <v>47</v>
      </c>
      <c r="C38" s="323">
        <v>24.242</v>
      </c>
      <c r="D38" s="311" t="s">
        <v>47</v>
      </c>
      <c r="E38" s="323">
        <v>54.581</v>
      </c>
      <c r="F38" s="323">
        <v>18.243</v>
      </c>
      <c r="G38" s="324">
        <v>35.363</v>
      </c>
    </row>
    <row r="39" spans="1:7" ht="12.75">
      <c r="A39" s="313" t="s">
        <v>262</v>
      </c>
      <c r="B39" s="311">
        <v>435</v>
      </c>
      <c r="C39" s="323">
        <v>860.146</v>
      </c>
      <c r="D39" s="311">
        <v>608</v>
      </c>
      <c r="E39" s="323">
        <v>1002.8</v>
      </c>
      <c r="F39" s="323">
        <v>18.257</v>
      </c>
      <c r="G39" s="324">
        <v>128.308</v>
      </c>
    </row>
    <row r="40" spans="1:7" ht="12.75">
      <c r="A40" s="313" t="s">
        <v>263</v>
      </c>
      <c r="B40" s="311">
        <v>682</v>
      </c>
      <c r="C40" s="323">
        <v>560</v>
      </c>
      <c r="D40" s="311">
        <v>970</v>
      </c>
      <c r="E40" s="323">
        <v>850</v>
      </c>
      <c r="F40" s="323">
        <v>129.108</v>
      </c>
      <c r="G40" s="324">
        <v>2.214</v>
      </c>
    </row>
    <row r="41" spans="1:7" ht="12.75">
      <c r="A41" s="303"/>
      <c r="B41" s="311"/>
      <c r="C41" s="311"/>
      <c r="D41" s="311"/>
      <c r="E41" s="311"/>
      <c r="F41" s="311"/>
      <c r="G41" s="312"/>
    </row>
    <row r="42" spans="1:7" ht="12.75">
      <c r="A42" s="412" t="s">
        <v>349</v>
      </c>
      <c r="B42" s="311"/>
      <c r="C42" s="311"/>
      <c r="D42" s="311"/>
      <c r="E42" s="311"/>
      <c r="F42" s="311"/>
      <c r="G42" s="312"/>
    </row>
    <row r="43" spans="1:7" ht="12.75">
      <c r="A43" s="313" t="s">
        <v>264</v>
      </c>
      <c r="B43" s="311">
        <v>2402</v>
      </c>
      <c r="C43" s="323">
        <v>2272</v>
      </c>
      <c r="D43" s="311">
        <v>3664</v>
      </c>
      <c r="E43" s="323">
        <v>3700</v>
      </c>
      <c r="F43" s="323">
        <v>2.387</v>
      </c>
      <c r="G43" s="324">
        <v>344.203</v>
      </c>
    </row>
    <row r="44" spans="1:7" ht="12.75">
      <c r="A44" s="313" t="s">
        <v>94</v>
      </c>
      <c r="B44" s="311">
        <v>139</v>
      </c>
      <c r="C44" s="323">
        <v>65</v>
      </c>
      <c r="D44" s="311">
        <v>132</v>
      </c>
      <c r="E44" s="323">
        <v>63</v>
      </c>
      <c r="F44" s="311" t="s">
        <v>47</v>
      </c>
      <c r="G44" s="324">
        <v>2.842</v>
      </c>
    </row>
    <row r="45" spans="1:7" ht="12.75">
      <c r="A45" s="313" t="s">
        <v>95</v>
      </c>
      <c r="B45" s="311">
        <v>57</v>
      </c>
      <c r="C45" s="323">
        <v>65</v>
      </c>
      <c r="D45" s="311">
        <v>41</v>
      </c>
      <c r="E45" s="323">
        <v>95</v>
      </c>
      <c r="F45" s="323">
        <v>2.456</v>
      </c>
      <c r="G45" s="312" t="s">
        <v>47</v>
      </c>
    </row>
    <row r="46" spans="1:7" ht="12.75">
      <c r="A46" s="313" t="s">
        <v>265</v>
      </c>
      <c r="B46" s="311">
        <v>67</v>
      </c>
      <c r="C46" s="323">
        <v>94.6</v>
      </c>
      <c r="D46" s="311">
        <v>104</v>
      </c>
      <c r="E46" s="323">
        <v>157.4</v>
      </c>
      <c r="F46" s="323">
        <v>27.909</v>
      </c>
      <c r="G46" s="324">
        <v>94.217</v>
      </c>
    </row>
    <row r="47" spans="1:7" ht="12.75">
      <c r="A47" s="313" t="s">
        <v>96</v>
      </c>
      <c r="B47" s="311">
        <v>851</v>
      </c>
      <c r="C47" s="323">
        <v>882.22</v>
      </c>
      <c r="D47" s="311">
        <v>1156</v>
      </c>
      <c r="E47" s="323">
        <v>1129.27</v>
      </c>
      <c r="F47" s="323">
        <v>82.374</v>
      </c>
      <c r="G47" s="324">
        <v>155.398</v>
      </c>
    </row>
    <row r="48" spans="1:7" ht="12.75">
      <c r="A48" s="313" t="s">
        <v>266</v>
      </c>
      <c r="B48" s="311" t="s">
        <v>47</v>
      </c>
      <c r="C48" s="311" t="s">
        <v>47</v>
      </c>
      <c r="D48" s="311">
        <v>4</v>
      </c>
      <c r="E48" s="311" t="s">
        <v>47</v>
      </c>
      <c r="F48" s="323">
        <v>4.432</v>
      </c>
      <c r="G48" s="312" t="s">
        <v>47</v>
      </c>
    </row>
    <row r="49" spans="1:7" ht="12.75">
      <c r="A49" s="313" t="s">
        <v>267</v>
      </c>
      <c r="B49" s="311">
        <v>1</v>
      </c>
      <c r="C49" s="323">
        <v>0.85</v>
      </c>
      <c r="D49" s="311">
        <v>1</v>
      </c>
      <c r="E49" s="323">
        <v>0.68</v>
      </c>
      <c r="F49" s="323">
        <v>9.214</v>
      </c>
      <c r="G49" s="312" t="s">
        <v>47</v>
      </c>
    </row>
    <row r="50" spans="1:7" ht="12.75">
      <c r="A50" s="313" t="s">
        <v>97</v>
      </c>
      <c r="B50" s="311" t="s">
        <v>47</v>
      </c>
      <c r="C50" s="311" t="s">
        <v>47</v>
      </c>
      <c r="D50" s="311" t="s">
        <v>47</v>
      </c>
      <c r="E50" s="311" t="s">
        <v>47</v>
      </c>
      <c r="F50" s="323">
        <v>7.748</v>
      </c>
      <c r="G50" s="312" t="s">
        <v>47</v>
      </c>
    </row>
    <row r="51" spans="1:7" ht="12.75">
      <c r="A51" s="313" t="s">
        <v>268</v>
      </c>
      <c r="B51" s="311" t="s">
        <v>47</v>
      </c>
      <c r="C51" s="311" t="s">
        <v>47</v>
      </c>
      <c r="D51" s="311" t="s">
        <v>47</v>
      </c>
      <c r="E51" s="311" t="s">
        <v>47</v>
      </c>
      <c r="F51" s="323">
        <v>0.543</v>
      </c>
      <c r="G51" s="312" t="s">
        <v>47</v>
      </c>
    </row>
    <row r="52" spans="1:7" ht="13.5" thickBot="1">
      <c r="A52" s="445" t="s">
        <v>98</v>
      </c>
      <c r="B52" s="314" t="s">
        <v>47</v>
      </c>
      <c r="C52" s="447">
        <v>5</v>
      </c>
      <c r="D52" s="314" t="s">
        <v>47</v>
      </c>
      <c r="E52" s="447">
        <v>16.3</v>
      </c>
      <c r="F52" s="447">
        <v>8.202</v>
      </c>
      <c r="G52" s="315" t="s">
        <v>47</v>
      </c>
    </row>
    <row r="53" ht="12.75">
      <c r="A53" s="294" t="s">
        <v>269</v>
      </c>
    </row>
  </sheetData>
  <mergeCells count="5">
    <mergeCell ref="B5:C5"/>
    <mergeCell ref="D5:E5"/>
    <mergeCell ref="F5:G5"/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H28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  <col min="11" max="11" width="18.7109375" style="0" customWidth="1"/>
    <col min="12" max="17" width="14.7109375" style="0" customWidth="1"/>
  </cols>
  <sheetData>
    <row r="1" spans="1:8" s="2" customFormat="1" ht="18">
      <c r="A1" s="568" t="s">
        <v>0</v>
      </c>
      <c r="B1" s="568"/>
      <c r="C1" s="568"/>
      <c r="D1" s="568"/>
      <c r="E1" s="568"/>
      <c r="F1" s="568"/>
      <c r="G1" s="568"/>
      <c r="H1" s="568"/>
    </row>
    <row r="2" s="3" customFormat="1" ht="14.25"/>
    <row r="3" spans="1:8" s="3" customFormat="1" ht="15">
      <c r="A3" s="569" t="s">
        <v>55</v>
      </c>
      <c r="B3" s="569"/>
      <c r="C3" s="569"/>
      <c r="D3" s="569"/>
      <c r="E3" s="569"/>
      <c r="F3" s="569"/>
      <c r="G3" s="569"/>
      <c r="H3" s="569"/>
    </row>
    <row r="4" spans="1:8" s="3" customFormat="1" ht="15">
      <c r="A4" s="375"/>
      <c r="B4" s="376"/>
      <c r="C4" s="376"/>
      <c r="D4" s="376"/>
      <c r="E4" s="376"/>
      <c r="F4" s="376"/>
      <c r="G4" s="376"/>
      <c r="H4" s="376"/>
    </row>
    <row r="5" spans="1:8" ht="12.75">
      <c r="A5" s="4"/>
      <c r="B5" s="5"/>
      <c r="C5" s="5"/>
      <c r="D5" s="8"/>
      <c r="E5" s="8" t="s">
        <v>3</v>
      </c>
      <c r="F5" s="5"/>
      <c r="G5" s="9" t="s">
        <v>38</v>
      </c>
      <c r="H5" s="7"/>
    </row>
    <row r="6" spans="1:8" ht="12.75">
      <c r="A6" s="11" t="s">
        <v>5</v>
      </c>
      <c r="B6" s="8" t="s">
        <v>6</v>
      </c>
      <c r="C6" s="8" t="s">
        <v>7</v>
      </c>
      <c r="D6" s="8" t="s">
        <v>2</v>
      </c>
      <c r="E6" s="8" t="s">
        <v>9</v>
      </c>
      <c r="F6" s="8" t="s">
        <v>10</v>
      </c>
      <c r="G6" s="12" t="s">
        <v>40</v>
      </c>
      <c r="H6" s="13"/>
    </row>
    <row r="7" spans="1:8" ht="12.75">
      <c r="A7" s="4"/>
      <c r="B7" s="8" t="s">
        <v>46</v>
      </c>
      <c r="C7" s="8" t="s">
        <v>13</v>
      </c>
      <c r="D7" s="8" t="s">
        <v>40</v>
      </c>
      <c r="E7" s="8" t="s">
        <v>14</v>
      </c>
      <c r="F7" s="8" t="s">
        <v>15</v>
      </c>
      <c r="G7" s="8"/>
      <c r="H7" s="8"/>
    </row>
    <row r="8" spans="1:8" ht="13.5" thickBot="1">
      <c r="A8" s="17"/>
      <c r="B8" s="5"/>
      <c r="C8" s="5"/>
      <c r="D8" s="8"/>
      <c r="E8" s="8" t="s">
        <v>58</v>
      </c>
      <c r="F8" s="5"/>
      <c r="G8" s="8" t="s">
        <v>56</v>
      </c>
      <c r="H8" s="15" t="s">
        <v>57</v>
      </c>
    </row>
    <row r="9" spans="1:8" ht="12.75">
      <c r="A9" s="18">
        <v>1985</v>
      </c>
      <c r="B9" s="81">
        <v>2362</v>
      </c>
      <c r="C9" s="19">
        <v>21.6</v>
      </c>
      <c r="D9" s="81">
        <v>5438</v>
      </c>
      <c r="E9" s="97" t="s">
        <v>47</v>
      </c>
      <c r="F9" s="98" t="s">
        <v>47</v>
      </c>
      <c r="G9" s="98">
        <v>1956320</v>
      </c>
      <c r="H9" s="98" t="s">
        <v>47</v>
      </c>
    </row>
    <row r="10" spans="1:8" ht="12.75">
      <c r="A10" s="22">
        <v>1986</v>
      </c>
      <c r="B10" s="26">
        <v>1456</v>
      </c>
      <c r="C10" s="23">
        <v>23</v>
      </c>
      <c r="D10" s="26">
        <v>3344</v>
      </c>
      <c r="E10" s="99" t="s">
        <v>47</v>
      </c>
      <c r="F10" s="100" t="s">
        <v>47</v>
      </c>
      <c r="G10" s="100">
        <v>2389501</v>
      </c>
      <c r="H10" s="100" t="s">
        <v>47</v>
      </c>
    </row>
    <row r="11" spans="1:8" ht="12.75">
      <c r="A11" s="22">
        <v>1987</v>
      </c>
      <c r="B11" s="26">
        <v>1705</v>
      </c>
      <c r="C11" s="23">
        <v>21.2</v>
      </c>
      <c r="D11" s="26">
        <v>3611</v>
      </c>
      <c r="E11" s="99" t="s">
        <v>47</v>
      </c>
      <c r="F11" s="100" t="s">
        <v>47</v>
      </c>
      <c r="G11" s="100">
        <v>2773000</v>
      </c>
      <c r="H11" s="100" t="s">
        <v>47</v>
      </c>
    </row>
    <row r="12" spans="1:8" ht="12.75">
      <c r="A12" s="22">
        <v>1988</v>
      </c>
      <c r="B12" s="26">
        <v>4552</v>
      </c>
      <c r="C12" s="23">
        <v>22.8</v>
      </c>
      <c r="D12" s="26">
        <v>10388</v>
      </c>
      <c r="E12" s="99" t="s">
        <v>47</v>
      </c>
      <c r="F12" s="100" t="s">
        <v>47</v>
      </c>
      <c r="G12" s="100">
        <v>2006827</v>
      </c>
      <c r="H12" s="100">
        <v>1</v>
      </c>
    </row>
    <row r="13" spans="1:8" ht="12.75">
      <c r="A13" s="22">
        <v>1989</v>
      </c>
      <c r="B13" s="26">
        <v>10645</v>
      </c>
      <c r="C13" s="23">
        <v>25.6</v>
      </c>
      <c r="D13" s="26">
        <v>27289</v>
      </c>
      <c r="E13" s="99" t="s">
        <v>47</v>
      </c>
      <c r="F13" s="100" t="s">
        <v>47</v>
      </c>
      <c r="G13" s="100">
        <v>2129797</v>
      </c>
      <c r="H13" s="100">
        <v>4</v>
      </c>
    </row>
    <row r="14" spans="1:8" ht="12.75">
      <c r="A14" s="22">
        <v>1990</v>
      </c>
      <c r="B14" s="26">
        <v>17439</v>
      </c>
      <c r="C14" s="23">
        <v>24.2</v>
      </c>
      <c r="D14" s="26">
        <v>42184</v>
      </c>
      <c r="E14" s="99" t="s">
        <v>47</v>
      </c>
      <c r="F14" s="100" t="s">
        <v>47</v>
      </c>
      <c r="G14" s="100">
        <v>2616459</v>
      </c>
      <c r="H14" s="100">
        <v>1339</v>
      </c>
    </row>
    <row r="15" spans="1:8" ht="12.75">
      <c r="A15" s="22">
        <v>1991</v>
      </c>
      <c r="B15" s="26">
        <v>4508</v>
      </c>
      <c r="C15" s="23">
        <v>26.2</v>
      </c>
      <c r="D15" s="26">
        <v>11833</v>
      </c>
      <c r="E15" s="99" t="s">
        <v>47</v>
      </c>
      <c r="F15" s="100" t="s">
        <v>47</v>
      </c>
      <c r="G15" s="100">
        <v>2412647</v>
      </c>
      <c r="H15" s="100">
        <v>4254</v>
      </c>
    </row>
    <row r="16" spans="1:8" ht="12.75">
      <c r="A16" s="22">
        <v>1992</v>
      </c>
      <c r="B16" s="26">
        <v>16296</v>
      </c>
      <c r="C16" s="23">
        <v>20.18961708394698</v>
      </c>
      <c r="D16" s="26">
        <v>32901</v>
      </c>
      <c r="E16" s="27">
        <v>12.416910076568943</v>
      </c>
      <c r="F16" s="26">
        <v>4085.287584291948</v>
      </c>
      <c r="G16" s="100">
        <v>2559129</v>
      </c>
      <c r="H16" s="100">
        <v>2117</v>
      </c>
    </row>
    <row r="17" spans="1:8" ht="12.75">
      <c r="A17" s="22">
        <v>1993</v>
      </c>
      <c r="B17" s="26">
        <v>997</v>
      </c>
      <c r="C17" s="23">
        <v>15.456369107321965</v>
      </c>
      <c r="D17" s="26">
        <v>1541</v>
      </c>
      <c r="E17" s="27">
        <v>15.926820766170232</v>
      </c>
      <c r="F17" s="26">
        <v>245.43230800668326</v>
      </c>
      <c r="G17" s="100">
        <v>2116674</v>
      </c>
      <c r="H17" s="100">
        <v>656</v>
      </c>
    </row>
    <row r="18" spans="1:8" ht="12.75">
      <c r="A18" s="22">
        <v>1994</v>
      </c>
      <c r="B18" s="26">
        <v>4202</v>
      </c>
      <c r="C18" s="23">
        <v>18.041408852927177</v>
      </c>
      <c r="D18" s="26">
        <v>7581</v>
      </c>
      <c r="E18" s="27">
        <v>19.605014844998976</v>
      </c>
      <c r="F18" s="26">
        <v>1486.2561753993723</v>
      </c>
      <c r="G18" s="100">
        <v>2019350</v>
      </c>
      <c r="H18" s="100">
        <v>1936</v>
      </c>
    </row>
    <row r="19" spans="1:8" ht="12.75">
      <c r="A19" s="29">
        <v>1995</v>
      </c>
      <c r="B19" s="32">
        <v>2616</v>
      </c>
      <c r="C19" s="82">
        <v>17.98165137614679</v>
      </c>
      <c r="D19" s="32">
        <v>4704</v>
      </c>
      <c r="E19" s="33">
        <v>19.677136297525035</v>
      </c>
      <c r="F19" s="32">
        <v>925.6124914355777</v>
      </c>
      <c r="G19" s="101">
        <v>2847738</v>
      </c>
      <c r="H19" s="100">
        <v>1504</v>
      </c>
    </row>
    <row r="20" spans="1:8" ht="12.75">
      <c r="A20" s="29">
        <v>1996</v>
      </c>
      <c r="B20" s="32">
        <v>5137</v>
      </c>
      <c r="C20" s="82">
        <v>19.74109402374927</v>
      </c>
      <c r="D20" s="102">
        <v>10141</v>
      </c>
      <c r="E20" s="103">
        <v>18.228697125960117</v>
      </c>
      <c r="F20" s="102">
        <v>1848.5721755436152</v>
      </c>
      <c r="G20" s="101">
        <v>2322348</v>
      </c>
      <c r="H20" s="104">
        <v>36847</v>
      </c>
    </row>
    <row r="21" spans="1:8" ht="12.75">
      <c r="A21" s="29">
        <v>1997</v>
      </c>
      <c r="B21" s="32">
        <v>3800</v>
      </c>
      <c r="C21" s="82">
        <v>21.98157894736842</v>
      </c>
      <c r="D21" s="32">
        <v>8353</v>
      </c>
      <c r="E21" s="33">
        <v>19.725217265875735</v>
      </c>
      <c r="F21" s="32">
        <v>1647.6473982186</v>
      </c>
      <c r="G21" s="101">
        <v>2775236</v>
      </c>
      <c r="H21" s="100">
        <v>3122</v>
      </c>
    </row>
    <row r="22" spans="1:8" ht="12.75">
      <c r="A22" s="29">
        <v>1998</v>
      </c>
      <c r="B22" s="32">
        <v>5499</v>
      </c>
      <c r="C22" s="82">
        <v>20.805601018366975</v>
      </c>
      <c r="D22" s="32">
        <v>11441</v>
      </c>
      <c r="E22" s="33">
        <v>18.637385356941092</v>
      </c>
      <c r="F22" s="32">
        <v>2132.3032586876298</v>
      </c>
      <c r="G22" s="101">
        <v>3168837</v>
      </c>
      <c r="H22" s="100">
        <v>3600</v>
      </c>
    </row>
    <row r="23" spans="1:8" ht="12.75">
      <c r="A23" s="29">
        <v>1999</v>
      </c>
      <c r="B23" s="32">
        <v>4535</v>
      </c>
      <c r="C23" s="82">
        <f>D23/B23*10</f>
        <v>21.60970231532525</v>
      </c>
      <c r="D23" s="32">
        <v>9800</v>
      </c>
      <c r="E23" s="33">
        <v>19.568954118735952</v>
      </c>
      <c r="F23" s="32">
        <f>D23*E23/100</f>
        <v>1917.7575036361234</v>
      </c>
      <c r="G23" s="101">
        <v>2956855</v>
      </c>
      <c r="H23" s="100">
        <v>2506</v>
      </c>
    </row>
    <row r="24" spans="1:8" ht="12.75">
      <c r="A24" s="29">
        <v>2000</v>
      </c>
      <c r="B24" s="32">
        <v>3053</v>
      </c>
      <c r="C24" s="82">
        <f>D24/B24*10</f>
        <v>21.870291516541105</v>
      </c>
      <c r="D24" s="32">
        <v>6677</v>
      </c>
      <c r="E24" s="33">
        <v>21.31789934249276</v>
      </c>
      <c r="F24" s="32">
        <f>D24*E24/100</f>
        <v>1423.3961390982413</v>
      </c>
      <c r="G24" s="325">
        <v>2652405.865</v>
      </c>
      <c r="H24" s="326">
        <v>5690.913</v>
      </c>
    </row>
    <row r="25" spans="1:8" ht="12.75">
      <c r="A25" s="29">
        <v>2001</v>
      </c>
      <c r="B25" s="32">
        <v>2477</v>
      </c>
      <c r="C25" s="82">
        <f>D25/B25*10</f>
        <v>26.794509487283005</v>
      </c>
      <c r="D25" s="32">
        <v>6637</v>
      </c>
      <c r="E25" s="33">
        <v>23.565684612888106</v>
      </c>
      <c r="F25" s="32">
        <f>D25*E25/100</f>
        <v>1564.0544877573836</v>
      </c>
      <c r="G25" s="325">
        <v>3239795.568</v>
      </c>
      <c r="H25" s="326">
        <v>10670.608</v>
      </c>
    </row>
    <row r="26" spans="1:8" ht="12.75">
      <c r="A26" s="29">
        <v>2002</v>
      </c>
      <c r="B26" s="32">
        <v>599</v>
      </c>
      <c r="C26" s="82">
        <f>D26/B26*10</f>
        <v>26.84474123539232</v>
      </c>
      <c r="D26" s="32">
        <v>1608</v>
      </c>
      <c r="E26" s="33">
        <v>18.72</v>
      </c>
      <c r="F26" s="32">
        <f>D26*E26/100</f>
        <v>301.01759999999996</v>
      </c>
      <c r="G26" s="325">
        <v>3363692.365</v>
      </c>
      <c r="H26" s="326">
        <v>7682.832</v>
      </c>
    </row>
    <row r="27" spans="1:8" ht="13.5" thickBot="1">
      <c r="A27" s="34" t="s">
        <v>361</v>
      </c>
      <c r="B27" s="37">
        <v>200</v>
      </c>
      <c r="C27" s="83">
        <f>D27/B27*10</f>
        <v>15</v>
      </c>
      <c r="D27" s="37">
        <v>300</v>
      </c>
      <c r="E27" s="38">
        <v>21.44</v>
      </c>
      <c r="F27" s="37">
        <f>D27*E27/100</f>
        <v>64.32</v>
      </c>
      <c r="G27" s="105"/>
      <c r="H27" s="107"/>
    </row>
    <row r="28" ht="12.75">
      <c r="A28" t="s">
        <v>49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3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46">
    <pageSetUpPr fitToPage="1"/>
  </sheetPr>
  <dimension ref="A1:J30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188" customWidth="1"/>
    <col min="2" max="7" width="14.7109375" style="188" customWidth="1"/>
    <col min="8" max="12" width="11.421875" style="188" customWidth="1"/>
    <col min="13" max="13" width="11.140625" style="188" customWidth="1"/>
    <col min="14" max="21" width="12.00390625" style="188" customWidth="1"/>
    <col min="22" max="16384" width="11.421875" style="188" customWidth="1"/>
  </cols>
  <sheetData>
    <row r="1" spans="1:10" s="183" customFormat="1" ht="18">
      <c r="A1" s="559" t="s">
        <v>0</v>
      </c>
      <c r="B1" s="559"/>
      <c r="C1" s="559"/>
      <c r="D1" s="559"/>
      <c r="E1" s="559"/>
      <c r="F1" s="559"/>
      <c r="G1" s="559"/>
      <c r="H1" s="182"/>
      <c r="I1" s="182"/>
      <c r="J1" s="182"/>
    </row>
    <row r="3" spans="1:10" s="185" customFormat="1" ht="15">
      <c r="A3" s="560" t="s">
        <v>369</v>
      </c>
      <c r="B3" s="560"/>
      <c r="C3" s="560"/>
      <c r="D3" s="560"/>
      <c r="E3" s="560"/>
      <c r="F3" s="560"/>
      <c r="G3" s="560"/>
      <c r="H3" s="184"/>
      <c r="I3" s="184"/>
      <c r="J3" s="184"/>
    </row>
    <row r="4" spans="1:10" s="185" customFormat="1" ht="15">
      <c r="A4" s="234"/>
      <c r="B4" s="108"/>
      <c r="C4" s="108"/>
      <c r="D4" s="108"/>
      <c r="E4" s="108"/>
      <c r="F4" s="108"/>
      <c r="G4" s="108"/>
      <c r="H4" s="108"/>
      <c r="I4" s="108"/>
      <c r="J4" s="108"/>
    </row>
    <row r="5" spans="1:7" ht="12.75">
      <c r="A5" s="519" t="s">
        <v>199</v>
      </c>
      <c r="B5" s="528" t="s">
        <v>6</v>
      </c>
      <c r="C5" s="534"/>
      <c r="D5" s="534"/>
      <c r="E5" s="528" t="s">
        <v>7</v>
      </c>
      <c r="F5" s="534"/>
      <c r="G5" s="645" t="s">
        <v>307</v>
      </c>
    </row>
    <row r="6" spans="1:7" ht="12.75">
      <c r="A6" s="235" t="s">
        <v>200</v>
      </c>
      <c r="B6" s="236" t="s">
        <v>46</v>
      </c>
      <c r="C6" s="237"/>
      <c r="D6" s="237"/>
      <c r="E6" s="236" t="s">
        <v>62</v>
      </c>
      <c r="F6" s="237"/>
      <c r="G6" s="646"/>
    </row>
    <row r="7" spans="1:8" ht="13.5" thickBot="1">
      <c r="A7" s="238" t="s">
        <v>201</v>
      </c>
      <c r="B7" s="239" t="s">
        <v>145</v>
      </c>
      <c r="C7" s="190" t="s">
        <v>146</v>
      </c>
      <c r="D7" s="190" t="s">
        <v>16</v>
      </c>
      <c r="E7" s="239" t="s">
        <v>145</v>
      </c>
      <c r="F7" s="190" t="s">
        <v>146</v>
      </c>
      <c r="G7" s="647"/>
      <c r="H7" s="240"/>
    </row>
    <row r="8" spans="1:7" ht="12.75">
      <c r="A8" s="195" t="s">
        <v>298</v>
      </c>
      <c r="B8" s="196" t="s">
        <v>47</v>
      </c>
      <c r="C8" s="196">
        <v>20</v>
      </c>
      <c r="D8" s="196">
        <v>20</v>
      </c>
      <c r="E8" s="196" t="s">
        <v>47</v>
      </c>
      <c r="F8" s="241">
        <v>3500</v>
      </c>
      <c r="G8" s="196">
        <v>70</v>
      </c>
    </row>
    <row r="9" spans="1:7" ht="12.75">
      <c r="A9" s="193" t="s">
        <v>388</v>
      </c>
      <c r="B9" s="242" t="s">
        <v>47</v>
      </c>
      <c r="C9" s="242">
        <v>20</v>
      </c>
      <c r="D9" s="242">
        <v>20</v>
      </c>
      <c r="E9" s="242" t="s">
        <v>47</v>
      </c>
      <c r="F9" s="243">
        <v>3500</v>
      </c>
      <c r="G9" s="242">
        <v>70</v>
      </c>
    </row>
    <row r="10" spans="1:7" ht="12.75">
      <c r="A10" s="195"/>
      <c r="B10" s="196"/>
      <c r="C10" s="196"/>
      <c r="D10" s="196"/>
      <c r="E10" s="196"/>
      <c r="F10" s="241"/>
      <c r="G10" s="196"/>
    </row>
    <row r="11" spans="1:7" ht="12.75">
      <c r="A11" s="195" t="s">
        <v>299</v>
      </c>
      <c r="B11" s="198">
        <v>9</v>
      </c>
      <c r="C11" s="196" t="s">
        <v>47</v>
      </c>
      <c r="D11" s="196">
        <v>9</v>
      </c>
      <c r="E11" s="198">
        <v>1800</v>
      </c>
      <c r="F11" s="241" t="s">
        <v>47</v>
      </c>
      <c r="G11" s="196">
        <v>16</v>
      </c>
    </row>
    <row r="12" spans="1:7" ht="12.75">
      <c r="A12" s="195" t="s">
        <v>293</v>
      </c>
      <c r="B12" s="196" t="s">
        <v>47</v>
      </c>
      <c r="C12" s="196">
        <v>9</v>
      </c>
      <c r="D12" s="196">
        <v>9</v>
      </c>
      <c r="E12" s="196" t="s">
        <v>47</v>
      </c>
      <c r="F12" s="241">
        <v>2778</v>
      </c>
      <c r="G12" s="196">
        <v>25</v>
      </c>
    </row>
    <row r="13" spans="1:7" ht="12.75">
      <c r="A13" s="193" t="s">
        <v>294</v>
      </c>
      <c r="B13" s="247">
        <v>9</v>
      </c>
      <c r="C13" s="242">
        <v>9</v>
      </c>
      <c r="D13" s="242">
        <v>18</v>
      </c>
      <c r="E13" s="247">
        <v>1800</v>
      </c>
      <c r="F13" s="243">
        <v>2778</v>
      </c>
      <c r="G13" s="242">
        <v>41</v>
      </c>
    </row>
    <row r="14" spans="1:7" ht="12.75">
      <c r="A14" s="193"/>
      <c r="B14" s="196"/>
      <c r="C14" s="196"/>
      <c r="D14" s="196"/>
      <c r="E14" s="196"/>
      <c r="F14" s="241"/>
      <c r="G14" s="196"/>
    </row>
    <row r="15" spans="1:7" ht="12.75">
      <c r="A15" s="195" t="s">
        <v>212</v>
      </c>
      <c r="B15" s="196" t="s">
        <v>47</v>
      </c>
      <c r="C15" s="196">
        <v>1</v>
      </c>
      <c r="D15" s="196">
        <v>1</v>
      </c>
      <c r="E15" s="196" t="s">
        <v>47</v>
      </c>
      <c r="F15" s="241">
        <v>2000</v>
      </c>
      <c r="G15" s="196">
        <v>2</v>
      </c>
    </row>
    <row r="16" spans="1:7" ht="12.75">
      <c r="A16" s="193" t="s">
        <v>387</v>
      </c>
      <c r="B16" s="242" t="s">
        <v>47</v>
      </c>
      <c r="C16" s="242">
        <v>1</v>
      </c>
      <c r="D16" s="242">
        <v>1</v>
      </c>
      <c r="E16" s="242" t="s">
        <v>47</v>
      </c>
      <c r="F16" s="243">
        <v>2000</v>
      </c>
      <c r="G16" s="242">
        <v>2</v>
      </c>
    </row>
    <row r="17" spans="1:7" ht="12.75">
      <c r="A17" s="193"/>
      <c r="B17" s="196"/>
      <c r="C17" s="196"/>
      <c r="D17" s="196"/>
      <c r="E17" s="196"/>
      <c r="F17" s="241"/>
      <c r="G17" s="196"/>
    </row>
    <row r="18" spans="1:7" ht="12.75">
      <c r="A18" s="195" t="s">
        <v>219</v>
      </c>
      <c r="B18" s="196" t="s">
        <v>47</v>
      </c>
      <c r="C18" s="196">
        <v>1</v>
      </c>
      <c r="D18" s="196">
        <v>1</v>
      </c>
      <c r="E18" s="196" t="s">
        <v>47</v>
      </c>
      <c r="F18" s="241">
        <v>2000</v>
      </c>
      <c r="G18" s="196">
        <v>2</v>
      </c>
    </row>
    <row r="19" spans="1:7" ht="12.75">
      <c r="A19" s="195" t="s">
        <v>222</v>
      </c>
      <c r="B19" s="196" t="s">
        <v>47</v>
      </c>
      <c r="C19" s="196">
        <v>8</v>
      </c>
      <c r="D19" s="196">
        <v>8</v>
      </c>
      <c r="E19" s="196" t="s">
        <v>47</v>
      </c>
      <c r="F19" s="241">
        <v>2600</v>
      </c>
      <c r="G19" s="196">
        <v>21</v>
      </c>
    </row>
    <row r="20" spans="1:7" ht="12.75">
      <c r="A20" s="193" t="s">
        <v>223</v>
      </c>
      <c r="B20" s="242" t="s">
        <v>47</v>
      </c>
      <c r="C20" s="242">
        <v>9</v>
      </c>
      <c r="D20" s="242">
        <v>9</v>
      </c>
      <c r="E20" s="242" t="s">
        <v>47</v>
      </c>
      <c r="F20" s="243">
        <v>2533</v>
      </c>
      <c r="G20" s="242">
        <v>23</v>
      </c>
    </row>
    <row r="21" spans="1:7" ht="12.75">
      <c r="A21" s="195"/>
      <c r="B21" s="196"/>
      <c r="C21" s="196"/>
      <c r="D21" s="196"/>
      <c r="E21" s="196"/>
      <c r="F21" s="241"/>
      <c r="G21" s="196"/>
    </row>
    <row r="22" spans="1:7" ht="12.75">
      <c r="A22" s="195" t="s">
        <v>224</v>
      </c>
      <c r="B22" s="196" t="s">
        <v>47</v>
      </c>
      <c r="C22" s="196">
        <v>205</v>
      </c>
      <c r="D22" s="196">
        <v>205</v>
      </c>
      <c r="E22" s="196" t="s">
        <v>47</v>
      </c>
      <c r="F22" s="241">
        <v>3000</v>
      </c>
      <c r="G22" s="196">
        <v>615</v>
      </c>
    </row>
    <row r="23" spans="1:7" ht="12.75">
      <c r="A23" s="195" t="s">
        <v>306</v>
      </c>
      <c r="B23" s="196" t="s">
        <v>47</v>
      </c>
      <c r="C23" s="196">
        <v>320</v>
      </c>
      <c r="D23" s="196">
        <v>320</v>
      </c>
      <c r="E23" s="196" t="s">
        <v>47</v>
      </c>
      <c r="F23" s="241">
        <v>2500</v>
      </c>
      <c r="G23" s="196">
        <v>800</v>
      </c>
    </row>
    <row r="24" spans="1:7" ht="12.75">
      <c r="A24" s="193" t="s">
        <v>225</v>
      </c>
      <c r="B24" s="242" t="s">
        <v>47</v>
      </c>
      <c r="C24" s="242">
        <v>525</v>
      </c>
      <c r="D24" s="242">
        <v>525</v>
      </c>
      <c r="E24" s="242" t="s">
        <v>47</v>
      </c>
      <c r="F24" s="243">
        <v>2695</v>
      </c>
      <c r="G24" s="242">
        <v>1415</v>
      </c>
    </row>
    <row r="25" spans="1:7" ht="12.75">
      <c r="A25" s="195"/>
      <c r="B25" s="196"/>
      <c r="C25" s="196"/>
      <c r="D25" s="196"/>
      <c r="E25" s="196"/>
      <c r="F25" s="241"/>
      <c r="G25" s="196"/>
    </row>
    <row r="26" spans="1:7" ht="12.75">
      <c r="A26" s="195" t="s">
        <v>227</v>
      </c>
      <c r="B26" s="196" t="s">
        <v>47</v>
      </c>
      <c r="C26" s="196">
        <v>20</v>
      </c>
      <c r="D26" s="196">
        <v>20</v>
      </c>
      <c r="E26" s="196" t="s">
        <v>47</v>
      </c>
      <c r="F26" s="241">
        <v>2000</v>
      </c>
      <c r="G26" s="196">
        <v>40</v>
      </c>
    </row>
    <row r="27" spans="1:7" ht="12.75">
      <c r="A27" s="195" t="s">
        <v>230</v>
      </c>
      <c r="B27" s="196" t="s">
        <v>47</v>
      </c>
      <c r="C27" s="196">
        <v>6</v>
      </c>
      <c r="D27" s="196">
        <v>6</v>
      </c>
      <c r="E27" s="196" t="s">
        <v>47</v>
      </c>
      <c r="F27" s="241">
        <v>2750</v>
      </c>
      <c r="G27" s="196">
        <v>17</v>
      </c>
    </row>
    <row r="28" spans="1:7" ht="12.75">
      <c r="A28" s="193" t="s">
        <v>384</v>
      </c>
      <c r="B28" s="242" t="s">
        <v>47</v>
      </c>
      <c r="C28" s="242">
        <v>26</v>
      </c>
      <c r="D28" s="242">
        <v>26</v>
      </c>
      <c r="E28" s="242" t="s">
        <v>47</v>
      </c>
      <c r="F28" s="243">
        <v>2173</v>
      </c>
      <c r="G28" s="242">
        <v>57</v>
      </c>
    </row>
    <row r="29" spans="1:7" ht="12.75">
      <c r="A29" s="195"/>
      <c r="B29" s="196"/>
      <c r="C29" s="196"/>
      <c r="D29" s="196"/>
      <c r="E29" s="196"/>
      <c r="F29" s="241"/>
      <c r="G29" s="196"/>
    </row>
    <row r="30" spans="1:7" ht="13.5" thickBot="1">
      <c r="A30" s="201" t="s">
        <v>206</v>
      </c>
      <c r="B30" s="202">
        <v>9</v>
      </c>
      <c r="C30" s="202">
        <v>590</v>
      </c>
      <c r="D30" s="202">
        <v>599</v>
      </c>
      <c r="E30" s="202">
        <v>1800</v>
      </c>
      <c r="F30" s="202">
        <v>2697</v>
      </c>
      <c r="G30" s="202">
        <v>1608</v>
      </c>
    </row>
  </sheetData>
  <mergeCells count="3">
    <mergeCell ref="A1:G1"/>
    <mergeCell ref="A3:G3"/>
    <mergeCell ref="G5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32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0" width="12.7109375" style="0" customWidth="1"/>
    <col min="13" max="13" width="11.140625" style="0" customWidth="1"/>
    <col min="14" max="21" width="12.00390625" style="0" customWidth="1"/>
  </cols>
  <sheetData>
    <row r="1" spans="1:10" s="2" customFormat="1" ht="18">
      <c r="A1" s="568" t="s">
        <v>0</v>
      </c>
      <c r="B1" s="568"/>
      <c r="C1" s="568"/>
      <c r="D1" s="568"/>
      <c r="E1" s="568"/>
      <c r="F1" s="568"/>
      <c r="G1" s="568"/>
      <c r="H1" s="568"/>
      <c r="I1" s="568"/>
      <c r="J1" s="568"/>
    </row>
    <row r="2" s="3" customFormat="1" ht="14.25"/>
    <row r="3" spans="1:10" s="3" customFormat="1" ht="15">
      <c r="A3" s="569" t="s">
        <v>1</v>
      </c>
      <c r="B3" s="569"/>
      <c r="C3" s="569"/>
      <c r="D3" s="569"/>
      <c r="E3" s="569"/>
      <c r="F3" s="569"/>
      <c r="G3" s="569"/>
      <c r="H3" s="569"/>
      <c r="I3" s="569"/>
      <c r="J3" s="569"/>
    </row>
    <row r="4" spans="1:10" s="3" customFormat="1" ht="15">
      <c r="A4" s="375"/>
      <c r="B4" s="376"/>
      <c r="C4" s="376"/>
      <c r="D4" s="376"/>
      <c r="E4" s="376"/>
      <c r="F4" s="376"/>
      <c r="G4" s="376"/>
      <c r="H4" s="376"/>
      <c r="I4" s="376"/>
      <c r="J4" s="376"/>
    </row>
    <row r="5" spans="1:10" ht="12.75">
      <c r="A5" s="4"/>
      <c r="B5" s="5"/>
      <c r="C5" s="5"/>
      <c r="D5" s="6" t="s">
        <v>2</v>
      </c>
      <c r="E5" s="7"/>
      <c r="F5" s="8" t="s">
        <v>3</v>
      </c>
      <c r="G5" s="5"/>
      <c r="H5" s="9" t="s">
        <v>4</v>
      </c>
      <c r="I5" s="10"/>
      <c r="J5" s="10"/>
    </row>
    <row r="6" spans="1:10" ht="12.75">
      <c r="A6" s="11" t="s">
        <v>5</v>
      </c>
      <c r="B6" s="8" t="s">
        <v>6</v>
      </c>
      <c r="C6" s="8" t="s">
        <v>7</v>
      </c>
      <c r="D6" s="12" t="s">
        <v>8</v>
      </c>
      <c r="E6" s="13"/>
      <c r="F6" s="8" t="s">
        <v>9</v>
      </c>
      <c r="G6" s="8" t="s">
        <v>10</v>
      </c>
      <c r="H6" s="12" t="s">
        <v>11</v>
      </c>
      <c r="I6" s="14"/>
      <c r="J6" s="14"/>
    </row>
    <row r="7" spans="1:11" ht="12.75">
      <c r="A7" s="4"/>
      <c r="B7" s="8" t="s">
        <v>12</v>
      </c>
      <c r="C7" s="8" t="s">
        <v>13</v>
      </c>
      <c r="D7" s="15"/>
      <c r="E7" s="15"/>
      <c r="F7" s="8" t="s">
        <v>14</v>
      </c>
      <c r="G7" s="8" t="s">
        <v>15</v>
      </c>
      <c r="H7" s="8"/>
      <c r="I7" s="8"/>
      <c r="J7" s="8"/>
      <c r="K7" s="16"/>
    </row>
    <row r="8" spans="1:10" ht="13.5" thickBot="1">
      <c r="A8" s="17"/>
      <c r="B8" s="5"/>
      <c r="C8" s="5"/>
      <c r="D8" s="8" t="s">
        <v>16</v>
      </c>
      <c r="E8" s="8" t="s">
        <v>17</v>
      </c>
      <c r="F8" s="8" t="s">
        <v>18</v>
      </c>
      <c r="G8" s="5"/>
      <c r="H8" s="15" t="s">
        <v>19</v>
      </c>
      <c r="I8" s="8" t="s">
        <v>20</v>
      </c>
      <c r="J8" s="8" t="s">
        <v>21</v>
      </c>
    </row>
    <row r="9" spans="1:10" ht="12.75">
      <c r="A9" s="18">
        <v>1985</v>
      </c>
      <c r="B9" s="19">
        <v>3.6</v>
      </c>
      <c r="C9" s="20">
        <v>731</v>
      </c>
      <c r="D9" s="20">
        <v>263</v>
      </c>
      <c r="E9" s="20">
        <v>261</v>
      </c>
      <c r="F9" s="21">
        <v>3.3776880266368567</v>
      </c>
      <c r="G9" s="20">
        <v>7001.7910160710635</v>
      </c>
      <c r="H9" s="19">
        <v>9.3</v>
      </c>
      <c r="I9" s="19"/>
      <c r="J9" s="19"/>
    </row>
    <row r="10" spans="1:10" ht="12.75">
      <c r="A10" s="22">
        <v>1986</v>
      </c>
      <c r="B10" s="23">
        <v>3.2</v>
      </c>
      <c r="C10" s="24">
        <v>700</v>
      </c>
      <c r="D10" s="24">
        <v>224</v>
      </c>
      <c r="E10" s="24">
        <v>223</v>
      </c>
      <c r="F10" s="25">
        <v>3.2574856057601003</v>
      </c>
      <c r="G10" s="24">
        <v>7296.286947219117</v>
      </c>
      <c r="H10" s="23">
        <v>14.6</v>
      </c>
      <c r="I10" s="23">
        <v>26.9</v>
      </c>
      <c r="J10" s="23">
        <v>0.5</v>
      </c>
    </row>
    <row r="11" spans="1:10" ht="12.75">
      <c r="A11" s="22">
        <v>1987</v>
      </c>
      <c r="B11" s="23">
        <v>2.7</v>
      </c>
      <c r="C11" s="24">
        <v>722.2222222222222</v>
      </c>
      <c r="D11" s="24">
        <v>195</v>
      </c>
      <c r="E11" s="24">
        <v>194</v>
      </c>
      <c r="F11" s="25">
        <v>3.3836981476806947</v>
      </c>
      <c r="G11" s="24">
        <v>7043.861863377928</v>
      </c>
      <c r="H11" s="23">
        <v>14.3</v>
      </c>
      <c r="I11" s="23">
        <v>18.4</v>
      </c>
      <c r="J11" s="23">
        <v>2.8</v>
      </c>
    </row>
    <row r="12" spans="1:10" ht="12.75">
      <c r="A12" s="22">
        <v>1988</v>
      </c>
      <c r="B12" s="23">
        <v>2.4</v>
      </c>
      <c r="C12" s="24">
        <v>800</v>
      </c>
      <c r="D12" s="24">
        <v>192</v>
      </c>
      <c r="E12" s="24">
        <v>192</v>
      </c>
      <c r="F12" s="25">
        <v>3.365667784549181</v>
      </c>
      <c r="G12" s="24">
        <v>6478.910485257173</v>
      </c>
      <c r="H12" s="23">
        <v>14.1</v>
      </c>
      <c r="I12" s="23">
        <v>18.1</v>
      </c>
      <c r="J12" s="23">
        <v>0.5</v>
      </c>
    </row>
    <row r="13" spans="1:10" ht="12.75">
      <c r="A13" s="22">
        <v>1989</v>
      </c>
      <c r="B13" s="23">
        <v>2.1</v>
      </c>
      <c r="C13" s="24">
        <v>823</v>
      </c>
      <c r="D13" s="24">
        <v>177</v>
      </c>
      <c r="E13" s="24">
        <v>176</v>
      </c>
      <c r="F13" s="25">
        <v>3.1793540321902087</v>
      </c>
      <c r="G13" s="24">
        <v>5627.456636976669</v>
      </c>
      <c r="H13" s="23">
        <v>13.8</v>
      </c>
      <c r="I13" s="23">
        <v>8.2</v>
      </c>
      <c r="J13" s="23">
        <v>0.8</v>
      </c>
    </row>
    <row r="14" spans="1:10" ht="12.75">
      <c r="A14" s="22">
        <v>1990</v>
      </c>
      <c r="B14" s="23">
        <v>2.1</v>
      </c>
      <c r="C14" s="24">
        <v>798</v>
      </c>
      <c r="D14" s="26">
        <v>171</v>
      </c>
      <c r="E14" s="26">
        <v>170</v>
      </c>
      <c r="F14" s="27">
        <v>3.4678398422944237</v>
      </c>
      <c r="G14" s="26">
        <v>5930.006130323464</v>
      </c>
      <c r="H14" s="23">
        <v>12.1</v>
      </c>
      <c r="I14" s="28">
        <v>8.7</v>
      </c>
      <c r="J14" s="28">
        <v>0.9</v>
      </c>
    </row>
    <row r="15" spans="1:10" ht="12.75">
      <c r="A15" s="22">
        <v>1991</v>
      </c>
      <c r="B15" s="23">
        <v>2.1</v>
      </c>
      <c r="C15" s="26">
        <v>785</v>
      </c>
      <c r="D15" s="26">
        <v>165</v>
      </c>
      <c r="E15" s="26">
        <v>164</v>
      </c>
      <c r="F15" s="27">
        <v>3.2094046374093974</v>
      </c>
      <c r="G15" s="26">
        <v>5294.916639621122</v>
      </c>
      <c r="H15" s="23">
        <v>11.7</v>
      </c>
      <c r="I15" s="28">
        <v>10.2</v>
      </c>
      <c r="J15" s="28">
        <v>0.8</v>
      </c>
    </row>
    <row r="16" spans="1:10" ht="12.75">
      <c r="A16" s="22">
        <v>1992</v>
      </c>
      <c r="B16" s="23">
        <v>2.1</v>
      </c>
      <c r="C16" s="26">
        <v>795</v>
      </c>
      <c r="D16" s="26">
        <v>167</v>
      </c>
      <c r="E16" s="26">
        <v>167</v>
      </c>
      <c r="F16" s="27">
        <v>3.365667784549181</v>
      </c>
      <c r="G16" s="26">
        <v>5620.665200197132</v>
      </c>
      <c r="H16" s="23">
        <v>10.6</v>
      </c>
      <c r="I16" s="28">
        <v>8.5</v>
      </c>
      <c r="J16" s="28">
        <v>0.8</v>
      </c>
    </row>
    <row r="17" spans="1:10" ht="12.75">
      <c r="A17" s="22">
        <v>1993</v>
      </c>
      <c r="B17" s="23">
        <v>1.964</v>
      </c>
      <c r="C17" s="24">
        <v>768.1771894093687</v>
      </c>
      <c r="D17" s="24">
        <v>150.87</v>
      </c>
      <c r="E17" s="24">
        <v>150</v>
      </c>
      <c r="F17" s="25">
        <v>3.113242700707992</v>
      </c>
      <c r="G17" s="24">
        <v>4696.949262558147</v>
      </c>
      <c r="H17" s="23">
        <v>8.4</v>
      </c>
      <c r="I17" s="28">
        <v>9.5</v>
      </c>
      <c r="J17" s="28">
        <v>0.7</v>
      </c>
    </row>
    <row r="18" spans="1:10" ht="12.75">
      <c r="A18" s="22">
        <v>1994</v>
      </c>
      <c r="B18" s="23">
        <v>1.639</v>
      </c>
      <c r="C18" s="24">
        <v>845.0701647345943</v>
      </c>
      <c r="D18" s="24">
        <v>138.507</v>
      </c>
      <c r="E18" s="24">
        <v>136.93200000000002</v>
      </c>
      <c r="F18" s="25">
        <v>3.3055665741108027</v>
      </c>
      <c r="G18" s="24">
        <v>4578.441094803649</v>
      </c>
      <c r="H18" s="23">
        <v>8.2</v>
      </c>
      <c r="I18" s="28">
        <v>7.4</v>
      </c>
      <c r="J18" s="28">
        <v>0.7</v>
      </c>
    </row>
    <row r="19" spans="1:10" ht="12.75">
      <c r="A19" s="22">
        <v>1995</v>
      </c>
      <c r="B19" s="23">
        <v>1.406</v>
      </c>
      <c r="C19" s="24">
        <v>717.3755334281651</v>
      </c>
      <c r="D19" s="26">
        <v>100.863</v>
      </c>
      <c r="E19" s="26">
        <v>100.303</v>
      </c>
      <c r="F19" s="27">
        <v>3.545971415864316</v>
      </c>
      <c r="G19" s="26">
        <v>3576.573149183225</v>
      </c>
      <c r="H19" s="28">
        <v>7.7</v>
      </c>
      <c r="I19" s="28">
        <v>6</v>
      </c>
      <c r="J19" s="28">
        <v>0.8</v>
      </c>
    </row>
    <row r="20" spans="1:10" ht="12.75">
      <c r="A20" s="29">
        <v>1996</v>
      </c>
      <c r="B20" s="30">
        <v>1.1</v>
      </c>
      <c r="C20" s="31">
        <v>464.77272727272725</v>
      </c>
      <c r="D20" s="32">
        <v>51.125</v>
      </c>
      <c r="E20" s="32">
        <v>50.375</v>
      </c>
      <c r="F20" s="33">
        <v>3.612082747346532</v>
      </c>
      <c r="G20" s="32">
        <v>1846.6773045809143</v>
      </c>
      <c r="H20" s="30">
        <v>4</v>
      </c>
      <c r="I20" s="30">
        <v>3</v>
      </c>
      <c r="J20" s="28">
        <v>3.1</v>
      </c>
    </row>
    <row r="21" spans="1:10" ht="12.75">
      <c r="A21" s="29">
        <v>1997</v>
      </c>
      <c r="B21" s="30">
        <v>1.2</v>
      </c>
      <c r="C21" s="31">
        <v>625</v>
      </c>
      <c r="D21" s="32">
        <v>75</v>
      </c>
      <c r="E21" s="32">
        <v>74</v>
      </c>
      <c r="F21" s="33">
        <v>3.666173836741072</v>
      </c>
      <c r="G21" s="32">
        <v>2749.630377555804</v>
      </c>
      <c r="H21" s="30">
        <v>7.8</v>
      </c>
      <c r="I21" s="30">
        <v>1.9</v>
      </c>
      <c r="J21" s="28">
        <v>6.7</v>
      </c>
    </row>
    <row r="22" spans="1:10" ht="12.75">
      <c r="A22" s="29">
        <v>1998</v>
      </c>
      <c r="B22" s="30">
        <v>1.3</v>
      </c>
      <c r="C22" s="31">
        <v>853.8461538461538</v>
      </c>
      <c r="D22" s="32">
        <v>111</v>
      </c>
      <c r="E22" s="32">
        <v>110</v>
      </c>
      <c r="F22" s="33">
        <v>3.666173836741072</v>
      </c>
      <c r="G22" s="32">
        <v>4069.45295878259</v>
      </c>
      <c r="H22" s="30">
        <v>12.2</v>
      </c>
      <c r="I22" s="30">
        <v>2.2</v>
      </c>
      <c r="J22" s="28">
        <v>9.3</v>
      </c>
    </row>
    <row r="23" spans="1:10" ht="12.75">
      <c r="A23" s="29">
        <v>1999</v>
      </c>
      <c r="B23" s="30">
        <v>1.3</v>
      </c>
      <c r="C23" s="31">
        <f>D23/B23*10</f>
        <v>953.8461538461538</v>
      </c>
      <c r="D23" s="32">
        <v>124</v>
      </c>
      <c r="E23" s="32">
        <v>124</v>
      </c>
      <c r="F23" s="33">
        <v>3.7563256523986395</v>
      </c>
      <c r="G23" s="32">
        <f>D23*F23*10</f>
        <v>4657.843808974313</v>
      </c>
      <c r="H23" s="30">
        <v>9.9</v>
      </c>
      <c r="I23" s="30">
        <v>7.7</v>
      </c>
      <c r="J23" s="28">
        <v>0.5</v>
      </c>
    </row>
    <row r="24" spans="1:10" ht="12.75">
      <c r="A24" s="29">
        <v>2000</v>
      </c>
      <c r="B24" s="30">
        <v>1.068</v>
      </c>
      <c r="C24" s="31">
        <f>D24/B24*10</f>
        <v>992.5093632958801</v>
      </c>
      <c r="D24" s="32">
        <v>106</v>
      </c>
      <c r="E24" s="32">
        <v>106</v>
      </c>
      <c r="F24" s="33">
        <v>4.09</v>
      </c>
      <c r="G24" s="32">
        <f>D24*F24*10</f>
        <v>4335.4</v>
      </c>
      <c r="H24" s="30">
        <v>8.49</v>
      </c>
      <c r="I24" s="30">
        <v>6.347</v>
      </c>
      <c r="J24" s="28">
        <v>0.445</v>
      </c>
    </row>
    <row r="25" spans="1:10" ht="12.75">
      <c r="A25" s="29">
        <v>2001</v>
      </c>
      <c r="B25" s="30">
        <v>0.967</v>
      </c>
      <c r="C25" s="31">
        <f>D25/B25*10</f>
        <v>887.7456049638056</v>
      </c>
      <c r="D25" s="32">
        <v>85.845</v>
      </c>
      <c r="E25" s="32">
        <v>85.695</v>
      </c>
      <c r="F25" s="33">
        <v>3.64</v>
      </c>
      <c r="G25" s="32">
        <f>D25*F25*10</f>
        <v>3124.758</v>
      </c>
      <c r="H25" s="30">
        <v>8.653</v>
      </c>
      <c r="I25" s="30">
        <v>2.715</v>
      </c>
      <c r="J25" s="28">
        <v>5.971</v>
      </c>
    </row>
    <row r="26" spans="1:10" ht="13.5" thickBot="1">
      <c r="A26" s="34">
        <v>2002</v>
      </c>
      <c r="B26" s="35">
        <v>0.882</v>
      </c>
      <c r="C26" s="36">
        <f>D26/B26*10</f>
        <v>891.2018140589569</v>
      </c>
      <c r="D26" s="37">
        <v>78.604</v>
      </c>
      <c r="E26" s="37">
        <v>78.254</v>
      </c>
      <c r="F26" s="38">
        <v>3.97</v>
      </c>
      <c r="G26" s="37">
        <f>D26*F26*10</f>
        <v>3120.5788000000002</v>
      </c>
      <c r="H26" s="41">
        <v>6.283</v>
      </c>
      <c r="I26" s="41">
        <v>2.131</v>
      </c>
      <c r="J26" s="42">
        <v>0.392</v>
      </c>
    </row>
    <row r="27" spans="1:10" ht="12.75">
      <c r="A27" s="4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40"/>
      <c r="B28" s="40"/>
      <c r="C28" s="40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G81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4.8515625" style="154" customWidth="1"/>
    <col min="2" max="7" width="11.421875" style="154" customWidth="1"/>
    <col min="8" max="16384" width="11.421875" style="138" customWidth="1"/>
  </cols>
  <sheetData>
    <row r="1" spans="1:7" s="106" customFormat="1" ht="18">
      <c r="A1" s="589" t="s">
        <v>0</v>
      </c>
      <c r="B1" s="589"/>
      <c r="C1" s="589"/>
      <c r="D1" s="589"/>
      <c r="E1" s="589"/>
      <c r="F1" s="589"/>
      <c r="G1" s="589"/>
    </row>
    <row r="3" spans="1:7" s="137" customFormat="1" ht="15">
      <c r="A3" s="590" t="s">
        <v>352</v>
      </c>
      <c r="B3" s="590"/>
      <c r="C3" s="590"/>
      <c r="D3" s="590"/>
      <c r="E3" s="590"/>
      <c r="F3" s="590"/>
      <c r="G3" s="590"/>
    </row>
    <row r="4" spans="1:7" s="137" customFormat="1" ht="14.25">
      <c r="A4" s="379"/>
      <c r="B4" s="379"/>
      <c r="C4" s="379"/>
      <c r="D4" s="379"/>
      <c r="E4" s="379"/>
      <c r="F4" s="379"/>
      <c r="G4" s="379"/>
    </row>
    <row r="5" spans="1:7" ht="12.75">
      <c r="A5" s="591" t="s">
        <v>67</v>
      </c>
      <c r="B5" s="592" t="s">
        <v>56</v>
      </c>
      <c r="C5" s="592"/>
      <c r="D5" s="592"/>
      <c r="E5" s="592" t="s">
        <v>57</v>
      </c>
      <c r="F5" s="592"/>
      <c r="G5" s="577"/>
    </row>
    <row r="6" spans="1:7" ht="13.5" thickBot="1">
      <c r="A6" s="591"/>
      <c r="B6" s="423">
        <v>2000</v>
      </c>
      <c r="C6" s="423">
        <v>2001</v>
      </c>
      <c r="D6" s="423">
        <v>2002</v>
      </c>
      <c r="E6" s="427">
        <v>2000</v>
      </c>
      <c r="F6" s="427">
        <v>2001</v>
      </c>
      <c r="G6" s="427">
        <v>2002</v>
      </c>
    </row>
    <row r="7" spans="1:7" ht="12.75">
      <c r="A7" s="181" t="s">
        <v>68</v>
      </c>
      <c r="B7" s="140">
        <v>2652405.865</v>
      </c>
      <c r="C7" s="140">
        <v>3239795.568</v>
      </c>
      <c r="D7" s="140">
        <v>3363692.365</v>
      </c>
      <c r="E7" s="140">
        <v>5690.913</v>
      </c>
      <c r="F7" s="140">
        <v>10670.608</v>
      </c>
      <c r="G7" s="141">
        <v>7682.832</v>
      </c>
    </row>
    <row r="8" spans="1:7" ht="12.75">
      <c r="A8" s="163"/>
      <c r="B8" s="155"/>
      <c r="C8" s="155"/>
      <c r="D8" s="155"/>
      <c r="E8" s="155"/>
      <c r="F8" s="155"/>
      <c r="G8" s="151"/>
    </row>
    <row r="9" spans="1:7" ht="12.75">
      <c r="A9" s="409" t="s">
        <v>348</v>
      </c>
      <c r="B9" s="155"/>
      <c r="C9" s="155"/>
      <c r="D9" s="155"/>
      <c r="E9" s="155"/>
      <c r="F9" s="155"/>
      <c r="G9" s="151"/>
    </row>
    <row r="10" spans="1:7" ht="12.75">
      <c r="A10" s="402" t="s">
        <v>138</v>
      </c>
      <c r="B10" s="410">
        <f aca="true" t="shared" si="0" ref="B10:G10">SUM(B11:B19)</f>
        <v>14833.055999999999</v>
      </c>
      <c r="C10" s="410">
        <f t="shared" si="0"/>
        <v>15993.133000000002</v>
      </c>
      <c r="D10" s="410">
        <f t="shared" si="0"/>
        <v>39217.195999999996</v>
      </c>
      <c r="E10" s="410">
        <f t="shared" si="0"/>
        <v>5690.913</v>
      </c>
      <c r="F10" s="410">
        <f t="shared" si="0"/>
        <v>7620.351000000001</v>
      </c>
      <c r="G10" s="411">
        <f t="shared" si="0"/>
        <v>7682.282</v>
      </c>
    </row>
    <row r="11" spans="1:7" ht="12.75">
      <c r="A11" s="148" t="s">
        <v>70</v>
      </c>
      <c r="B11" s="405">
        <v>40.95</v>
      </c>
      <c r="C11" s="405">
        <v>29.71</v>
      </c>
      <c r="D11" s="160">
        <v>9.156</v>
      </c>
      <c r="E11" s="405">
        <v>0.72</v>
      </c>
      <c r="F11" s="405">
        <v>1.44</v>
      </c>
      <c r="G11" s="426">
        <v>1.294</v>
      </c>
    </row>
    <row r="12" spans="1:7" ht="12.75">
      <c r="A12" s="148" t="s">
        <v>71</v>
      </c>
      <c r="B12" s="405">
        <v>31.5</v>
      </c>
      <c r="C12" s="405">
        <v>18</v>
      </c>
      <c r="D12" s="160">
        <v>61.5</v>
      </c>
      <c r="E12" s="405">
        <v>2.25</v>
      </c>
      <c r="F12" s="155" t="s">
        <v>47</v>
      </c>
      <c r="G12" s="151" t="s">
        <v>47</v>
      </c>
    </row>
    <row r="13" spans="1:7" ht="12.75">
      <c r="A13" s="148" t="s">
        <v>72</v>
      </c>
      <c r="B13" s="405">
        <v>55.879</v>
      </c>
      <c r="C13" s="405">
        <v>108.492</v>
      </c>
      <c r="D13" s="160">
        <v>230.065</v>
      </c>
      <c r="E13" s="155" t="s">
        <v>47</v>
      </c>
      <c r="F13" s="155" t="s">
        <v>47</v>
      </c>
      <c r="G13" s="151" t="s">
        <v>47</v>
      </c>
    </row>
    <row r="14" spans="1:7" ht="12.75">
      <c r="A14" s="148" t="s">
        <v>74</v>
      </c>
      <c r="B14" s="405">
        <v>5061.583</v>
      </c>
      <c r="C14" s="405">
        <v>2662.205</v>
      </c>
      <c r="D14" s="160">
        <v>9358.078</v>
      </c>
      <c r="E14" s="405">
        <v>5185.955</v>
      </c>
      <c r="F14" s="405">
        <v>6640.957</v>
      </c>
      <c r="G14" s="426">
        <v>6505.081</v>
      </c>
    </row>
    <row r="15" spans="1:7" ht="12.75">
      <c r="A15" s="148" t="s">
        <v>77</v>
      </c>
      <c r="B15" s="405">
        <v>18.937</v>
      </c>
      <c r="C15" s="155" t="s">
        <v>47</v>
      </c>
      <c r="D15" s="160">
        <v>7.799</v>
      </c>
      <c r="E15" s="155" t="s">
        <v>47</v>
      </c>
      <c r="F15" s="405">
        <v>24</v>
      </c>
      <c r="G15" s="151" t="s">
        <v>47</v>
      </c>
    </row>
    <row r="16" spans="1:7" ht="12.75">
      <c r="A16" s="148" t="s">
        <v>78</v>
      </c>
      <c r="B16" s="405">
        <v>404.633</v>
      </c>
      <c r="C16" s="405">
        <v>440.801</v>
      </c>
      <c r="D16" s="160">
        <v>274.443</v>
      </c>
      <c r="E16" s="155" t="s">
        <v>47</v>
      </c>
      <c r="F16" s="155" t="s">
        <v>47</v>
      </c>
      <c r="G16" s="151" t="s">
        <v>47</v>
      </c>
    </row>
    <row r="17" spans="1:7" ht="12.75">
      <c r="A17" s="148" t="s">
        <v>79</v>
      </c>
      <c r="B17" s="405">
        <v>6461.21</v>
      </c>
      <c r="C17" s="405">
        <v>9729.607</v>
      </c>
      <c r="D17" s="160">
        <v>24874.483</v>
      </c>
      <c r="E17" s="405">
        <v>435.418</v>
      </c>
      <c r="F17" s="405">
        <v>953.234</v>
      </c>
      <c r="G17" s="426">
        <v>1173.467</v>
      </c>
    </row>
    <row r="18" spans="1:7" ht="12.75">
      <c r="A18" s="148" t="s">
        <v>80</v>
      </c>
      <c r="B18" s="405">
        <v>2758.364</v>
      </c>
      <c r="C18" s="405">
        <v>3004.318</v>
      </c>
      <c r="D18" s="160">
        <v>4401.672</v>
      </c>
      <c r="E18" s="405">
        <v>64.17</v>
      </c>
      <c r="F18" s="155" t="s">
        <v>47</v>
      </c>
      <c r="G18" s="151" t="s">
        <v>47</v>
      </c>
    </row>
    <row r="19" spans="1:7" ht="12.75">
      <c r="A19" s="148" t="s">
        <v>81</v>
      </c>
      <c r="B19" s="155" t="s">
        <v>47</v>
      </c>
      <c r="C19" s="155" t="s">
        <v>47</v>
      </c>
      <c r="D19" s="155" t="s">
        <v>47</v>
      </c>
      <c r="E19" s="405">
        <v>2.4</v>
      </c>
      <c r="F19" s="405">
        <v>0.72</v>
      </c>
      <c r="G19" s="426">
        <v>2.44</v>
      </c>
    </row>
    <row r="20" spans="1:7" ht="12.75">
      <c r="A20" s="163" t="s">
        <v>82</v>
      </c>
      <c r="B20" s="155"/>
      <c r="C20" s="155"/>
      <c r="D20" s="155"/>
      <c r="E20" s="155"/>
      <c r="F20" s="155"/>
      <c r="G20" s="151"/>
    </row>
    <row r="21" spans="1:7" ht="12.75">
      <c r="A21" s="402" t="s">
        <v>83</v>
      </c>
      <c r="B21" s="155"/>
      <c r="C21" s="155"/>
      <c r="D21" s="155"/>
      <c r="E21" s="155"/>
      <c r="F21" s="155"/>
      <c r="G21" s="151"/>
    </row>
    <row r="22" spans="1:7" ht="12.75">
      <c r="A22" s="148" t="s">
        <v>92</v>
      </c>
      <c r="B22" s="155" t="s">
        <v>47</v>
      </c>
      <c r="C22" s="155" t="s">
        <v>47</v>
      </c>
      <c r="D22" s="155" t="s">
        <v>47</v>
      </c>
      <c r="E22" s="155" t="s">
        <v>47</v>
      </c>
      <c r="F22" s="405">
        <v>3050</v>
      </c>
      <c r="G22" s="151" t="s">
        <v>47</v>
      </c>
    </row>
    <row r="23" spans="1:7" ht="12.75">
      <c r="A23" s="163" t="s">
        <v>82</v>
      </c>
      <c r="B23" s="155"/>
      <c r="C23" s="155"/>
      <c r="D23" s="155"/>
      <c r="E23" s="155"/>
      <c r="F23" s="155"/>
      <c r="G23" s="151"/>
    </row>
    <row r="24" spans="1:7" ht="12.75">
      <c r="A24" s="409" t="s">
        <v>349</v>
      </c>
      <c r="B24" s="155"/>
      <c r="C24" s="155"/>
      <c r="D24" s="155"/>
      <c r="E24" s="155"/>
      <c r="F24" s="155"/>
      <c r="G24" s="151"/>
    </row>
    <row r="25" spans="1:7" ht="12.75">
      <c r="A25" s="148" t="s">
        <v>102</v>
      </c>
      <c r="B25" s="405">
        <v>30155.76</v>
      </c>
      <c r="C25" s="405">
        <v>277399.013</v>
      </c>
      <c r="D25" s="405">
        <v>431746.184</v>
      </c>
      <c r="E25" s="155" t="s">
        <v>47</v>
      </c>
      <c r="F25" s="155" t="s">
        <v>47</v>
      </c>
      <c r="G25" s="151" t="s">
        <v>47</v>
      </c>
    </row>
    <row r="26" spans="1:7" ht="12.75">
      <c r="A26" s="148" t="s">
        <v>104</v>
      </c>
      <c r="B26" s="160">
        <v>1124748.111</v>
      </c>
      <c r="C26" s="160">
        <v>1379863.533</v>
      </c>
      <c r="D26" s="405">
        <v>1284066.914</v>
      </c>
      <c r="E26" s="155" t="s">
        <v>47</v>
      </c>
      <c r="F26" s="155" t="s">
        <v>47</v>
      </c>
      <c r="G26" s="151" t="s">
        <v>47</v>
      </c>
    </row>
    <row r="27" spans="1:7" ht="12.75">
      <c r="A27" s="148" t="s">
        <v>105</v>
      </c>
      <c r="B27" s="160">
        <v>159.585</v>
      </c>
      <c r="C27" s="160">
        <v>174.445</v>
      </c>
      <c r="D27" s="405">
        <v>37218.612</v>
      </c>
      <c r="E27" s="155" t="s">
        <v>47</v>
      </c>
      <c r="F27" s="155" t="s">
        <v>47</v>
      </c>
      <c r="G27" s="151" t="s">
        <v>47</v>
      </c>
    </row>
    <row r="28" spans="1:7" ht="13.5" thickBot="1">
      <c r="A28" s="439" t="s">
        <v>106</v>
      </c>
      <c r="B28" s="440">
        <v>1263833.785</v>
      </c>
      <c r="C28" s="440">
        <v>1364672.938</v>
      </c>
      <c r="D28" s="448">
        <v>1569143.228</v>
      </c>
      <c r="E28" s="156" t="s">
        <v>47</v>
      </c>
      <c r="F28" s="156" t="s">
        <v>47</v>
      </c>
      <c r="G28" s="153" t="s">
        <v>47</v>
      </c>
    </row>
    <row r="29" ht="12.75">
      <c r="A29" s="154" t="s">
        <v>99</v>
      </c>
    </row>
    <row r="30" ht="12.75">
      <c r="A30" s="154" t="s">
        <v>82</v>
      </c>
    </row>
    <row r="31" ht="12.75">
      <c r="A31" s="154" t="s">
        <v>82</v>
      </c>
    </row>
    <row r="32" ht="12.75">
      <c r="A32" s="154" t="s">
        <v>82</v>
      </c>
    </row>
    <row r="33" ht="12.75">
      <c r="A33" s="154" t="s">
        <v>82</v>
      </c>
    </row>
    <row r="34" ht="12.75">
      <c r="A34" s="154" t="s">
        <v>82</v>
      </c>
    </row>
    <row r="35" ht="12.75">
      <c r="A35" s="154" t="s">
        <v>82</v>
      </c>
    </row>
    <row r="36" ht="12.75">
      <c r="A36" s="154" t="s">
        <v>82</v>
      </c>
    </row>
    <row r="37" ht="12.75">
      <c r="A37" s="154" t="s">
        <v>82</v>
      </c>
    </row>
    <row r="38" ht="12.75">
      <c r="A38" s="154" t="s">
        <v>82</v>
      </c>
    </row>
    <row r="39" ht="12.75">
      <c r="A39" s="154" t="s">
        <v>82</v>
      </c>
    </row>
    <row r="40" ht="12.75">
      <c r="A40" s="154" t="s">
        <v>82</v>
      </c>
    </row>
    <row r="41" ht="12.75">
      <c r="A41" s="154" t="s">
        <v>82</v>
      </c>
    </row>
    <row r="42" ht="12.75">
      <c r="A42" s="154" t="s">
        <v>82</v>
      </c>
    </row>
    <row r="43" ht="12.75">
      <c r="A43" s="154" t="s">
        <v>82</v>
      </c>
    </row>
    <row r="44" ht="12.75">
      <c r="A44" s="154" t="s">
        <v>82</v>
      </c>
    </row>
    <row r="45" ht="12.75">
      <c r="A45" s="154" t="s">
        <v>82</v>
      </c>
    </row>
    <row r="46" ht="12.75">
      <c r="A46" s="154" t="s">
        <v>82</v>
      </c>
    </row>
    <row r="47" ht="12.75">
      <c r="A47" s="154" t="s">
        <v>82</v>
      </c>
    </row>
    <row r="48" ht="12.75">
      <c r="A48" s="154" t="s">
        <v>82</v>
      </c>
    </row>
    <row r="49" ht="12.75">
      <c r="A49" s="154" t="s">
        <v>82</v>
      </c>
    </row>
    <row r="50" ht="12.75">
      <c r="A50" s="154" t="s">
        <v>82</v>
      </c>
    </row>
    <row r="51" ht="12.75">
      <c r="A51" s="154" t="s">
        <v>82</v>
      </c>
    </row>
    <row r="52" ht="12.75">
      <c r="A52" s="154" t="s">
        <v>82</v>
      </c>
    </row>
    <row r="53" ht="12.75">
      <c r="A53" s="154" t="s">
        <v>82</v>
      </c>
    </row>
    <row r="54" ht="12.75">
      <c r="A54" s="154" t="s">
        <v>82</v>
      </c>
    </row>
    <row r="55" ht="12.75">
      <c r="A55" s="154" t="s">
        <v>82</v>
      </c>
    </row>
    <row r="56" ht="12.75">
      <c r="A56" s="154" t="s">
        <v>82</v>
      </c>
    </row>
    <row r="57" ht="12.75">
      <c r="A57" s="154" t="s">
        <v>82</v>
      </c>
    </row>
    <row r="58" ht="12.75">
      <c r="A58" s="154" t="s">
        <v>82</v>
      </c>
    </row>
    <row r="59" ht="12.75">
      <c r="A59" s="154" t="s">
        <v>82</v>
      </c>
    </row>
    <row r="60" ht="12.75">
      <c r="A60" s="154" t="s">
        <v>82</v>
      </c>
    </row>
    <row r="61" ht="12.75">
      <c r="A61" s="154" t="s">
        <v>82</v>
      </c>
    </row>
    <row r="62" ht="12.75">
      <c r="A62" s="154" t="s">
        <v>82</v>
      </c>
    </row>
    <row r="63" ht="12.75">
      <c r="A63" s="154" t="s">
        <v>82</v>
      </c>
    </row>
    <row r="64" ht="12.75">
      <c r="A64" s="154" t="s">
        <v>82</v>
      </c>
    </row>
    <row r="65" ht="12.75">
      <c r="A65" s="154" t="s">
        <v>82</v>
      </c>
    </row>
    <row r="66" ht="12.75">
      <c r="A66" s="154" t="s">
        <v>82</v>
      </c>
    </row>
    <row r="67" ht="12.75">
      <c r="A67" s="154" t="s">
        <v>82</v>
      </c>
    </row>
    <row r="68" ht="12.75">
      <c r="A68" s="154" t="s">
        <v>82</v>
      </c>
    </row>
    <row r="69" ht="12.75">
      <c r="A69" s="154" t="s">
        <v>82</v>
      </c>
    </row>
    <row r="70" ht="12.75">
      <c r="A70" s="154" t="s">
        <v>82</v>
      </c>
    </row>
    <row r="71" ht="12.75">
      <c r="A71" s="154" t="s">
        <v>82</v>
      </c>
    </row>
    <row r="72" ht="12.75">
      <c r="A72" s="154" t="s">
        <v>82</v>
      </c>
    </row>
    <row r="73" ht="12.75">
      <c r="A73" s="154" t="s">
        <v>82</v>
      </c>
    </row>
    <row r="74" ht="12.75">
      <c r="A74" s="154" t="s">
        <v>82</v>
      </c>
    </row>
    <row r="75" ht="12.75">
      <c r="A75" s="154" t="s">
        <v>82</v>
      </c>
    </row>
    <row r="76" ht="12.75">
      <c r="A76" s="154" t="s">
        <v>82</v>
      </c>
    </row>
    <row r="77" ht="12.75">
      <c r="A77" s="154" t="s">
        <v>82</v>
      </c>
    </row>
    <row r="78" ht="12.75">
      <c r="A78" s="154" t="s">
        <v>82</v>
      </c>
    </row>
    <row r="79" ht="12.75">
      <c r="A79" s="154" t="s">
        <v>82</v>
      </c>
    </row>
    <row r="80" ht="12.75">
      <c r="A80" s="154" t="s">
        <v>82</v>
      </c>
    </row>
    <row r="81" ht="12.75">
      <c r="A81" s="154" t="s">
        <v>82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29" transitionEvaluation="1">
    <pageSetUpPr fitToPage="1"/>
  </sheetPr>
  <dimension ref="A1:H51"/>
  <sheetViews>
    <sheetView showGridLines="0" zoomScale="75" zoomScaleNormal="75" workbookViewId="0" topLeftCell="A1">
      <selection activeCell="A1" sqref="A1:G1"/>
    </sheetView>
  </sheetViews>
  <sheetFormatPr defaultColWidth="11.00390625" defaultRowHeight="12.75"/>
  <cols>
    <col min="1" max="1" width="35.7109375" style="294" customWidth="1"/>
    <col min="2" max="6" width="12.7109375" style="294" customWidth="1"/>
    <col min="7" max="7" width="12.7109375" style="295" customWidth="1"/>
    <col min="8" max="16384" width="11.00390625" style="294" customWidth="1"/>
  </cols>
  <sheetData>
    <row r="1" spans="1:8" s="292" customFormat="1" ht="18">
      <c r="A1" s="595" t="s">
        <v>0</v>
      </c>
      <c r="B1" s="595"/>
      <c r="C1" s="595"/>
      <c r="D1" s="595"/>
      <c r="E1" s="595"/>
      <c r="F1" s="595"/>
      <c r="G1" s="595"/>
      <c r="H1" s="293"/>
    </row>
    <row r="2" spans="1:8" ht="12.75">
      <c r="A2" s="327"/>
      <c r="B2" s="327"/>
      <c r="C2" s="327"/>
      <c r="D2" s="327"/>
      <c r="E2" s="327"/>
      <c r="F2" s="327"/>
      <c r="G2" s="331"/>
      <c r="H2" s="296"/>
    </row>
    <row r="3" spans="1:8" s="298" customFormat="1" ht="15">
      <c r="A3" s="596" t="s">
        <v>347</v>
      </c>
      <c r="B3" s="596"/>
      <c r="C3" s="596"/>
      <c r="D3" s="596"/>
      <c r="E3" s="596"/>
      <c r="F3" s="596"/>
      <c r="G3" s="596"/>
      <c r="H3" s="329"/>
    </row>
    <row r="4" spans="1:8" s="298" customFormat="1" ht="15">
      <c r="A4" s="596" t="s">
        <v>359</v>
      </c>
      <c r="B4" s="596"/>
      <c r="C4" s="596"/>
      <c r="D4" s="596"/>
      <c r="E4" s="596"/>
      <c r="F4" s="596"/>
      <c r="G4" s="596"/>
      <c r="H4" s="329"/>
    </row>
    <row r="5" spans="1:8" ht="12.75">
      <c r="A5" s="388"/>
      <c r="B5" s="388"/>
      <c r="C5" s="388"/>
      <c r="D5" s="388"/>
      <c r="E5" s="388"/>
      <c r="F5" s="388"/>
      <c r="G5" s="389"/>
      <c r="H5" s="330"/>
    </row>
    <row r="6" spans="1:8" ht="12.75">
      <c r="A6" s="295"/>
      <c r="B6" s="648" t="s">
        <v>6</v>
      </c>
      <c r="C6" s="648"/>
      <c r="D6" s="648" t="s">
        <v>2</v>
      </c>
      <c r="E6" s="648"/>
      <c r="F6" s="648" t="s">
        <v>308</v>
      </c>
      <c r="G6" s="649"/>
      <c r="H6" s="330"/>
    </row>
    <row r="7" spans="1:8" ht="12.75">
      <c r="A7" s="331" t="s">
        <v>231</v>
      </c>
      <c r="B7" s="300" t="s">
        <v>232</v>
      </c>
      <c r="C7" s="301"/>
      <c r="D7" s="300" t="s">
        <v>232</v>
      </c>
      <c r="E7" s="301"/>
      <c r="F7" s="300" t="s">
        <v>284</v>
      </c>
      <c r="G7" s="319" t="s">
        <v>285</v>
      </c>
      <c r="H7" s="330"/>
    </row>
    <row r="8" spans="1:8" ht="12.75">
      <c r="A8" s="295"/>
      <c r="B8" s="304" t="s">
        <v>234</v>
      </c>
      <c r="C8" s="305">
        <v>2002</v>
      </c>
      <c r="D8" s="304" t="s">
        <v>234</v>
      </c>
      <c r="E8" s="305">
        <v>2002</v>
      </c>
      <c r="F8" s="305">
        <v>2002</v>
      </c>
      <c r="G8" s="306">
        <v>2002</v>
      </c>
      <c r="H8" s="330"/>
    </row>
    <row r="9" spans="1:8" ht="13.5" thickBot="1">
      <c r="A9" s="295"/>
      <c r="B9" s="304" t="s">
        <v>235</v>
      </c>
      <c r="C9" s="304" t="s">
        <v>235</v>
      </c>
      <c r="D9" s="304" t="s">
        <v>237</v>
      </c>
      <c r="E9" s="304" t="s">
        <v>237</v>
      </c>
      <c r="F9" s="304" t="s">
        <v>237</v>
      </c>
      <c r="G9" s="307" t="s">
        <v>237</v>
      </c>
      <c r="H9" s="330"/>
    </row>
    <row r="10" spans="1:8" ht="12.75">
      <c r="A10" s="308" t="s">
        <v>238</v>
      </c>
      <c r="B10" s="309">
        <v>56903</v>
      </c>
      <c r="C10" s="309">
        <v>78593.911</v>
      </c>
      <c r="D10" s="309">
        <v>106332</v>
      </c>
      <c r="E10" s="309">
        <v>180552.443</v>
      </c>
      <c r="F10" s="309">
        <v>56645.387</v>
      </c>
      <c r="G10" s="310">
        <v>53013.378</v>
      </c>
      <c r="H10" s="295"/>
    </row>
    <row r="11" spans="1:8" ht="12.75">
      <c r="A11" s="303"/>
      <c r="B11" s="311"/>
      <c r="C11" s="311"/>
      <c r="D11" s="311"/>
      <c r="E11" s="311"/>
      <c r="F11" s="311"/>
      <c r="G11" s="312"/>
      <c r="H11" s="295"/>
    </row>
    <row r="12" spans="1:8" ht="12.75">
      <c r="A12" s="412" t="s">
        <v>348</v>
      </c>
      <c r="B12" s="311"/>
      <c r="C12" s="311"/>
      <c r="D12" s="311"/>
      <c r="E12" s="311"/>
      <c r="F12" s="311"/>
      <c r="G12" s="312"/>
      <c r="H12" s="295"/>
    </row>
    <row r="13" spans="1:8" ht="12.75">
      <c r="A13" s="415" t="s">
        <v>69</v>
      </c>
      <c r="B13" s="413">
        <f aca="true" t="shared" si="0" ref="B13:G13">SUM(B14:B27)</f>
        <v>595</v>
      </c>
      <c r="C13" s="413">
        <f t="shared" si="0"/>
        <v>244.10899999999998</v>
      </c>
      <c r="D13" s="413">
        <f t="shared" si="0"/>
        <v>1943</v>
      </c>
      <c r="E13" s="413">
        <f t="shared" si="0"/>
        <v>818.183</v>
      </c>
      <c r="F13" s="413">
        <f t="shared" si="0"/>
        <v>20199.167999999998</v>
      </c>
      <c r="G13" s="414">
        <f t="shared" si="0"/>
        <v>1940.618</v>
      </c>
      <c r="H13" s="295"/>
    </row>
    <row r="14" spans="1:7" ht="12.75">
      <c r="A14" s="313" t="s">
        <v>239</v>
      </c>
      <c r="B14" s="311">
        <v>2</v>
      </c>
      <c r="C14" s="323">
        <v>0.652</v>
      </c>
      <c r="D14" s="311">
        <v>4</v>
      </c>
      <c r="E14" s="323">
        <v>1</v>
      </c>
      <c r="F14" s="323">
        <v>4345.729</v>
      </c>
      <c r="G14" s="324">
        <v>25.798</v>
      </c>
    </row>
    <row r="15" spans="1:7" ht="12.75">
      <c r="A15" s="313" t="s">
        <v>240</v>
      </c>
      <c r="B15" s="311">
        <v>10</v>
      </c>
      <c r="C15" s="323">
        <v>13.995</v>
      </c>
      <c r="D15" s="311">
        <v>33</v>
      </c>
      <c r="E15" s="323">
        <v>35.329</v>
      </c>
      <c r="F15" s="323">
        <v>22.349</v>
      </c>
      <c r="G15" s="324">
        <v>11.632</v>
      </c>
    </row>
    <row r="16" spans="1:7" ht="12.75">
      <c r="A16" s="313" t="s">
        <v>241</v>
      </c>
      <c r="B16" s="311" t="s">
        <v>47</v>
      </c>
      <c r="C16" s="311" t="s">
        <v>47</v>
      </c>
      <c r="D16" s="311" t="s">
        <v>47</v>
      </c>
      <c r="E16" s="311" t="s">
        <v>47</v>
      </c>
      <c r="F16" s="323">
        <v>1754.348</v>
      </c>
      <c r="G16" s="324">
        <v>66.011</v>
      </c>
    </row>
    <row r="17" spans="1:7" ht="12.75">
      <c r="A17" s="313" t="s">
        <v>242</v>
      </c>
      <c r="B17" s="311" t="s">
        <v>47</v>
      </c>
      <c r="C17" s="311" t="s">
        <v>47</v>
      </c>
      <c r="D17" s="311" t="s">
        <v>47</v>
      </c>
      <c r="E17" s="311" t="s">
        <v>47</v>
      </c>
      <c r="F17" s="323">
        <v>150.56</v>
      </c>
      <c r="G17" s="324">
        <v>0.944</v>
      </c>
    </row>
    <row r="18" spans="1:7" ht="12.75">
      <c r="A18" s="313" t="s">
        <v>243</v>
      </c>
      <c r="B18" s="311">
        <v>11</v>
      </c>
      <c r="C18" s="323">
        <v>0.6</v>
      </c>
      <c r="D18" s="311">
        <v>27</v>
      </c>
      <c r="E18" s="323">
        <v>1.4</v>
      </c>
      <c r="F18" s="323">
        <v>3352.3</v>
      </c>
      <c r="G18" s="324">
        <v>7.885</v>
      </c>
    </row>
    <row r="19" spans="1:7" ht="12.75">
      <c r="A19" s="313" t="s">
        <v>244</v>
      </c>
      <c r="B19" s="311" t="s">
        <v>47</v>
      </c>
      <c r="C19" s="311" t="s">
        <v>47</v>
      </c>
      <c r="D19" s="311" t="s">
        <v>47</v>
      </c>
      <c r="E19" s="311" t="s">
        <v>47</v>
      </c>
      <c r="F19" s="323">
        <v>133.761</v>
      </c>
      <c r="G19" s="324">
        <v>3.303</v>
      </c>
    </row>
    <row r="20" spans="1:7" ht="12.75">
      <c r="A20" s="313" t="s">
        <v>245</v>
      </c>
      <c r="B20" s="311">
        <v>106</v>
      </c>
      <c r="C20" s="323">
        <v>74.817</v>
      </c>
      <c r="D20" s="311">
        <v>269</v>
      </c>
      <c r="E20" s="323">
        <v>210.309</v>
      </c>
      <c r="F20" s="323">
        <v>1016.832</v>
      </c>
      <c r="G20" s="324">
        <v>21.473</v>
      </c>
    </row>
    <row r="21" spans="1:7" ht="12.75">
      <c r="A21" s="313" t="s">
        <v>246</v>
      </c>
      <c r="B21" s="311">
        <v>6</v>
      </c>
      <c r="C21" s="323">
        <v>2</v>
      </c>
      <c r="D21" s="311">
        <v>18</v>
      </c>
      <c r="E21" s="323">
        <v>4</v>
      </c>
      <c r="F21" s="323">
        <v>334.912</v>
      </c>
      <c r="G21" s="324">
        <v>1.148</v>
      </c>
    </row>
    <row r="22" spans="1:7" ht="12.75">
      <c r="A22" s="313" t="s">
        <v>247</v>
      </c>
      <c r="B22" s="311" t="s">
        <v>47</v>
      </c>
      <c r="C22" s="311" t="s">
        <v>47</v>
      </c>
      <c r="D22" s="311" t="s">
        <v>47</v>
      </c>
      <c r="E22" s="311" t="s">
        <v>47</v>
      </c>
      <c r="F22" s="323">
        <v>5601.601</v>
      </c>
      <c r="G22" s="324">
        <v>1775.366</v>
      </c>
    </row>
    <row r="23" spans="1:7" ht="12.75">
      <c r="A23" s="313" t="s">
        <v>248</v>
      </c>
      <c r="B23" s="311" t="s">
        <v>47</v>
      </c>
      <c r="C23" s="311" t="s">
        <v>47</v>
      </c>
      <c r="D23" s="311" t="s">
        <v>47</v>
      </c>
      <c r="E23" s="311" t="s">
        <v>47</v>
      </c>
      <c r="F23" s="323">
        <v>41.265</v>
      </c>
      <c r="G23" s="324">
        <v>1.948</v>
      </c>
    </row>
    <row r="24" spans="1:7" ht="12.75">
      <c r="A24" s="313" t="s">
        <v>249</v>
      </c>
      <c r="B24" s="311">
        <v>460</v>
      </c>
      <c r="C24" s="323">
        <v>152.045</v>
      </c>
      <c r="D24" s="311">
        <v>1592</v>
      </c>
      <c r="E24" s="323">
        <v>566.145</v>
      </c>
      <c r="F24" s="323">
        <v>1293.85</v>
      </c>
      <c r="G24" s="324">
        <v>7.973</v>
      </c>
    </row>
    <row r="25" spans="1:7" ht="12.75">
      <c r="A25" s="313" t="s">
        <v>250</v>
      </c>
      <c r="B25" s="311" t="s">
        <v>47</v>
      </c>
      <c r="C25" s="311" t="s">
        <v>47</v>
      </c>
      <c r="D25" s="311" t="s">
        <v>47</v>
      </c>
      <c r="E25" s="311" t="s">
        <v>47</v>
      </c>
      <c r="F25" s="323">
        <v>1166.266</v>
      </c>
      <c r="G25" s="324">
        <v>9.06</v>
      </c>
    </row>
    <row r="26" spans="1:7" ht="12.75">
      <c r="A26" s="313" t="s">
        <v>251</v>
      </c>
      <c r="B26" s="311" t="s">
        <v>47</v>
      </c>
      <c r="C26" s="311" t="s">
        <v>47</v>
      </c>
      <c r="D26" s="311" t="s">
        <v>47</v>
      </c>
      <c r="E26" s="311" t="s">
        <v>47</v>
      </c>
      <c r="F26" s="323">
        <v>982.245</v>
      </c>
      <c r="G26" s="324">
        <v>8.077</v>
      </c>
    </row>
    <row r="27" spans="1:7" ht="12.75">
      <c r="A27" s="313" t="s">
        <v>252</v>
      </c>
      <c r="B27" s="311" t="s">
        <v>47</v>
      </c>
      <c r="C27" s="311" t="s">
        <v>47</v>
      </c>
      <c r="D27" s="311" t="s">
        <v>47</v>
      </c>
      <c r="E27" s="311" t="s">
        <v>47</v>
      </c>
      <c r="F27" s="323">
        <v>3.15</v>
      </c>
      <c r="G27" s="312" t="s">
        <v>47</v>
      </c>
    </row>
    <row r="28" spans="1:7" ht="12.75">
      <c r="A28" s="303"/>
      <c r="B28" s="311"/>
      <c r="C28" s="311"/>
      <c r="D28" s="311"/>
      <c r="E28" s="311"/>
      <c r="F28" s="311"/>
      <c r="G28" s="312"/>
    </row>
    <row r="29" spans="1:7" ht="12.75">
      <c r="A29" s="415" t="s">
        <v>83</v>
      </c>
      <c r="B29" s="311"/>
      <c r="C29" s="311"/>
      <c r="D29" s="311"/>
      <c r="E29" s="311"/>
      <c r="F29" s="311"/>
      <c r="G29" s="312"/>
    </row>
    <row r="30" spans="1:7" ht="12.75">
      <c r="A30" s="313" t="s">
        <v>253</v>
      </c>
      <c r="B30" s="311">
        <v>16</v>
      </c>
      <c r="C30" s="323">
        <v>1</v>
      </c>
      <c r="D30" s="311">
        <v>19</v>
      </c>
      <c r="E30" s="323">
        <v>4.098</v>
      </c>
      <c r="F30" s="323">
        <v>18.5</v>
      </c>
      <c r="G30" s="312" t="s">
        <v>47</v>
      </c>
    </row>
    <row r="31" spans="1:7" ht="12.75">
      <c r="A31" s="313" t="s">
        <v>254</v>
      </c>
      <c r="B31" s="311" t="s">
        <v>47</v>
      </c>
      <c r="C31" s="311" t="s">
        <v>47</v>
      </c>
      <c r="D31" s="311" t="s">
        <v>47</v>
      </c>
      <c r="E31" s="311" t="s">
        <v>47</v>
      </c>
      <c r="F31" s="323">
        <v>5.65</v>
      </c>
      <c r="G31" s="312" t="s">
        <v>47</v>
      </c>
    </row>
    <row r="32" spans="1:7" ht="12.75">
      <c r="A32" s="313" t="s">
        <v>255</v>
      </c>
      <c r="B32" s="311" t="s">
        <v>47</v>
      </c>
      <c r="C32" s="323">
        <v>9.326</v>
      </c>
      <c r="D32" s="311" t="s">
        <v>47</v>
      </c>
      <c r="E32" s="323">
        <v>15.019</v>
      </c>
      <c r="F32" s="323">
        <v>3.654</v>
      </c>
      <c r="G32" s="324">
        <v>2.695</v>
      </c>
    </row>
    <row r="33" spans="1:7" ht="12.75">
      <c r="A33" s="313" t="s">
        <v>256</v>
      </c>
      <c r="B33" s="311" t="s">
        <v>47</v>
      </c>
      <c r="C33" s="311" t="s">
        <v>47</v>
      </c>
      <c r="D33" s="311" t="s">
        <v>47</v>
      </c>
      <c r="E33" s="311" t="s">
        <v>47</v>
      </c>
      <c r="F33" s="323">
        <v>1.07</v>
      </c>
      <c r="G33" s="312" t="s">
        <v>47</v>
      </c>
    </row>
    <row r="34" spans="1:7" ht="12.75">
      <c r="A34" s="313" t="s">
        <v>257</v>
      </c>
      <c r="B34" s="311">
        <v>40</v>
      </c>
      <c r="C34" s="323">
        <v>25.151</v>
      </c>
      <c r="D34" s="311">
        <v>77</v>
      </c>
      <c r="E34" s="323">
        <v>53</v>
      </c>
      <c r="F34" s="323">
        <v>54.317</v>
      </c>
      <c r="G34" s="324">
        <v>5.255</v>
      </c>
    </row>
    <row r="35" spans="1:7" ht="12.75">
      <c r="A35" s="313" t="s">
        <v>260</v>
      </c>
      <c r="B35" s="311" t="s">
        <v>47</v>
      </c>
      <c r="C35" s="311" t="s">
        <v>47</v>
      </c>
      <c r="D35" s="311" t="s">
        <v>47</v>
      </c>
      <c r="E35" s="311" t="s">
        <v>47</v>
      </c>
      <c r="F35" s="323">
        <v>9.351</v>
      </c>
      <c r="G35" s="312" t="s">
        <v>47</v>
      </c>
    </row>
    <row r="36" spans="1:8" ht="12.75">
      <c r="A36" s="313" t="s">
        <v>261</v>
      </c>
      <c r="B36" s="311" t="s">
        <v>47</v>
      </c>
      <c r="C36" s="323">
        <v>3.002</v>
      </c>
      <c r="D36" s="311" t="s">
        <v>47</v>
      </c>
      <c r="E36" s="323">
        <v>6.391</v>
      </c>
      <c r="F36" s="323">
        <v>10.981</v>
      </c>
      <c r="G36" s="312" t="s">
        <v>47</v>
      </c>
      <c r="H36" s="331"/>
    </row>
    <row r="37" spans="1:7" ht="12.75">
      <c r="A37" s="313" t="s">
        <v>262</v>
      </c>
      <c r="B37" s="311">
        <v>270</v>
      </c>
      <c r="C37" s="323">
        <v>69.793</v>
      </c>
      <c r="D37" s="311">
        <v>208</v>
      </c>
      <c r="E37" s="323">
        <v>145.932</v>
      </c>
      <c r="F37" s="323">
        <v>141.703</v>
      </c>
      <c r="G37" s="324">
        <v>0.766</v>
      </c>
    </row>
    <row r="38" spans="1:7" ht="12.75">
      <c r="A38" s="313" t="s">
        <v>263</v>
      </c>
      <c r="B38" s="311">
        <v>66</v>
      </c>
      <c r="C38" s="323">
        <v>23</v>
      </c>
      <c r="D38" s="311">
        <v>144</v>
      </c>
      <c r="E38" s="323">
        <v>75</v>
      </c>
      <c r="F38" s="323">
        <v>612.497</v>
      </c>
      <c r="G38" s="312" t="s">
        <v>47</v>
      </c>
    </row>
    <row r="39" spans="1:7" ht="12.75">
      <c r="A39" s="303"/>
      <c r="B39" s="311"/>
      <c r="C39" s="311"/>
      <c r="D39" s="311"/>
      <c r="E39" s="311"/>
      <c r="F39" s="311"/>
      <c r="G39" s="312"/>
    </row>
    <row r="40" spans="1:7" ht="12.75">
      <c r="A40" s="412" t="s">
        <v>349</v>
      </c>
      <c r="B40" s="311"/>
      <c r="C40" s="311"/>
      <c r="D40" s="311"/>
      <c r="E40" s="311"/>
      <c r="F40" s="311"/>
      <c r="G40" s="312"/>
    </row>
    <row r="41" spans="1:7" ht="12.75">
      <c r="A41" s="313" t="s">
        <v>264</v>
      </c>
      <c r="B41" s="311">
        <v>4544</v>
      </c>
      <c r="C41" s="323">
        <v>11405.247</v>
      </c>
      <c r="D41" s="311">
        <v>9358</v>
      </c>
      <c r="E41" s="323">
        <v>30000</v>
      </c>
      <c r="F41" s="323">
        <v>260.674</v>
      </c>
      <c r="G41" s="324">
        <v>6163.391</v>
      </c>
    </row>
    <row r="42" spans="1:7" ht="12.75">
      <c r="A42" s="313" t="s">
        <v>94</v>
      </c>
      <c r="B42" s="311">
        <v>53</v>
      </c>
      <c r="C42" s="323">
        <v>33</v>
      </c>
      <c r="D42" s="311">
        <v>90</v>
      </c>
      <c r="E42" s="323">
        <v>70</v>
      </c>
      <c r="F42" s="323">
        <v>0.594</v>
      </c>
      <c r="G42" s="324">
        <v>7.096</v>
      </c>
    </row>
    <row r="43" spans="1:7" ht="12.75">
      <c r="A43" s="313" t="s">
        <v>95</v>
      </c>
      <c r="B43" s="311">
        <v>11100</v>
      </c>
      <c r="C43" s="323">
        <v>16345.2</v>
      </c>
      <c r="D43" s="311">
        <v>19626</v>
      </c>
      <c r="E43" s="323">
        <v>42026.5</v>
      </c>
      <c r="F43" s="323">
        <v>1045.204</v>
      </c>
      <c r="G43" s="324">
        <v>15970.003</v>
      </c>
    </row>
    <row r="44" spans="1:7" ht="12.75">
      <c r="A44" s="313" t="s">
        <v>265</v>
      </c>
      <c r="B44" s="311">
        <v>540</v>
      </c>
      <c r="C44" s="323">
        <v>1023.6</v>
      </c>
      <c r="D44" s="311">
        <v>1314</v>
      </c>
      <c r="E44" s="323">
        <v>2334.9</v>
      </c>
      <c r="F44" s="323">
        <v>766.33</v>
      </c>
      <c r="G44" s="324">
        <v>548.64</v>
      </c>
    </row>
    <row r="45" spans="1:7" ht="12.75">
      <c r="A45" s="313" t="s">
        <v>96</v>
      </c>
      <c r="B45" s="311">
        <v>23459</v>
      </c>
      <c r="C45" s="323">
        <v>29314.53</v>
      </c>
      <c r="D45" s="311">
        <v>52944</v>
      </c>
      <c r="E45" s="323">
        <v>74824.768</v>
      </c>
      <c r="F45" s="323">
        <v>109.517</v>
      </c>
      <c r="G45" s="324">
        <v>27432.93</v>
      </c>
    </row>
    <row r="46" spans="1:7" ht="12.75">
      <c r="A46" s="313" t="s">
        <v>266</v>
      </c>
      <c r="B46" s="311">
        <v>146</v>
      </c>
      <c r="C46" s="323">
        <v>149.9</v>
      </c>
      <c r="D46" s="311">
        <v>230</v>
      </c>
      <c r="E46" s="323">
        <v>270.2</v>
      </c>
      <c r="F46" s="323">
        <v>5038.937</v>
      </c>
      <c r="G46" s="312" t="s">
        <v>47</v>
      </c>
    </row>
    <row r="47" spans="1:7" ht="12.75">
      <c r="A47" s="313" t="s">
        <v>267</v>
      </c>
      <c r="B47" s="311">
        <v>372</v>
      </c>
      <c r="C47" s="323">
        <v>56.501</v>
      </c>
      <c r="D47" s="311">
        <v>764</v>
      </c>
      <c r="E47" s="323">
        <v>86.546</v>
      </c>
      <c r="F47" s="323">
        <v>4382.508</v>
      </c>
      <c r="G47" s="312" t="s">
        <v>47</v>
      </c>
    </row>
    <row r="48" spans="1:7" ht="12.75">
      <c r="A48" s="313" t="s">
        <v>97</v>
      </c>
      <c r="B48" s="311" t="s">
        <v>47</v>
      </c>
      <c r="C48" s="311" t="s">
        <v>47</v>
      </c>
      <c r="D48" s="311" t="s">
        <v>47</v>
      </c>
      <c r="E48" s="311" t="s">
        <v>47</v>
      </c>
      <c r="F48" s="323">
        <v>407.389</v>
      </c>
      <c r="G48" s="312" t="s">
        <v>47</v>
      </c>
    </row>
    <row r="49" spans="1:7" ht="12.75">
      <c r="A49" s="313" t="s">
        <v>268</v>
      </c>
      <c r="B49" s="311" t="s">
        <v>47</v>
      </c>
      <c r="C49" s="311" t="s">
        <v>47</v>
      </c>
      <c r="D49" s="311" t="s">
        <v>47</v>
      </c>
      <c r="E49" s="311" t="s">
        <v>47</v>
      </c>
      <c r="F49" s="323">
        <v>0.749</v>
      </c>
      <c r="G49" s="312" t="s">
        <v>47</v>
      </c>
    </row>
    <row r="50" spans="1:7" ht="13.5" thickBot="1">
      <c r="A50" s="445" t="s">
        <v>98</v>
      </c>
      <c r="B50" s="449">
        <v>1</v>
      </c>
      <c r="C50" s="447">
        <v>1.6</v>
      </c>
      <c r="D50" s="314">
        <v>3</v>
      </c>
      <c r="E50" s="447">
        <v>5.4</v>
      </c>
      <c r="F50" s="447">
        <v>42.398</v>
      </c>
      <c r="G50" s="315" t="s">
        <v>47</v>
      </c>
    </row>
    <row r="51" ht="12.75">
      <c r="A51" s="294" t="s">
        <v>269</v>
      </c>
    </row>
  </sheetData>
  <mergeCells count="6">
    <mergeCell ref="F6:G6"/>
    <mergeCell ref="D6:E6"/>
    <mergeCell ref="B6:C6"/>
    <mergeCell ref="A1:G1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6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41">
    <pageSetUpPr fitToPage="1"/>
  </sheetPr>
  <dimension ref="A1:J44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188" customWidth="1"/>
    <col min="2" max="7" width="14.7109375" style="188" customWidth="1"/>
    <col min="8" max="12" width="11.421875" style="188" customWidth="1"/>
    <col min="13" max="13" width="11.140625" style="188" customWidth="1"/>
    <col min="14" max="21" width="12.00390625" style="188" customWidth="1"/>
    <col min="22" max="16384" width="11.421875" style="188" customWidth="1"/>
  </cols>
  <sheetData>
    <row r="1" spans="1:10" s="183" customFormat="1" ht="18">
      <c r="A1" s="559" t="s">
        <v>0</v>
      </c>
      <c r="B1" s="559"/>
      <c r="C1" s="559"/>
      <c r="D1" s="559"/>
      <c r="E1" s="559"/>
      <c r="F1" s="559"/>
      <c r="G1" s="559"/>
      <c r="H1" s="182"/>
      <c r="I1" s="182"/>
      <c r="J1" s="182"/>
    </row>
    <row r="3" spans="1:10" s="185" customFormat="1" ht="15">
      <c r="A3" s="560" t="s">
        <v>370</v>
      </c>
      <c r="B3" s="560"/>
      <c r="C3" s="560"/>
      <c r="D3" s="560"/>
      <c r="E3" s="560"/>
      <c r="F3" s="560"/>
      <c r="G3" s="560"/>
      <c r="H3" s="184"/>
      <c r="I3" s="184"/>
      <c r="J3" s="184"/>
    </row>
    <row r="4" spans="1:10" s="185" customFormat="1" ht="15">
      <c r="A4" s="234"/>
      <c r="B4" s="108"/>
      <c r="C4" s="108"/>
      <c r="D4" s="108"/>
      <c r="E4" s="108"/>
      <c r="F4" s="108"/>
      <c r="G4" s="108"/>
      <c r="H4" s="108"/>
      <c r="I4" s="108"/>
      <c r="J4" s="108"/>
    </row>
    <row r="5" spans="1:7" ht="12.75">
      <c r="A5" s="519" t="s">
        <v>199</v>
      </c>
      <c r="B5" s="528" t="s">
        <v>6</v>
      </c>
      <c r="C5" s="534"/>
      <c r="D5" s="534"/>
      <c r="E5" s="528" t="s">
        <v>7</v>
      </c>
      <c r="F5" s="534"/>
      <c r="G5" s="645" t="s">
        <v>307</v>
      </c>
    </row>
    <row r="6" spans="1:7" ht="12.75">
      <c r="A6" s="235" t="s">
        <v>200</v>
      </c>
      <c r="B6" s="236" t="s">
        <v>46</v>
      </c>
      <c r="C6" s="237"/>
      <c r="D6" s="237"/>
      <c r="E6" s="236" t="s">
        <v>62</v>
      </c>
      <c r="F6" s="237"/>
      <c r="G6" s="646"/>
    </row>
    <row r="7" spans="1:8" ht="13.5" thickBot="1">
      <c r="A7" s="238" t="s">
        <v>201</v>
      </c>
      <c r="B7" s="239" t="s">
        <v>145</v>
      </c>
      <c r="C7" s="190" t="s">
        <v>146</v>
      </c>
      <c r="D7" s="190" t="s">
        <v>16</v>
      </c>
      <c r="E7" s="239" t="s">
        <v>145</v>
      </c>
      <c r="F7" s="190" t="s">
        <v>146</v>
      </c>
      <c r="G7" s="647"/>
      <c r="H7" s="240"/>
    </row>
    <row r="8" spans="1:7" ht="12.75">
      <c r="A8" s="193" t="s">
        <v>209</v>
      </c>
      <c r="B8" s="247">
        <v>3</v>
      </c>
      <c r="C8" s="242" t="s">
        <v>47</v>
      </c>
      <c r="D8" s="242">
        <v>3</v>
      </c>
      <c r="E8" s="247">
        <v>1300</v>
      </c>
      <c r="F8" s="243" t="s">
        <v>47</v>
      </c>
      <c r="G8" s="242">
        <v>4</v>
      </c>
    </row>
    <row r="9" spans="1:7" ht="12.75">
      <c r="A9" s="195"/>
      <c r="B9" s="196"/>
      <c r="C9" s="196"/>
      <c r="D9" s="196"/>
      <c r="E9" s="196"/>
      <c r="F9" s="241"/>
      <c r="G9" s="196"/>
    </row>
    <row r="10" spans="1:7" ht="12.75">
      <c r="A10" s="195" t="s">
        <v>296</v>
      </c>
      <c r="B10" s="198">
        <v>323</v>
      </c>
      <c r="C10" s="196">
        <v>100</v>
      </c>
      <c r="D10" s="196">
        <v>423</v>
      </c>
      <c r="E10" s="198">
        <v>350</v>
      </c>
      <c r="F10" s="241">
        <v>900</v>
      </c>
      <c r="G10" s="196">
        <v>203</v>
      </c>
    </row>
    <row r="11" spans="1:7" ht="12.75">
      <c r="A11" s="195" t="s">
        <v>297</v>
      </c>
      <c r="B11" s="198">
        <v>37</v>
      </c>
      <c r="C11" s="196">
        <v>12</v>
      </c>
      <c r="D11" s="196">
        <v>49</v>
      </c>
      <c r="E11" s="198">
        <v>420</v>
      </c>
      <c r="F11" s="241">
        <v>777</v>
      </c>
      <c r="G11" s="196">
        <v>25</v>
      </c>
    </row>
    <row r="12" spans="1:7" ht="12.75">
      <c r="A12" s="195" t="s">
        <v>298</v>
      </c>
      <c r="B12" s="198">
        <v>26</v>
      </c>
      <c r="C12" s="196" t="s">
        <v>47</v>
      </c>
      <c r="D12" s="196">
        <v>26</v>
      </c>
      <c r="E12" s="198">
        <v>500</v>
      </c>
      <c r="F12" s="241" t="s">
        <v>47</v>
      </c>
      <c r="G12" s="196">
        <v>13</v>
      </c>
    </row>
    <row r="13" spans="1:7" ht="12.75">
      <c r="A13" s="193" t="s">
        <v>388</v>
      </c>
      <c r="B13" s="247">
        <v>386</v>
      </c>
      <c r="C13" s="242">
        <v>112</v>
      </c>
      <c r="D13" s="242">
        <v>498</v>
      </c>
      <c r="E13" s="247">
        <v>367</v>
      </c>
      <c r="F13" s="243">
        <v>887</v>
      </c>
      <c r="G13" s="242">
        <v>241</v>
      </c>
    </row>
    <row r="14" spans="1:7" ht="12.75">
      <c r="A14" s="195"/>
      <c r="B14" s="196"/>
      <c r="C14" s="196"/>
      <c r="D14" s="196"/>
      <c r="E14" s="196"/>
      <c r="F14" s="241"/>
      <c r="G14" s="196"/>
    </row>
    <row r="15" spans="1:7" ht="12.75">
      <c r="A15" s="195" t="s">
        <v>292</v>
      </c>
      <c r="B15" s="198">
        <v>93</v>
      </c>
      <c r="C15" s="196" t="s">
        <v>47</v>
      </c>
      <c r="D15" s="196">
        <v>93</v>
      </c>
      <c r="E15" s="198">
        <v>1120</v>
      </c>
      <c r="F15" s="241" t="s">
        <v>47</v>
      </c>
      <c r="G15" s="196">
        <v>104</v>
      </c>
    </row>
    <row r="16" spans="1:7" ht="12.75">
      <c r="A16" s="195" t="s">
        <v>293</v>
      </c>
      <c r="B16" s="198">
        <v>44</v>
      </c>
      <c r="C16" s="196" t="s">
        <v>47</v>
      </c>
      <c r="D16" s="196">
        <v>44</v>
      </c>
      <c r="E16" s="198">
        <v>818</v>
      </c>
      <c r="F16" s="241" t="s">
        <v>47</v>
      </c>
      <c r="G16" s="196">
        <v>36</v>
      </c>
    </row>
    <row r="17" spans="1:7" ht="12.75">
      <c r="A17" s="195" t="s">
        <v>300</v>
      </c>
      <c r="B17" s="198">
        <v>14</v>
      </c>
      <c r="C17" s="196">
        <v>6</v>
      </c>
      <c r="D17" s="196">
        <v>20</v>
      </c>
      <c r="E17" s="198">
        <v>714</v>
      </c>
      <c r="F17" s="241">
        <v>1500</v>
      </c>
      <c r="G17" s="196">
        <v>19</v>
      </c>
    </row>
    <row r="18" spans="1:7" ht="12.75">
      <c r="A18" s="193" t="s">
        <v>294</v>
      </c>
      <c r="B18" s="247">
        <v>151</v>
      </c>
      <c r="C18" s="242">
        <v>6</v>
      </c>
      <c r="D18" s="242">
        <v>157</v>
      </c>
      <c r="E18" s="247">
        <v>994</v>
      </c>
      <c r="F18" s="243">
        <v>1500</v>
      </c>
      <c r="G18" s="242">
        <v>159</v>
      </c>
    </row>
    <row r="19" spans="1:7" ht="12.75">
      <c r="A19" s="193"/>
      <c r="B19" s="196"/>
      <c r="C19" s="196"/>
      <c r="D19" s="196"/>
      <c r="E19" s="196"/>
      <c r="F19" s="241"/>
      <c r="G19" s="196"/>
    </row>
    <row r="20" spans="1:7" ht="12.75">
      <c r="A20" s="195" t="s">
        <v>210</v>
      </c>
      <c r="B20" s="198">
        <v>261</v>
      </c>
      <c r="C20" s="196">
        <v>35</v>
      </c>
      <c r="D20" s="196">
        <v>296</v>
      </c>
      <c r="E20" s="198">
        <v>525</v>
      </c>
      <c r="F20" s="241">
        <v>950</v>
      </c>
      <c r="G20" s="196">
        <v>170</v>
      </c>
    </row>
    <row r="21" spans="1:7" ht="12.75">
      <c r="A21" s="195" t="s">
        <v>211</v>
      </c>
      <c r="B21" s="198">
        <v>81</v>
      </c>
      <c r="C21" s="196" t="s">
        <v>47</v>
      </c>
      <c r="D21" s="196">
        <v>81</v>
      </c>
      <c r="E21" s="198">
        <v>500</v>
      </c>
      <c r="F21" s="241" t="s">
        <v>47</v>
      </c>
      <c r="G21" s="196">
        <v>41</v>
      </c>
    </row>
    <row r="22" spans="1:7" ht="12.75">
      <c r="A22" s="195" t="s">
        <v>212</v>
      </c>
      <c r="B22" s="198">
        <v>109</v>
      </c>
      <c r="C22" s="196" t="s">
        <v>47</v>
      </c>
      <c r="D22" s="196">
        <v>109</v>
      </c>
      <c r="E22" s="198">
        <v>800</v>
      </c>
      <c r="F22" s="241" t="s">
        <v>47</v>
      </c>
      <c r="G22" s="196">
        <v>87</v>
      </c>
    </row>
    <row r="23" spans="1:7" ht="12.75">
      <c r="A23" s="195" t="s">
        <v>213</v>
      </c>
      <c r="B23" s="198">
        <v>508</v>
      </c>
      <c r="C23" s="196">
        <v>42</v>
      </c>
      <c r="D23" s="196">
        <v>550</v>
      </c>
      <c r="E23" s="198">
        <v>375</v>
      </c>
      <c r="F23" s="241">
        <v>500</v>
      </c>
      <c r="G23" s="196">
        <v>212</v>
      </c>
    </row>
    <row r="24" spans="1:7" ht="12.75">
      <c r="A24" s="195" t="s">
        <v>214</v>
      </c>
      <c r="B24" s="198">
        <v>2</v>
      </c>
      <c r="C24" s="196">
        <v>2</v>
      </c>
      <c r="D24" s="196">
        <v>4</v>
      </c>
      <c r="E24" s="198">
        <v>800</v>
      </c>
      <c r="F24" s="241">
        <v>1200</v>
      </c>
      <c r="G24" s="196">
        <v>4</v>
      </c>
    </row>
    <row r="25" spans="1:7" ht="12.75">
      <c r="A25" s="195" t="s">
        <v>216</v>
      </c>
      <c r="B25" s="198">
        <v>343</v>
      </c>
      <c r="C25" s="196" t="s">
        <v>47</v>
      </c>
      <c r="D25" s="196">
        <v>343</v>
      </c>
      <c r="E25" s="198">
        <v>400</v>
      </c>
      <c r="F25" s="241" t="s">
        <v>47</v>
      </c>
      <c r="G25" s="196">
        <v>137</v>
      </c>
    </row>
    <row r="26" spans="1:7" ht="12.75">
      <c r="A26" s="195" t="s">
        <v>217</v>
      </c>
      <c r="B26" s="198">
        <v>60</v>
      </c>
      <c r="C26" s="196">
        <v>2</v>
      </c>
      <c r="D26" s="196">
        <v>62</v>
      </c>
      <c r="E26" s="198">
        <v>350</v>
      </c>
      <c r="F26" s="241">
        <v>900</v>
      </c>
      <c r="G26" s="196">
        <v>23</v>
      </c>
    </row>
    <row r="27" spans="1:7" ht="12.75">
      <c r="A27" s="195" t="s">
        <v>218</v>
      </c>
      <c r="B27" s="198">
        <v>267</v>
      </c>
      <c r="C27" s="196">
        <v>9</v>
      </c>
      <c r="D27" s="196">
        <v>276</v>
      </c>
      <c r="E27" s="198">
        <v>700</v>
      </c>
      <c r="F27" s="241">
        <v>1000</v>
      </c>
      <c r="G27" s="196">
        <v>196</v>
      </c>
    </row>
    <row r="28" spans="1:7" ht="12.75">
      <c r="A28" s="193" t="s">
        <v>387</v>
      </c>
      <c r="B28" s="247">
        <v>1631</v>
      </c>
      <c r="C28" s="242">
        <v>90</v>
      </c>
      <c r="D28" s="242">
        <v>1721</v>
      </c>
      <c r="E28" s="247">
        <v>492</v>
      </c>
      <c r="F28" s="243">
        <v>749</v>
      </c>
      <c r="G28" s="242">
        <v>870</v>
      </c>
    </row>
    <row r="29" spans="1:7" ht="12.75">
      <c r="A29" s="193"/>
      <c r="B29" s="196"/>
      <c r="C29" s="196"/>
      <c r="D29" s="196"/>
      <c r="E29" s="196"/>
      <c r="F29" s="241"/>
      <c r="G29" s="196"/>
    </row>
    <row r="30" spans="1:7" ht="12.75">
      <c r="A30" s="195" t="s">
        <v>219</v>
      </c>
      <c r="B30" s="198">
        <v>11</v>
      </c>
      <c r="C30" s="196">
        <v>12</v>
      </c>
      <c r="D30" s="196">
        <v>23</v>
      </c>
      <c r="E30" s="198">
        <v>550</v>
      </c>
      <c r="F30" s="241">
        <v>1550</v>
      </c>
      <c r="G30" s="196">
        <v>25</v>
      </c>
    </row>
    <row r="31" spans="1:7" ht="12.75">
      <c r="A31" s="195" t="s">
        <v>220</v>
      </c>
      <c r="B31" s="198">
        <v>99</v>
      </c>
      <c r="C31" s="196">
        <v>387</v>
      </c>
      <c r="D31" s="196">
        <v>486</v>
      </c>
      <c r="E31" s="198">
        <v>260</v>
      </c>
      <c r="F31" s="241">
        <v>950</v>
      </c>
      <c r="G31" s="196">
        <v>393</v>
      </c>
    </row>
    <row r="32" spans="1:7" ht="12.75">
      <c r="A32" s="195" t="s">
        <v>221</v>
      </c>
      <c r="B32" s="198">
        <v>17</v>
      </c>
      <c r="C32" s="196" t="s">
        <v>47</v>
      </c>
      <c r="D32" s="196">
        <v>17</v>
      </c>
      <c r="E32" s="198">
        <v>600</v>
      </c>
      <c r="F32" s="241" t="s">
        <v>47</v>
      </c>
      <c r="G32" s="196">
        <v>10</v>
      </c>
    </row>
    <row r="33" spans="1:7" ht="12.75">
      <c r="A33" s="195" t="s">
        <v>302</v>
      </c>
      <c r="B33" s="198">
        <v>92</v>
      </c>
      <c r="C33" s="196">
        <v>5</v>
      </c>
      <c r="D33" s="196">
        <v>97</v>
      </c>
      <c r="E33" s="198">
        <v>650</v>
      </c>
      <c r="F33" s="241">
        <v>1200</v>
      </c>
      <c r="G33" s="196">
        <v>66</v>
      </c>
    </row>
    <row r="34" spans="1:7" ht="12.75">
      <c r="A34" s="195" t="s">
        <v>222</v>
      </c>
      <c r="B34" s="198">
        <v>41</v>
      </c>
      <c r="C34" s="196">
        <v>29</v>
      </c>
      <c r="D34" s="196">
        <v>70</v>
      </c>
      <c r="E34" s="198">
        <v>450</v>
      </c>
      <c r="F34" s="241">
        <v>1600</v>
      </c>
      <c r="G34" s="196">
        <v>65</v>
      </c>
    </row>
    <row r="35" spans="1:7" ht="12.75">
      <c r="A35" s="193" t="s">
        <v>223</v>
      </c>
      <c r="B35" s="247">
        <v>260</v>
      </c>
      <c r="C35" s="242">
        <v>433</v>
      </c>
      <c r="D35" s="242">
        <v>693</v>
      </c>
      <c r="E35" s="247">
        <v>462</v>
      </c>
      <c r="F35" s="243">
        <v>1013</v>
      </c>
      <c r="G35" s="242">
        <v>559</v>
      </c>
    </row>
    <row r="36" spans="1:7" ht="12.75">
      <c r="A36" s="195"/>
      <c r="B36" s="196"/>
      <c r="C36" s="196"/>
      <c r="D36" s="196"/>
      <c r="E36" s="196"/>
      <c r="F36" s="241"/>
      <c r="G36" s="196"/>
    </row>
    <row r="37" spans="1:7" ht="12.75">
      <c r="A37" s="195" t="s">
        <v>224</v>
      </c>
      <c r="B37" s="196" t="s">
        <v>47</v>
      </c>
      <c r="C37" s="196">
        <v>50</v>
      </c>
      <c r="D37" s="196">
        <v>50</v>
      </c>
      <c r="E37" s="196" t="s">
        <v>47</v>
      </c>
      <c r="F37" s="241">
        <v>1200</v>
      </c>
      <c r="G37" s="196">
        <v>60</v>
      </c>
    </row>
    <row r="38" spans="1:7" ht="12.75">
      <c r="A38" s="193" t="s">
        <v>225</v>
      </c>
      <c r="B38" s="242" t="s">
        <v>47</v>
      </c>
      <c r="C38" s="242">
        <v>50</v>
      </c>
      <c r="D38" s="242">
        <v>50</v>
      </c>
      <c r="E38" s="242" t="s">
        <v>47</v>
      </c>
      <c r="F38" s="243">
        <v>1200</v>
      </c>
      <c r="G38" s="242">
        <v>60</v>
      </c>
    </row>
    <row r="39" spans="1:7" ht="12.75">
      <c r="A39" s="195"/>
      <c r="B39" s="196"/>
      <c r="C39" s="196"/>
      <c r="D39" s="196"/>
      <c r="E39" s="196"/>
      <c r="F39" s="241"/>
      <c r="G39" s="196"/>
    </row>
    <row r="40" spans="1:7" ht="12.75">
      <c r="A40" s="195" t="s">
        <v>226</v>
      </c>
      <c r="B40" s="198">
        <v>107</v>
      </c>
      <c r="C40" s="196" t="s">
        <v>47</v>
      </c>
      <c r="D40" s="196">
        <v>107</v>
      </c>
      <c r="E40" s="198">
        <v>800</v>
      </c>
      <c r="F40" s="241">
        <v>1400</v>
      </c>
      <c r="G40" s="196">
        <v>86</v>
      </c>
    </row>
    <row r="41" spans="1:7" ht="12.75">
      <c r="A41" s="195" t="s">
        <v>227</v>
      </c>
      <c r="B41" s="198">
        <v>34</v>
      </c>
      <c r="C41" s="196" t="s">
        <v>47</v>
      </c>
      <c r="D41" s="196">
        <v>34</v>
      </c>
      <c r="E41" s="198">
        <v>1500</v>
      </c>
      <c r="F41" s="241" t="s">
        <v>47</v>
      </c>
      <c r="G41" s="196">
        <v>51</v>
      </c>
    </row>
    <row r="42" spans="1:7" ht="12.75">
      <c r="A42" s="193" t="s">
        <v>384</v>
      </c>
      <c r="B42" s="247">
        <v>141</v>
      </c>
      <c r="C42" s="242" t="s">
        <v>47</v>
      </c>
      <c r="D42" s="242">
        <v>141</v>
      </c>
      <c r="E42" s="247">
        <v>969</v>
      </c>
      <c r="F42" s="243" t="s">
        <v>47</v>
      </c>
      <c r="G42" s="242">
        <v>137</v>
      </c>
    </row>
    <row r="43" spans="1:7" ht="12.75">
      <c r="A43" s="195"/>
      <c r="B43" s="196"/>
      <c r="C43" s="196"/>
      <c r="D43" s="196"/>
      <c r="E43" s="196"/>
      <c r="F43" s="241"/>
      <c r="G43" s="196"/>
    </row>
    <row r="44" spans="1:7" ht="13.5" thickBot="1">
      <c r="A44" s="201" t="s">
        <v>206</v>
      </c>
      <c r="B44" s="202">
        <v>2572</v>
      </c>
      <c r="C44" s="202">
        <v>691</v>
      </c>
      <c r="D44" s="202">
        <v>3263</v>
      </c>
      <c r="E44" s="202">
        <v>527</v>
      </c>
      <c r="F44" s="202">
        <v>976</v>
      </c>
      <c r="G44" s="202">
        <v>2030</v>
      </c>
    </row>
  </sheetData>
  <mergeCells count="3">
    <mergeCell ref="A1:G1"/>
    <mergeCell ref="A3:G3"/>
    <mergeCell ref="G5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D28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4" width="30.7109375" style="0" customWidth="1"/>
  </cols>
  <sheetData>
    <row r="1" spans="1:4" s="2" customFormat="1" ht="18">
      <c r="A1" s="568" t="s">
        <v>0</v>
      </c>
      <c r="B1" s="568"/>
      <c r="C1" s="568"/>
      <c r="D1" s="568"/>
    </row>
    <row r="2" s="3" customFormat="1" ht="14.25"/>
    <row r="3" spans="1:4" s="3" customFormat="1" ht="15">
      <c r="A3" s="569" t="s">
        <v>59</v>
      </c>
      <c r="B3" s="569"/>
      <c r="C3" s="569"/>
      <c r="D3" s="569"/>
    </row>
    <row r="4" spans="1:4" s="3" customFormat="1" ht="15">
      <c r="A4" s="390"/>
      <c r="B4" s="376"/>
      <c r="C4" s="386"/>
      <c r="D4" s="386"/>
    </row>
    <row r="5" spans="1:4" ht="12.75">
      <c r="A5" s="17"/>
      <c r="B5" s="5"/>
      <c r="C5" s="5"/>
      <c r="D5" s="8"/>
    </row>
    <row r="6" spans="1:4" ht="12.75">
      <c r="A6" s="109" t="s">
        <v>5</v>
      </c>
      <c r="B6" s="8" t="s">
        <v>6</v>
      </c>
      <c r="C6" s="8" t="s">
        <v>7</v>
      </c>
      <c r="D6" s="8" t="s">
        <v>2</v>
      </c>
    </row>
    <row r="7" spans="1:4" ht="12.75">
      <c r="A7" s="17"/>
      <c r="B7" s="8" t="s">
        <v>46</v>
      </c>
      <c r="C7" s="8" t="s">
        <v>13</v>
      </c>
      <c r="D7" s="8" t="s">
        <v>40</v>
      </c>
    </row>
    <row r="8" spans="1:4" ht="13.5" thickBot="1">
      <c r="A8" s="17"/>
      <c r="B8" s="5"/>
      <c r="C8" s="5"/>
      <c r="D8" s="8"/>
    </row>
    <row r="9" spans="1:4" ht="12.75">
      <c r="A9" s="18">
        <v>1985</v>
      </c>
      <c r="B9" s="110">
        <v>9989</v>
      </c>
      <c r="C9" s="111">
        <v>12.229452397637402</v>
      </c>
      <c r="D9" s="110">
        <v>12216</v>
      </c>
    </row>
    <row r="10" spans="1:4" ht="12.75">
      <c r="A10" s="22">
        <v>1986</v>
      </c>
      <c r="B10" s="112">
        <v>4933</v>
      </c>
      <c r="C10" s="113">
        <v>12.489357389012772</v>
      </c>
      <c r="D10" s="112">
        <v>6161</v>
      </c>
    </row>
    <row r="11" spans="1:4" ht="12.75">
      <c r="A11" s="22">
        <v>1987</v>
      </c>
      <c r="B11" s="112">
        <v>6785</v>
      </c>
      <c r="C11" s="113">
        <v>16.98894620486367</v>
      </c>
      <c r="D11" s="112">
        <v>11527</v>
      </c>
    </row>
    <row r="12" spans="1:4" ht="12.75">
      <c r="A12" s="22">
        <v>1988</v>
      </c>
      <c r="B12" s="112">
        <v>7093</v>
      </c>
      <c r="C12" s="113">
        <v>19.39376850415903</v>
      </c>
      <c r="D12" s="112">
        <v>13756</v>
      </c>
    </row>
    <row r="13" spans="1:4" ht="12.75">
      <c r="A13" s="22">
        <v>1989</v>
      </c>
      <c r="B13" s="112">
        <v>11647</v>
      </c>
      <c r="C13" s="113">
        <v>15.162702841933545</v>
      </c>
      <c r="D13" s="112">
        <v>17660</v>
      </c>
    </row>
    <row r="14" spans="1:4" ht="12.75">
      <c r="A14" s="22">
        <v>1990</v>
      </c>
      <c r="B14" s="112">
        <v>24122</v>
      </c>
      <c r="C14" s="113">
        <v>12.330652516375093</v>
      </c>
      <c r="D14" s="112">
        <v>29744</v>
      </c>
    </row>
    <row r="15" spans="1:4" ht="12.75">
      <c r="A15" s="22">
        <v>1991</v>
      </c>
      <c r="B15" s="112">
        <v>11824</v>
      </c>
      <c r="C15" s="113">
        <v>14.456190798376184</v>
      </c>
      <c r="D15" s="112">
        <v>17093</v>
      </c>
    </row>
    <row r="16" spans="1:4" ht="12.75">
      <c r="A16" s="22">
        <v>1992</v>
      </c>
      <c r="B16" s="112">
        <v>8487</v>
      </c>
      <c r="C16" s="113">
        <v>15.107811947684695</v>
      </c>
      <c r="D16" s="112">
        <v>12822</v>
      </c>
    </row>
    <row r="17" spans="1:4" ht="12.75">
      <c r="A17" s="22">
        <v>1993</v>
      </c>
      <c r="B17" s="112">
        <v>13319</v>
      </c>
      <c r="C17" s="113">
        <v>12.62031684060365</v>
      </c>
      <c r="D17" s="112">
        <v>16809</v>
      </c>
    </row>
    <row r="18" spans="1:4" ht="12.75">
      <c r="A18" s="22">
        <v>1994</v>
      </c>
      <c r="B18" s="112">
        <v>69001</v>
      </c>
      <c r="C18" s="113">
        <v>8.07481050999261</v>
      </c>
      <c r="D18" s="112">
        <v>55717</v>
      </c>
    </row>
    <row r="19" spans="1:4" ht="12.75">
      <c r="A19" s="22">
        <v>1995</v>
      </c>
      <c r="B19" s="112">
        <v>87620</v>
      </c>
      <c r="C19" s="113">
        <v>5.8289203378224155</v>
      </c>
      <c r="D19" s="112">
        <v>51073</v>
      </c>
    </row>
    <row r="20" spans="1:4" ht="12.75">
      <c r="A20" s="22">
        <v>1996</v>
      </c>
      <c r="B20" s="112">
        <v>97566</v>
      </c>
      <c r="C20" s="113">
        <v>11.065535124941066</v>
      </c>
      <c r="D20" s="112">
        <v>107962</v>
      </c>
    </row>
    <row r="21" spans="1:4" ht="12.75">
      <c r="A21" s="22">
        <v>1997</v>
      </c>
      <c r="B21" s="112">
        <v>66721</v>
      </c>
      <c r="C21" s="113">
        <v>14.777356454489592</v>
      </c>
      <c r="D21" s="112">
        <v>98596</v>
      </c>
    </row>
    <row r="22" spans="1:4" ht="12.75">
      <c r="A22" s="22">
        <v>1998</v>
      </c>
      <c r="B22" s="112">
        <v>46493</v>
      </c>
      <c r="C22" s="113">
        <v>15.46576904050072</v>
      </c>
      <c r="D22" s="112">
        <v>71905</v>
      </c>
    </row>
    <row r="23" spans="1:4" ht="12.75">
      <c r="A23" s="22">
        <v>1999</v>
      </c>
      <c r="B23" s="112">
        <v>42271</v>
      </c>
      <c r="C23" s="114">
        <f>D23/B23*10</f>
        <v>13.532681980554045</v>
      </c>
      <c r="D23" s="112">
        <v>57204</v>
      </c>
    </row>
    <row r="24" spans="1:4" ht="12.75">
      <c r="A24" s="22">
        <v>2000</v>
      </c>
      <c r="B24" s="112">
        <v>28816</v>
      </c>
      <c r="C24" s="114">
        <f>D24/B24*10</f>
        <v>15.287340366463075</v>
      </c>
      <c r="D24" s="112">
        <v>44052</v>
      </c>
    </row>
    <row r="25" spans="1:4" ht="12.75">
      <c r="A25" s="22">
        <v>2001</v>
      </c>
      <c r="B25" s="112">
        <v>18971</v>
      </c>
      <c r="C25" s="395">
        <f>D25/B25*10</f>
        <v>12.928153497443466</v>
      </c>
      <c r="D25" s="112">
        <v>24526</v>
      </c>
    </row>
    <row r="26" spans="1:4" ht="12.75">
      <c r="A26" s="22">
        <v>2002</v>
      </c>
      <c r="B26" s="112">
        <v>6814</v>
      </c>
      <c r="C26" s="395">
        <f>D26/B26*10</f>
        <v>15.830642794247138</v>
      </c>
      <c r="D26" s="112">
        <v>10787</v>
      </c>
    </row>
    <row r="27" spans="1:4" ht="13.5" thickBot="1">
      <c r="A27" s="115" t="s">
        <v>361</v>
      </c>
      <c r="B27" s="116">
        <v>6000</v>
      </c>
      <c r="C27" s="419">
        <f>D27/B27*10</f>
        <v>18.833333333333332</v>
      </c>
      <c r="D27" s="116">
        <v>11300</v>
      </c>
    </row>
    <row r="28" ht="12.75">
      <c r="A28" t="s">
        <v>49</v>
      </c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347">
    <pageSetUpPr fitToPage="1"/>
  </sheetPr>
  <dimension ref="A1:J58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188" customWidth="1"/>
    <col min="2" max="7" width="14.7109375" style="188" customWidth="1"/>
    <col min="8" max="12" width="11.421875" style="188" customWidth="1"/>
    <col min="13" max="13" width="11.140625" style="188" customWidth="1"/>
    <col min="14" max="21" width="12.00390625" style="188" customWidth="1"/>
    <col min="22" max="16384" width="11.421875" style="188" customWidth="1"/>
  </cols>
  <sheetData>
    <row r="1" spans="1:10" s="183" customFormat="1" ht="18">
      <c r="A1" s="559" t="s">
        <v>0</v>
      </c>
      <c r="B1" s="559"/>
      <c r="C1" s="559"/>
      <c r="D1" s="559"/>
      <c r="E1" s="559"/>
      <c r="F1" s="559"/>
      <c r="G1" s="559"/>
      <c r="H1" s="182"/>
      <c r="I1" s="182"/>
      <c r="J1" s="182"/>
    </row>
    <row r="3" spans="1:10" s="185" customFormat="1" ht="15">
      <c r="A3" s="560" t="s">
        <v>371</v>
      </c>
      <c r="B3" s="560"/>
      <c r="C3" s="560"/>
      <c r="D3" s="560"/>
      <c r="E3" s="560"/>
      <c r="F3" s="560"/>
      <c r="G3" s="560"/>
      <c r="H3" s="184"/>
      <c r="I3" s="184"/>
      <c r="J3" s="184"/>
    </row>
    <row r="4" spans="1:10" s="185" customFormat="1" ht="15">
      <c r="A4" s="234"/>
      <c r="B4" s="108"/>
      <c r="C4" s="108"/>
      <c r="D4" s="108"/>
      <c r="E4" s="108"/>
      <c r="F4" s="108"/>
      <c r="G4" s="108"/>
      <c r="H4" s="108"/>
      <c r="I4" s="108"/>
      <c r="J4" s="108"/>
    </row>
    <row r="5" spans="1:7" ht="12.75">
      <c r="A5" s="519" t="s">
        <v>199</v>
      </c>
      <c r="B5" s="528" t="s">
        <v>6</v>
      </c>
      <c r="C5" s="534"/>
      <c r="D5" s="534"/>
      <c r="E5" s="528" t="s">
        <v>7</v>
      </c>
      <c r="F5" s="534"/>
      <c r="G5" s="645" t="s">
        <v>307</v>
      </c>
    </row>
    <row r="6" spans="1:7" ht="12.75">
      <c r="A6" s="235" t="s">
        <v>200</v>
      </c>
      <c r="B6" s="236" t="s">
        <v>46</v>
      </c>
      <c r="C6" s="237"/>
      <c r="D6" s="237"/>
      <c r="E6" s="236" t="s">
        <v>62</v>
      </c>
      <c r="F6" s="237"/>
      <c r="G6" s="646"/>
    </row>
    <row r="7" spans="1:8" ht="13.5" thickBot="1">
      <c r="A7" s="238" t="s">
        <v>201</v>
      </c>
      <c r="B7" s="239" t="s">
        <v>145</v>
      </c>
      <c r="C7" s="190" t="s">
        <v>146</v>
      </c>
      <c r="D7" s="190" t="s">
        <v>16</v>
      </c>
      <c r="E7" s="239" t="s">
        <v>145</v>
      </c>
      <c r="F7" s="190" t="s">
        <v>146</v>
      </c>
      <c r="G7" s="647"/>
      <c r="H7" s="240"/>
    </row>
    <row r="8" spans="1:7" ht="12.75">
      <c r="A8" s="195" t="s">
        <v>207</v>
      </c>
      <c r="B8" s="198">
        <v>4</v>
      </c>
      <c r="C8" s="196" t="s">
        <v>47</v>
      </c>
      <c r="D8" s="196">
        <v>4</v>
      </c>
      <c r="E8" s="198">
        <v>2400</v>
      </c>
      <c r="F8" s="241" t="s">
        <v>47</v>
      </c>
      <c r="G8" s="196">
        <v>10</v>
      </c>
    </row>
    <row r="9" spans="1:7" ht="12.75">
      <c r="A9" s="193" t="s">
        <v>386</v>
      </c>
      <c r="B9" s="247">
        <v>4</v>
      </c>
      <c r="C9" s="242" t="s">
        <v>47</v>
      </c>
      <c r="D9" s="242">
        <v>4</v>
      </c>
      <c r="E9" s="247">
        <v>2400</v>
      </c>
      <c r="F9" s="243" t="s">
        <v>47</v>
      </c>
      <c r="G9" s="242">
        <v>10</v>
      </c>
    </row>
    <row r="10" spans="1:7" ht="12.75">
      <c r="A10" s="193"/>
      <c r="B10" s="196"/>
      <c r="C10" s="196"/>
      <c r="D10" s="196"/>
      <c r="E10" s="196"/>
      <c r="F10" s="241"/>
      <c r="G10" s="196"/>
    </row>
    <row r="11" spans="1:7" ht="12.75">
      <c r="A11" s="193" t="s">
        <v>208</v>
      </c>
      <c r="B11" s="247">
        <v>319</v>
      </c>
      <c r="C11" s="242">
        <v>356</v>
      </c>
      <c r="D11" s="242">
        <v>675</v>
      </c>
      <c r="E11" s="247">
        <v>1044</v>
      </c>
      <c r="F11" s="243">
        <v>1510</v>
      </c>
      <c r="G11" s="242">
        <v>870</v>
      </c>
    </row>
    <row r="12" spans="1:7" ht="12.75">
      <c r="A12" s="193"/>
      <c r="B12" s="196"/>
      <c r="C12" s="196"/>
      <c r="D12" s="196"/>
      <c r="E12" s="196"/>
      <c r="F12" s="241"/>
      <c r="G12" s="196"/>
    </row>
    <row r="13" spans="1:7" ht="12.75">
      <c r="A13" s="193" t="s">
        <v>209</v>
      </c>
      <c r="B13" s="247">
        <v>31</v>
      </c>
      <c r="C13" s="242" t="s">
        <v>47</v>
      </c>
      <c r="D13" s="242">
        <v>31</v>
      </c>
      <c r="E13" s="247">
        <v>1000</v>
      </c>
      <c r="F13" s="243" t="s">
        <v>47</v>
      </c>
      <c r="G13" s="242">
        <v>31</v>
      </c>
    </row>
    <row r="14" spans="1:7" ht="12.75">
      <c r="A14" s="195"/>
      <c r="B14" s="196"/>
      <c r="C14" s="196"/>
      <c r="D14" s="196"/>
      <c r="E14" s="196"/>
      <c r="F14" s="241"/>
      <c r="G14" s="196"/>
    </row>
    <row r="15" spans="1:7" ht="12.75">
      <c r="A15" s="195" t="s">
        <v>296</v>
      </c>
      <c r="B15" s="198">
        <v>175</v>
      </c>
      <c r="C15" s="196">
        <v>290</v>
      </c>
      <c r="D15" s="196">
        <v>465</v>
      </c>
      <c r="E15" s="198">
        <v>949</v>
      </c>
      <c r="F15" s="241">
        <v>2200</v>
      </c>
      <c r="G15" s="196">
        <v>804</v>
      </c>
    </row>
    <row r="16" spans="1:7" ht="12.75">
      <c r="A16" s="195" t="s">
        <v>298</v>
      </c>
      <c r="B16" s="198">
        <v>10</v>
      </c>
      <c r="C16" s="196">
        <v>105</v>
      </c>
      <c r="D16" s="196">
        <v>115</v>
      </c>
      <c r="E16" s="198">
        <v>400</v>
      </c>
      <c r="F16" s="241">
        <v>1200</v>
      </c>
      <c r="G16" s="196">
        <v>130</v>
      </c>
    </row>
    <row r="17" spans="1:7" ht="12.75">
      <c r="A17" s="193" t="s">
        <v>388</v>
      </c>
      <c r="B17" s="247">
        <v>185</v>
      </c>
      <c r="C17" s="242">
        <v>395</v>
      </c>
      <c r="D17" s="242">
        <v>580</v>
      </c>
      <c r="E17" s="247">
        <v>919</v>
      </c>
      <c r="F17" s="243">
        <v>1934</v>
      </c>
      <c r="G17" s="242">
        <v>934</v>
      </c>
    </row>
    <row r="18" spans="1:7" ht="12.75">
      <c r="A18" s="195"/>
      <c r="B18" s="196"/>
      <c r="C18" s="196"/>
      <c r="D18" s="196"/>
      <c r="E18" s="196"/>
      <c r="F18" s="241"/>
      <c r="G18" s="196"/>
    </row>
    <row r="19" spans="1:7" ht="12.75">
      <c r="A19" s="195" t="s">
        <v>292</v>
      </c>
      <c r="B19" s="198">
        <v>532</v>
      </c>
      <c r="C19" s="196">
        <v>9</v>
      </c>
      <c r="D19" s="196">
        <v>541</v>
      </c>
      <c r="E19" s="198">
        <v>1569</v>
      </c>
      <c r="F19" s="241">
        <v>2928</v>
      </c>
      <c r="G19" s="196">
        <v>861</v>
      </c>
    </row>
    <row r="20" spans="1:7" ht="12.75">
      <c r="A20" s="195" t="s">
        <v>299</v>
      </c>
      <c r="B20" s="198">
        <v>388</v>
      </c>
      <c r="C20" s="196">
        <v>120</v>
      </c>
      <c r="D20" s="196">
        <v>508</v>
      </c>
      <c r="E20" s="198">
        <v>700</v>
      </c>
      <c r="F20" s="241">
        <v>1100</v>
      </c>
      <c r="G20" s="196">
        <v>404</v>
      </c>
    </row>
    <row r="21" spans="1:7" ht="12.75">
      <c r="A21" s="195" t="s">
        <v>293</v>
      </c>
      <c r="B21" s="198">
        <v>843</v>
      </c>
      <c r="C21" s="196">
        <v>114</v>
      </c>
      <c r="D21" s="196">
        <v>957</v>
      </c>
      <c r="E21" s="198">
        <v>1607</v>
      </c>
      <c r="F21" s="241">
        <v>2807</v>
      </c>
      <c r="G21" s="196">
        <v>1675</v>
      </c>
    </row>
    <row r="22" spans="1:7" ht="12.75">
      <c r="A22" s="195" t="s">
        <v>300</v>
      </c>
      <c r="B22" s="198">
        <v>1</v>
      </c>
      <c r="C22" s="196" t="s">
        <v>47</v>
      </c>
      <c r="D22" s="196">
        <v>1</v>
      </c>
      <c r="E22" s="198">
        <v>2700</v>
      </c>
      <c r="F22" s="241" t="s">
        <v>47</v>
      </c>
      <c r="G22" s="196">
        <v>3</v>
      </c>
    </row>
    <row r="23" spans="1:7" ht="12.75">
      <c r="A23" s="193" t="s">
        <v>294</v>
      </c>
      <c r="B23" s="247">
        <v>1764</v>
      </c>
      <c r="C23" s="242">
        <v>243</v>
      </c>
      <c r="D23" s="242">
        <v>2007</v>
      </c>
      <c r="E23" s="247">
        <v>1397</v>
      </c>
      <c r="F23" s="243">
        <v>1969</v>
      </c>
      <c r="G23" s="242">
        <v>2943</v>
      </c>
    </row>
    <row r="24" spans="1:7" ht="12.75">
      <c r="A24" s="193"/>
      <c r="B24" s="196"/>
      <c r="C24" s="196"/>
      <c r="D24" s="196"/>
      <c r="E24" s="196"/>
      <c r="F24" s="241"/>
      <c r="G24" s="196"/>
    </row>
    <row r="25" spans="1:7" ht="12.75">
      <c r="A25" s="195" t="s">
        <v>210</v>
      </c>
      <c r="B25" s="198">
        <v>17</v>
      </c>
      <c r="C25" s="196" t="s">
        <v>47</v>
      </c>
      <c r="D25" s="196">
        <v>17</v>
      </c>
      <c r="E25" s="198">
        <v>1500</v>
      </c>
      <c r="F25" s="241" t="s">
        <v>47</v>
      </c>
      <c r="G25" s="196">
        <v>26</v>
      </c>
    </row>
    <row r="26" spans="1:7" ht="12.75">
      <c r="A26" s="195" t="s">
        <v>211</v>
      </c>
      <c r="B26" s="198">
        <v>177</v>
      </c>
      <c r="C26" s="196" t="s">
        <v>47</v>
      </c>
      <c r="D26" s="196">
        <v>177</v>
      </c>
      <c r="E26" s="198">
        <v>1200</v>
      </c>
      <c r="F26" s="241" t="s">
        <v>47</v>
      </c>
      <c r="G26" s="196">
        <v>212</v>
      </c>
    </row>
    <row r="27" spans="1:7" ht="12.75">
      <c r="A27" s="195" t="s">
        <v>212</v>
      </c>
      <c r="B27" s="198">
        <v>148</v>
      </c>
      <c r="C27" s="196">
        <v>2</v>
      </c>
      <c r="D27" s="196">
        <v>150</v>
      </c>
      <c r="E27" s="198">
        <v>1000</v>
      </c>
      <c r="F27" s="241">
        <v>1500</v>
      </c>
      <c r="G27" s="196">
        <v>151</v>
      </c>
    </row>
    <row r="28" spans="1:7" ht="12.75">
      <c r="A28" s="195" t="s">
        <v>213</v>
      </c>
      <c r="B28" s="198">
        <v>2</v>
      </c>
      <c r="C28" s="196" t="s">
        <v>47</v>
      </c>
      <c r="D28" s="196">
        <v>2</v>
      </c>
      <c r="E28" s="198">
        <v>750</v>
      </c>
      <c r="F28" s="241" t="s">
        <v>47</v>
      </c>
      <c r="G28" s="196">
        <v>2</v>
      </c>
    </row>
    <row r="29" spans="1:7" ht="12.75">
      <c r="A29" s="195" t="s">
        <v>216</v>
      </c>
      <c r="B29" s="198">
        <v>25</v>
      </c>
      <c r="C29" s="196" t="s">
        <v>47</v>
      </c>
      <c r="D29" s="196">
        <v>25</v>
      </c>
      <c r="E29" s="198">
        <v>1400</v>
      </c>
      <c r="F29" s="241" t="s">
        <v>47</v>
      </c>
      <c r="G29" s="196">
        <v>35</v>
      </c>
    </row>
    <row r="30" spans="1:7" ht="12.75">
      <c r="A30" s="195" t="s">
        <v>218</v>
      </c>
      <c r="B30" s="198">
        <v>75</v>
      </c>
      <c r="C30" s="196" t="s">
        <v>47</v>
      </c>
      <c r="D30" s="196">
        <v>75</v>
      </c>
      <c r="E30" s="198">
        <v>1000</v>
      </c>
      <c r="F30" s="241" t="s">
        <v>47</v>
      </c>
      <c r="G30" s="196">
        <v>75</v>
      </c>
    </row>
    <row r="31" spans="1:7" ht="12.75">
      <c r="A31" s="193" t="s">
        <v>387</v>
      </c>
      <c r="B31" s="247">
        <v>444</v>
      </c>
      <c r="C31" s="242">
        <v>2</v>
      </c>
      <c r="D31" s="242">
        <v>446</v>
      </c>
      <c r="E31" s="247">
        <v>1120</v>
      </c>
      <c r="F31" s="243">
        <v>1500</v>
      </c>
      <c r="G31" s="242">
        <v>501</v>
      </c>
    </row>
    <row r="32" spans="1:7" ht="12.75">
      <c r="A32" s="193"/>
      <c r="B32" s="196"/>
      <c r="C32" s="196"/>
      <c r="D32" s="196"/>
      <c r="E32" s="196"/>
      <c r="F32" s="241"/>
      <c r="G32" s="196"/>
    </row>
    <row r="33" spans="1:7" ht="12.75">
      <c r="A33" s="193" t="s">
        <v>295</v>
      </c>
      <c r="B33" s="242" t="s">
        <v>47</v>
      </c>
      <c r="C33" s="242">
        <v>143</v>
      </c>
      <c r="D33" s="242">
        <v>143</v>
      </c>
      <c r="E33" s="242" t="s">
        <v>47</v>
      </c>
      <c r="F33" s="243">
        <v>1500</v>
      </c>
      <c r="G33" s="242">
        <v>215</v>
      </c>
    </row>
    <row r="34" spans="1:7" ht="12.75">
      <c r="A34" s="195"/>
      <c r="B34" s="196"/>
      <c r="C34" s="196"/>
      <c r="D34" s="196"/>
      <c r="E34" s="196"/>
      <c r="F34" s="241"/>
      <c r="G34" s="196"/>
    </row>
    <row r="35" spans="1:7" ht="12.75">
      <c r="A35" s="195" t="s">
        <v>219</v>
      </c>
      <c r="B35" s="196" t="s">
        <v>47</v>
      </c>
      <c r="C35" s="196">
        <v>473</v>
      </c>
      <c r="D35" s="196">
        <v>473</v>
      </c>
      <c r="E35" s="196" t="s">
        <v>47</v>
      </c>
      <c r="F35" s="241">
        <v>2000</v>
      </c>
      <c r="G35" s="196">
        <v>946</v>
      </c>
    </row>
    <row r="36" spans="1:7" ht="12.75">
      <c r="A36" s="195" t="s">
        <v>220</v>
      </c>
      <c r="B36" s="196" t="s">
        <v>47</v>
      </c>
      <c r="C36" s="196">
        <v>822</v>
      </c>
      <c r="D36" s="196">
        <v>822</v>
      </c>
      <c r="E36" s="196" t="s">
        <v>47</v>
      </c>
      <c r="F36" s="241">
        <v>2850</v>
      </c>
      <c r="G36" s="196">
        <v>2343</v>
      </c>
    </row>
    <row r="37" spans="1:7" ht="12.75">
      <c r="A37" s="195" t="s">
        <v>221</v>
      </c>
      <c r="B37" s="198">
        <v>69</v>
      </c>
      <c r="C37" s="196">
        <v>11</v>
      </c>
      <c r="D37" s="196">
        <v>80</v>
      </c>
      <c r="E37" s="198">
        <v>950</v>
      </c>
      <c r="F37" s="241">
        <v>1800</v>
      </c>
      <c r="G37" s="196">
        <v>85</v>
      </c>
    </row>
    <row r="38" spans="1:7" ht="12.75">
      <c r="A38" s="195" t="s">
        <v>302</v>
      </c>
      <c r="B38" s="198">
        <v>17</v>
      </c>
      <c r="C38" s="196">
        <v>20</v>
      </c>
      <c r="D38" s="196">
        <v>37</v>
      </c>
      <c r="E38" s="198">
        <v>700</v>
      </c>
      <c r="F38" s="241">
        <v>2100</v>
      </c>
      <c r="G38" s="196">
        <v>54</v>
      </c>
    </row>
    <row r="39" spans="1:7" ht="12.75">
      <c r="A39" s="195" t="s">
        <v>222</v>
      </c>
      <c r="B39" s="196" t="s">
        <v>47</v>
      </c>
      <c r="C39" s="196">
        <v>31</v>
      </c>
      <c r="D39" s="196">
        <v>31</v>
      </c>
      <c r="E39" s="196" t="s">
        <v>47</v>
      </c>
      <c r="F39" s="241">
        <v>1875</v>
      </c>
      <c r="G39" s="196">
        <v>58</v>
      </c>
    </row>
    <row r="40" spans="1:7" ht="12.75">
      <c r="A40" s="193" t="s">
        <v>223</v>
      </c>
      <c r="B40" s="247">
        <v>86</v>
      </c>
      <c r="C40" s="242">
        <v>1357</v>
      </c>
      <c r="D40" s="242">
        <v>1443</v>
      </c>
      <c r="E40" s="247">
        <v>901</v>
      </c>
      <c r="F40" s="243">
        <v>2512</v>
      </c>
      <c r="G40" s="242">
        <v>3486</v>
      </c>
    </row>
    <row r="41" spans="1:7" ht="12.75">
      <c r="A41" s="195"/>
      <c r="B41" s="196"/>
      <c r="C41" s="196"/>
      <c r="D41" s="196"/>
      <c r="E41" s="196"/>
      <c r="F41" s="241"/>
      <c r="G41" s="196"/>
    </row>
    <row r="42" spans="1:7" ht="12.75">
      <c r="A42" s="195" t="s">
        <v>303</v>
      </c>
      <c r="B42" s="196" t="s">
        <v>47</v>
      </c>
      <c r="C42" s="196">
        <v>4</v>
      </c>
      <c r="D42" s="196">
        <v>4</v>
      </c>
      <c r="E42" s="196" t="s">
        <v>47</v>
      </c>
      <c r="F42" s="241">
        <v>1500</v>
      </c>
      <c r="G42" s="196">
        <v>6</v>
      </c>
    </row>
    <row r="43" spans="1:7" ht="12.75">
      <c r="A43" s="195" t="s">
        <v>304</v>
      </c>
      <c r="B43" s="196" t="s">
        <v>47</v>
      </c>
      <c r="C43" s="196">
        <v>50</v>
      </c>
      <c r="D43" s="196">
        <v>50</v>
      </c>
      <c r="E43" s="196" t="s">
        <v>47</v>
      </c>
      <c r="F43" s="241">
        <v>2000</v>
      </c>
      <c r="G43" s="196">
        <v>100</v>
      </c>
    </row>
    <row r="44" spans="1:7" ht="12.75">
      <c r="A44" s="193" t="s">
        <v>305</v>
      </c>
      <c r="B44" s="242" t="s">
        <v>47</v>
      </c>
      <c r="C44" s="242">
        <v>54</v>
      </c>
      <c r="D44" s="242">
        <v>54</v>
      </c>
      <c r="E44" s="242" t="s">
        <v>47</v>
      </c>
      <c r="F44" s="243">
        <v>1963</v>
      </c>
      <c r="G44" s="242">
        <v>106</v>
      </c>
    </row>
    <row r="45" spans="1:7" ht="12.75">
      <c r="A45" s="193"/>
      <c r="B45" s="196"/>
      <c r="C45" s="196"/>
      <c r="D45" s="196"/>
      <c r="E45" s="196"/>
      <c r="F45" s="241"/>
      <c r="G45" s="196"/>
    </row>
    <row r="46" spans="1:7" ht="12.75">
      <c r="A46" s="195" t="s">
        <v>224</v>
      </c>
      <c r="B46" s="198">
        <v>65</v>
      </c>
      <c r="C46" s="196">
        <v>330</v>
      </c>
      <c r="D46" s="196">
        <v>395</v>
      </c>
      <c r="E46" s="198">
        <v>800</v>
      </c>
      <c r="F46" s="241">
        <v>1500</v>
      </c>
      <c r="G46" s="196">
        <v>547</v>
      </c>
    </row>
    <row r="47" spans="1:7" ht="12.75">
      <c r="A47" s="195" t="s">
        <v>306</v>
      </c>
      <c r="B47" s="198">
        <v>90</v>
      </c>
      <c r="C47" s="196">
        <v>415</v>
      </c>
      <c r="D47" s="196">
        <v>505</v>
      </c>
      <c r="E47" s="198">
        <v>800</v>
      </c>
      <c r="F47" s="241">
        <v>1000</v>
      </c>
      <c r="G47" s="196">
        <v>487</v>
      </c>
    </row>
    <row r="48" spans="1:7" ht="12.75">
      <c r="A48" s="193" t="s">
        <v>225</v>
      </c>
      <c r="B48" s="247">
        <v>155</v>
      </c>
      <c r="C48" s="242">
        <v>745</v>
      </c>
      <c r="D48" s="242">
        <v>900</v>
      </c>
      <c r="E48" s="247">
        <v>800</v>
      </c>
      <c r="F48" s="243">
        <v>1221</v>
      </c>
      <c r="G48" s="242">
        <v>1034</v>
      </c>
    </row>
    <row r="49" spans="1:7" ht="12.75">
      <c r="A49" s="195"/>
      <c r="B49" s="196"/>
      <c r="C49" s="196"/>
      <c r="D49" s="196"/>
      <c r="E49" s="196"/>
      <c r="F49" s="241"/>
      <c r="G49" s="196"/>
    </row>
    <row r="50" spans="1:7" ht="12.75">
      <c r="A50" s="195" t="s">
        <v>226</v>
      </c>
      <c r="B50" s="198">
        <v>92</v>
      </c>
      <c r="C50" s="196">
        <v>15</v>
      </c>
      <c r="D50" s="196">
        <v>107</v>
      </c>
      <c r="E50" s="198">
        <v>1000</v>
      </c>
      <c r="F50" s="241">
        <v>2000</v>
      </c>
      <c r="G50" s="196">
        <v>122</v>
      </c>
    </row>
    <row r="51" spans="1:7" ht="12.75">
      <c r="A51" s="195" t="s">
        <v>227</v>
      </c>
      <c r="B51" s="198">
        <v>6</v>
      </c>
      <c r="C51" s="196">
        <v>99</v>
      </c>
      <c r="D51" s="196">
        <v>105</v>
      </c>
      <c r="E51" s="198">
        <v>1200</v>
      </c>
      <c r="F51" s="241">
        <v>1600</v>
      </c>
      <c r="G51" s="196">
        <v>166</v>
      </c>
    </row>
    <row r="52" spans="1:7" ht="12.75">
      <c r="A52" s="195" t="s">
        <v>202</v>
      </c>
      <c r="B52" s="198">
        <v>33</v>
      </c>
      <c r="C52" s="196">
        <v>9</v>
      </c>
      <c r="D52" s="196">
        <v>42</v>
      </c>
      <c r="E52" s="198">
        <v>75</v>
      </c>
      <c r="F52" s="241">
        <v>725</v>
      </c>
      <c r="G52" s="196">
        <v>9</v>
      </c>
    </row>
    <row r="53" spans="1:7" ht="12.75">
      <c r="A53" s="195" t="s">
        <v>228</v>
      </c>
      <c r="B53" s="196" t="s">
        <v>47</v>
      </c>
      <c r="C53" s="196">
        <v>5</v>
      </c>
      <c r="D53" s="196">
        <v>5</v>
      </c>
      <c r="E53" s="196" t="s">
        <v>47</v>
      </c>
      <c r="F53" s="241">
        <v>1600</v>
      </c>
      <c r="G53" s="196">
        <v>8</v>
      </c>
    </row>
    <row r="54" spans="1:7" ht="12.75">
      <c r="A54" s="195" t="s">
        <v>203</v>
      </c>
      <c r="B54" s="196" t="s">
        <v>47</v>
      </c>
      <c r="C54" s="196">
        <v>37</v>
      </c>
      <c r="D54" s="196">
        <v>37</v>
      </c>
      <c r="E54" s="196" t="s">
        <v>47</v>
      </c>
      <c r="F54" s="241">
        <v>1600</v>
      </c>
      <c r="G54" s="196">
        <v>59</v>
      </c>
    </row>
    <row r="55" spans="1:7" ht="12.75">
      <c r="A55" s="195" t="s">
        <v>230</v>
      </c>
      <c r="B55" s="198">
        <v>160</v>
      </c>
      <c r="C55" s="196">
        <v>75</v>
      </c>
      <c r="D55" s="196">
        <v>235</v>
      </c>
      <c r="E55" s="198">
        <v>1113</v>
      </c>
      <c r="F55" s="241">
        <v>1536</v>
      </c>
      <c r="G55" s="196">
        <v>293</v>
      </c>
    </row>
    <row r="56" spans="1:7" ht="12.75">
      <c r="A56" s="193" t="s">
        <v>384</v>
      </c>
      <c r="B56" s="247">
        <v>291</v>
      </c>
      <c r="C56" s="242">
        <v>240</v>
      </c>
      <c r="D56" s="242">
        <v>531</v>
      </c>
      <c r="E56" s="247">
        <v>961</v>
      </c>
      <c r="F56" s="243">
        <v>1572</v>
      </c>
      <c r="G56" s="242">
        <v>657</v>
      </c>
    </row>
    <row r="57" spans="1:7" ht="12.75">
      <c r="A57" s="195"/>
      <c r="B57" s="196"/>
      <c r="C57" s="196"/>
      <c r="D57" s="196"/>
      <c r="E57" s="196"/>
      <c r="F57" s="241"/>
      <c r="G57" s="196"/>
    </row>
    <row r="58" spans="1:7" ht="13.5" thickBot="1">
      <c r="A58" s="201" t="s">
        <v>206</v>
      </c>
      <c r="B58" s="202">
        <v>3279</v>
      </c>
      <c r="C58" s="202">
        <v>3535</v>
      </c>
      <c r="D58" s="202">
        <v>6814</v>
      </c>
      <c r="E58" s="202">
        <v>1216</v>
      </c>
      <c r="F58" s="202">
        <v>1923</v>
      </c>
      <c r="G58" s="202">
        <v>10787</v>
      </c>
    </row>
  </sheetData>
  <mergeCells count="3">
    <mergeCell ref="A1:G1"/>
    <mergeCell ref="A3:G3"/>
    <mergeCell ref="G5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  <headerFooter alignWithMargins="0">
    <oddFooter>&amp;C&amp;A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33">
    <pageSetUpPr fitToPage="1"/>
  </sheetPr>
  <dimension ref="A1:H26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6.7109375" style="0" customWidth="1"/>
  </cols>
  <sheetData>
    <row r="1" spans="1:8" s="2" customFormat="1" ht="18">
      <c r="A1" s="568" t="s">
        <v>0</v>
      </c>
      <c r="B1" s="568"/>
      <c r="C1" s="568"/>
      <c r="D1" s="568"/>
      <c r="E1" s="568"/>
      <c r="F1" s="568"/>
      <c r="G1" s="568"/>
      <c r="H1" s="568"/>
    </row>
    <row r="2" s="3" customFormat="1" ht="14.25"/>
    <row r="3" spans="1:8" s="3" customFormat="1" ht="15">
      <c r="A3" s="569" t="s">
        <v>60</v>
      </c>
      <c r="B3" s="569"/>
      <c r="C3" s="569"/>
      <c r="D3" s="569"/>
      <c r="E3" s="569"/>
      <c r="F3" s="569"/>
      <c r="G3" s="569"/>
      <c r="H3" s="569"/>
    </row>
    <row r="4" spans="1:8" s="3" customFormat="1" ht="15">
      <c r="A4" s="375"/>
      <c r="B4" s="376"/>
      <c r="C4" s="376"/>
      <c r="D4" s="376"/>
      <c r="E4" s="376"/>
      <c r="F4" s="376"/>
      <c r="G4" s="376"/>
      <c r="H4" s="376"/>
    </row>
    <row r="5" spans="1:8" ht="12.75">
      <c r="A5" s="4"/>
      <c r="B5" s="5"/>
      <c r="C5" s="5"/>
      <c r="D5" s="8"/>
      <c r="E5" s="8" t="s">
        <v>3</v>
      </c>
      <c r="F5" s="5"/>
      <c r="G5" s="9" t="s">
        <v>38</v>
      </c>
      <c r="H5" s="7"/>
    </row>
    <row r="6" spans="1:8" ht="12.75">
      <c r="A6" s="11" t="s">
        <v>5</v>
      </c>
      <c r="B6" s="8" t="s">
        <v>6</v>
      </c>
      <c r="C6" s="8" t="s">
        <v>7</v>
      </c>
      <c r="D6" s="8" t="s">
        <v>2</v>
      </c>
      <c r="E6" s="8" t="s">
        <v>9</v>
      </c>
      <c r="F6" s="8" t="s">
        <v>10</v>
      </c>
      <c r="G6" s="12" t="s">
        <v>40</v>
      </c>
      <c r="H6" s="13"/>
    </row>
    <row r="7" spans="1:8" ht="12.75">
      <c r="A7" s="4"/>
      <c r="B7" s="8" t="s">
        <v>46</v>
      </c>
      <c r="C7" s="8" t="s">
        <v>13</v>
      </c>
      <c r="D7" s="8" t="s">
        <v>40</v>
      </c>
      <c r="E7" s="8" t="s">
        <v>14</v>
      </c>
      <c r="F7" s="8" t="s">
        <v>15</v>
      </c>
      <c r="G7" s="8"/>
      <c r="H7" s="8"/>
    </row>
    <row r="8" spans="1:8" ht="13.5" thickBot="1">
      <c r="A8" s="17"/>
      <c r="B8" s="5"/>
      <c r="C8" s="5"/>
      <c r="D8" s="8"/>
      <c r="E8" s="8" t="s">
        <v>18</v>
      </c>
      <c r="F8" s="5"/>
      <c r="G8" s="8" t="s">
        <v>56</v>
      </c>
      <c r="H8" s="15" t="s">
        <v>57</v>
      </c>
    </row>
    <row r="9" spans="1:8" ht="12.75">
      <c r="A9" s="18">
        <v>1985</v>
      </c>
      <c r="B9" s="58">
        <v>9274</v>
      </c>
      <c r="C9" s="57">
        <v>32.14470562863921</v>
      </c>
      <c r="D9" s="58">
        <v>29811</v>
      </c>
      <c r="E9" s="117">
        <v>107.20252905893526</v>
      </c>
      <c r="F9" s="58">
        <v>32124.096979313163</v>
      </c>
      <c r="G9" s="58">
        <v>342</v>
      </c>
      <c r="H9" s="58">
        <v>29675</v>
      </c>
    </row>
    <row r="10" spans="1:8" ht="12.75">
      <c r="A10" s="22">
        <v>1986</v>
      </c>
      <c r="B10" s="60">
        <v>9103</v>
      </c>
      <c r="C10" s="59">
        <v>33.97121827968802</v>
      </c>
      <c r="D10" s="60">
        <v>30924</v>
      </c>
      <c r="E10" s="118">
        <v>109.20389936653324</v>
      </c>
      <c r="F10" s="60">
        <v>33746.82966114937</v>
      </c>
      <c r="G10" s="60">
        <v>376</v>
      </c>
      <c r="H10" s="60">
        <v>18537</v>
      </c>
    </row>
    <row r="11" spans="1:8" ht="12.75">
      <c r="A11" s="22">
        <v>1987</v>
      </c>
      <c r="B11" s="60">
        <v>7546</v>
      </c>
      <c r="C11" s="59">
        <v>31.443148688046648</v>
      </c>
      <c r="D11" s="60">
        <v>23727</v>
      </c>
      <c r="E11" s="118">
        <v>138.14263219261235</v>
      </c>
      <c r="F11" s="60">
        <v>31841.621290252784</v>
      </c>
      <c r="G11" s="60">
        <v>174</v>
      </c>
      <c r="H11" s="60">
        <v>17877</v>
      </c>
    </row>
    <row r="12" spans="1:8" ht="12.75">
      <c r="A12" s="22">
        <v>1988</v>
      </c>
      <c r="B12" s="60">
        <v>7791</v>
      </c>
      <c r="C12" s="59">
        <v>30.664869721473494</v>
      </c>
      <c r="D12" s="60">
        <v>23891</v>
      </c>
      <c r="E12" s="118">
        <v>155.30753789381322</v>
      </c>
      <c r="F12" s="60">
        <v>37106.487324654714</v>
      </c>
      <c r="G12" s="60">
        <v>1490</v>
      </c>
      <c r="H12" s="60">
        <v>16395</v>
      </c>
    </row>
    <row r="13" spans="1:8" ht="12.75">
      <c r="A13" s="22">
        <v>1989</v>
      </c>
      <c r="B13" s="60">
        <v>6579</v>
      </c>
      <c r="C13" s="59">
        <v>26.532907736738107</v>
      </c>
      <c r="D13" s="60">
        <v>17456</v>
      </c>
      <c r="E13" s="118">
        <v>173.2537593307129</v>
      </c>
      <c r="F13" s="60">
        <v>30243.176228769247</v>
      </c>
      <c r="G13" s="60">
        <v>2103</v>
      </c>
      <c r="H13" s="60">
        <v>12378</v>
      </c>
    </row>
    <row r="14" spans="1:8" ht="12.75">
      <c r="A14" s="22">
        <v>1990</v>
      </c>
      <c r="B14" s="60">
        <v>5697</v>
      </c>
      <c r="C14" s="59">
        <v>32.85588906441987</v>
      </c>
      <c r="D14" s="60">
        <v>18718</v>
      </c>
      <c r="E14" s="118">
        <v>160.83083913310017</v>
      </c>
      <c r="F14" s="60">
        <v>30104.316468933685</v>
      </c>
      <c r="G14" s="60">
        <v>3110</v>
      </c>
      <c r="H14" s="60">
        <v>16834</v>
      </c>
    </row>
    <row r="15" spans="1:8" ht="12.75">
      <c r="A15" s="22">
        <v>1991</v>
      </c>
      <c r="B15" s="60">
        <v>4881</v>
      </c>
      <c r="C15" s="59">
        <v>25.265314484736734</v>
      </c>
      <c r="D15" s="60">
        <v>12332</v>
      </c>
      <c r="E15" s="118">
        <v>188.12880891421153</v>
      </c>
      <c r="F15" s="60">
        <v>23200.044715300563</v>
      </c>
      <c r="G15" s="60">
        <v>16488</v>
      </c>
      <c r="H15" s="60">
        <v>16586</v>
      </c>
    </row>
    <row r="16" spans="1:8" ht="12.75">
      <c r="A16" s="22">
        <v>1992</v>
      </c>
      <c r="B16" s="60">
        <v>3410</v>
      </c>
      <c r="C16" s="59">
        <v>29.8475073313783</v>
      </c>
      <c r="D16" s="60">
        <v>10178</v>
      </c>
      <c r="E16" s="118">
        <v>199.01914824564568</v>
      </c>
      <c r="F16" s="60">
        <v>20256.168908441814</v>
      </c>
      <c r="G16" s="60">
        <v>19599</v>
      </c>
      <c r="H16" s="60">
        <v>12207</v>
      </c>
    </row>
    <row r="17" spans="1:8" ht="12.75">
      <c r="A17" s="22">
        <v>1993</v>
      </c>
      <c r="B17" s="60">
        <v>3295</v>
      </c>
      <c r="C17" s="59">
        <v>32.904400606980275</v>
      </c>
      <c r="D17" s="60">
        <v>10842</v>
      </c>
      <c r="E17" s="118">
        <v>215.97970983135602</v>
      </c>
      <c r="F17" s="60">
        <v>23416.520139915618</v>
      </c>
      <c r="G17" s="60">
        <v>17684</v>
      </c>
      <c r="H17" s="60">
        <v>15690</v>
      </c>
    </row>
    <row r="18" spans="1:8" ht="12.75">
      <c r="A18" s="29">
        <v>1994</v>
      </c>
      <c r="B18" s="63">
        <v>2856</v>
      </c>
      <c r="C18" s="62">
        <v>27.366946778711483</v>
      </c>
      <c r="D18" s="63">
        <v>7816</v>
      </c>
      <c r="E18" s="119">
        <v>191.51851718293608</v>
      </c>
      <c r="F18" s="63">
        <v>14969.087303018283</v>
      </c>
      <c r="G18" s="63">
        <v>20041</v>
      </c>
      <c r="H18" s="60">
        <v>16225</v>
      </c>
    </row>
    <row r="19" spans="1:8" ht="12.75">
      <c r="A19" s="29">
        <v>1995</v>
      </c>
      <c r="B19" s="63">
        <v>2415</v>
      </c>
      <c r="C19" s="62">
        <v>28.501035196687372</v>
      </c>
      <c r="D19" s="63">
        <v>6883</v>
      </c>
      <c r="E19" s="119">
        <v>247.60496676403065</v>
      </c>
      <c r="F19" s="63">
        <v>17042.64986236823</v>
      </c>
      <c r="G19" s="63">
        <v>20065</v>
      </c>
      <c r="H19" s="60">
        <v>20881</v>
      </c>
    </row>
    <row r="20" spans="1:8" ht="12.75">
      <c r="A20" s="29">
        <v>1996</v>
      </c>
      <c r="B20" s="63">
        <v>2097</v>
      </c>
      <c r="C20" s="62">
        <v>28.578922269909395</v>
      </c>
      <c r="D20" s="120">
        <v>5993</v>
      </c>
      <c r="E20" s="121">
        <v>246.03632517158897</v>
      </c>
      <c r="F20" s="120">
        <v>14744.956967533328</v>
      </c>
      <c r="G20" s="63">
        <v>15735</v>
      </c>
      <c r="H20" s="122">
        <v>20708</v>
      </c>
    </row>
    <row r="21" spans="1:8" ht="12.75">
      <c r="A21" s="29">
        <v>1997</v>
      </c>
      <c r="B21" s="63">
        <v>3457</v>
      </c>
      <c r="C21" s="62">
        <v>24.072895574197283</v>
      </c>
      <c r="D21" s="63">
        <v>8322</v>
      </c>
      <c r="E21" s="119">
        <v>247.6951185796882</v>
      </c>
      <c r="F21" s="63">
        <v>20613.18776820165</v>
      </c>
      <c r="G21" s="63">
        <v>21922</v>
      </c>
      <c r="H21" s="60">
        <v>21206</v>
      </c>
    </row>
    <row r="22" spans="1:8" ht="12.75">
      <c r="A22" s="29">
        <v>1998</v>
      </c>
      <c r="B22" s="63">
        <v>3790</v>
      </c>
      <c r="C22" s="62">
        <v>29.477572559366756</v>
      </c>
      <c r="D22" s="63">
        <v>11172</v>
      </c>
      <c r="E22" s="119">
        <v>203.85729568593513</v>
      </c>
      <c r="F22" s="63">
        <v>22774.937074032674</v>
      </c>
      <c r="G22" s="63">
        <v>23688</v>
      </c>
      <c r="H22" s="60">
        <v>23130</v>
      </c>
    </row>
    <row r="23" spans="1:8" ht="12.75">
      <c r="A23" s="29">
        <v>1999</v>
      </c>
      <c r="B23" s="63">
        <v>4011</v>
      </c>
      <c r="C23" s="62">
        <f>D23/B23*10</f>
        <v>30.14460234355522</v>
      </c>
      <c r="D23" s="63">
        <v>12091</v>
      </c>
      <c r="E23" s="119">
        <v>247.5628959167238</v>
      </c>
      <c r="F23" s="63">
        <f>D23*E23/100</f>
        <v>29932.829745291077</v>
      </c>
      <c r="G23" s="63">
        <v>18639</v>
      </c>
      <c r="H23" s="60">
        <v>21322</v>
      </c>
    </row>
    <row r="24" spans="1:8" ht="12.75">
      <c r="A24" s="29">
        <v>2000</v>
      </c>
      <c r="B24" s="63">
        <v>3726</v>
      </c>
      <c r="C24" s="62">
        <f>D24/B24*10</f>
        <v>25.754159957058505</v>
      </c>
      <c r="D24" s="63">
        <v>9596</v>
      </c>
      <c r="E24" s="119">
        <v>273.3</v>
      </c>
      <c r="F24" s="63">
        <f>D24*E24/100</f>
        <v>26225.868000000002</v>
      </c>
      <c r="G24" s="332">
        <v>13315.903</v>
      </c>
      <c r="H24" s="333">
        <v>23176.419</v>
      </c>
    </row>
    <row r="25" spans="1:8" ht="12.75">
      <c r="A25" s="29">
        <v>2001</v>
      </c>
      <c r="B25" s="63">
        <v>3217</v>
      </c>
      <c r="C25" s="62">
        <f>D25/B25*10</f>
        <v>28.87161952129313</v>
      </c>
      <c r="D25" s="63">
        <v>9288</v>
      </c>
      <c r="E25" s="119">
        <v>255.05</v>
      </c>
      <c r="F25" s="63">
        <f>D25*E25/100</f>
        <v>23689.043999999998</v>
      </c>
      <c r="G25" s="332">
        <v>27423.333</v>
      </c>
      <c r="H25" s="333">
        <v>25440.7</v>
      </c>
    </row>
    <row r="26" spans="1:8" ht="13.5" thickBot="1">
      <c r="A26" s="34">
        <v>2002</v>
      </c>
      <c r="B26" s="66">
        <v>2863</v>
      </c>
      <c r="C26" s="65">
        <f>D26/B26*10</f>
        <v>24.537198742577715</v>
      </c>
      <c r="D26" s="66">
        <v>7025</v>
      </c>
      <c r="E26" s="123">
        <v>247.19</v>
      </c>
      <c r="F26" s="66">
        <f>D26*E26/100</f>
        <v>17365.0975</v>
      </c>
      <c r="G26" s="66">
        <v>25586.728</v>
      </c>
      <c r="H26" s="67">
        <v>26486.612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348">
    <pageSetUpPr fitToPage="1"/>
  </sheetPr>
  <dimension ref="A1:J27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188" customWidth="1"/>
    <col min="2" max="7" width="15.7109375" style="188" customWidth="1"/>
    <col min="8" max="12" width="11.421875" style="188" customWidth="1"/>
    <col min="13" max="13" width="11.140625" style="188" customWidth="1"/>
    <col min="14" max="21" width="12.00390625" style="188" customWidth="1"/>
    <col min="22" max="16384" width="11.421875" style="188" customWidth="1"/>
  </cols>
  <sheetData>
    <row r="1" spans="1:10" s="183" customFormat="1" ht="18">
      <c r="A1" s="559" t="s">
        <v>0</v>
      </c>
      <c r="B1" s="559"/>
      <c r="C1" s="559"/>
      <c r="D1" s="559"/>
      <c r="E1" s="559"/>
      <c r="F1" s="559"/>
      <c r="G1" s="559"/>
      <c r="H1" s="182"/>
      <c r="I1" s="182"/>
      <c r="J1" s="182"/>
    </row>
    <row r="3" spans="1:10" s="185" customFormat="1" ht="15">
      <c r="A3" s="560" t="s">
        <v>372</v>
      </c>
      <c r="B3" s="560"/>
      <c r="C3" s="560"/>
      <c r="D3" s="560"/>
      <c r="E3" s="560"/>
      <c r="F3" s="560"/>
      <c r="G3" s="560"/>
      <c r="H3" s="184"/>
      <c r="I3" s="184"/>
      <c r="J3" s="184"/>
    </row>
    <row r="4" spans="1:10" s="185" customFormat="1" ht="15">
      <c r="A4" s="234"/>
      <c r="B4" s="108"/>
      <c r="C4" s="108"/>
      <c r="D4" s="108"/>
      <c r="E4" s="108"/>
      <c r="F4" s="108"/>
      <c r="G4" s="108"/>
      <c r="H4" s="108"/>
      <c r="I4" s="108"/>
      <c r="J4" s="108"/>
    </row>
    <row r="5" spans="1:7" ht="12.75">
      <c r="A5" s="519" t="s">
        <v>199</v>
      </c>
      <c r="B5" s="528" t="s">
        <v>6</v>
      </c>
      <c r="C5" s="534"/>
      <c r="D5" s="534"/>
      <c r="E5" s="528" t="s">
        <v>7</v>
      </c>
      <c r="F5" s="534"/>
      <c r="G5" s="645" t="s">
        <v>307</v>
      </c>
    </row>
    <row r="6" spans="1:7" ht="12.75">
      <c r="A6" s="235" t="s">
        <v>200</v>
      </c>
      <c r="B6" s="236" t="s">
        <v>46</v>
      </c>
      <c r="C6" s="237"/>
      <c r="D6" s="237"/>
      <c r="E6" s="236" t="s">
        <v>62</v>
      </c>
      <c r="F6" s="237"/>
      <c r="G6" s="646"/>
    </row>
    <row r="7" spans="1:8" ht="13.5" thickBot="1">
      <c r="A7" s="238" t="s">
        <v>201</v>
      </c>
      <c r="B7" s="239" t="s">
        <v>145</v>
      </c>
      <c r="C7" s="190" t="s">
        <v>146</v>
      </c>
      <c r="D7" s="190" t="s">
        <v>16</v>
      </c>
      <c r="E7" s="239" t="s">
        <v>145</v>
      </c>
      <c r="F7" s="190" t="s">
        <v>146</v>
      </c>
      <c r="G7" s="647"/>
      <c r="H7" s="240"/>
    </row>
    <row r="8" spans="1:7" ht="12.75">
      <c r="A8" s="195" t="s">
        <v>210</v>
      </c>
      <c r="B8" s="198">
        <v>2</v>
      </c>
      <c r="C8" s="196">
        <v>36</v>
      </c>
      <c r="D8" s="196">
        <v>38</v>
      </c>
      <c r="E8" s="198">
        <v>1150</v>
      </c>
      <c r="F8" s="241">
        <v>2200</v>
      </c>
      <c r="G8" s="196">
        <v>82</v>
      </c>
    </row>
    <row r="9" spans="1:7" ht="12.75">
      <c r="A9" s="193" t="s">
        <v>387</v>
      </c>
      <c r="B9" s="247">
        <v>2</v>
      </c>
      <c r="C9" s="242">
        <v>36</v>
      </c>
      <c r="D9" s="242">
        <v>38</v>
      </c>
      <c r="E9" s="247">
        <v>1150</v>
      </c>
      <c r="F9" s="243">
        <v>2200</v>
      </c>
      <c r="G9" s="242">
        <v>82</v>
      </c>
    </row>
    <row r="10" spans="1:7" ht="12.75">
      <c r="A10" s="193"/>
      <c r="B10" s="196"/>
      <c r="C10" s="196"/>
      <c r="D10" s="196"/>
      <c r="E10" s="196"/>
      <c r="F10" s="241"/>
      <c r="G10" s="196"/>
    </row>
    <row r="11" spans="1:7" ht="12.75">
      <c r="A11" s="195" t="s">
        <v>219</v>
      </c>
      <c r="B11" s="196" t="s">
        <v>47</v>
      </c>
      <c r="C11" s="196">
        <v>35</v>
      </c>
      <c r="D11" s="196">
        <v>35</v>
      </c>
      <c r="E11" s="196" t="s">
        <v>47</v>
      </c>
      <c r="F11" s="241">
        <v>1875</v>
      </c>
      <c r="G11" s="196">
        <v>66</v>
      </c>
    </row>
    <row r="12" spans="1:7" ht="12.75">
      <c r="A12" s="195" t="s">
        <v>222</v>
      </c>
      <c r="B12" s="196" t="s">
        <v>47</v>
      </c>
      <c r="C12" s="196">
        <v>20</v>
      </c>
      <c r="D12" s="196">
        <v>20</v>
      </c>
      <c r="E12" s="196" t="s">
        <v>47</v>
      </c>
      <c r="F12" s="241">
        <v>2400</v>
      </c>
      <c r="G12" s="196">
        <v>48</v>
      </c>
    </row>
    <row r="13" spans="1:7" ht="12.75">
      <c r="A13" s="193" t="s">
        <v>223</v>
      </c>
      <c r="B13" s="242" t="s">
        <v>47</v>
      </c>
      <c r="C13" s="242">
        <v>55</v>
      </c>
      <c r="D13" s="242">
        <v>55</v>
      </c>
      <c r="E13" s="242" t="s">
        <v>47</v>
      </c>
      <c r="F13" s="243">
        <v>2066</v>
      </c>
      <c r="G13" s="242">
        <v>114</v>
      </c>
    </row>
    <row r="14" spans="1:7" ht="12.75">
      <c r="A14" s="195"/>
      <c r="B14" s="196"/>
      <c r="C14" s="196"/>
      <c r="D14" s="196"/>
      <c r="E14" s="196"/>
      <c r="F14" s="241"/>
      <c r="G14" s="196"/>
    </row>
    <row r="15" spans="1:7" ht="12.75">
      <c r="A15" s="195" t="s">
        <v>303</v>
      </c>
      <c r="B15" s="196" t="s">
        <v>47</v>
      </c>
      <c r="C15" s="196">
        <v>145</v>
      </c>
      <c r="D15" s="196">
        <v>145</v>
      </c>
      <c r="E15" s="196" t="s">
        <v>47</v>
      </c>
      <c r="F15" s="241">
        <v>2200</v>
      </c>
      <c r="G15" s="196">
        <v>319</v>
      </c>
    </row>
    <row r="16" spans="1:7" ht="12.75">
      <c r="A16" s="193" t="s">
        <v>305</v>
      </c>
      <c r="B16" s="242" t="s">
        <v>47</v>
      </c>
      <c r="C16" s="242">
        <v>145</v>
      </c>
      <c r="D16" s="242">
        <v>145</v>
      </c>
      <c r="E16" s="242" t="s">
        <v>47</v>
      </c>
      <c r="F16" s="243">
        <v>2200</v>
      </c>
      <c r="G16" s="242">
        <v>319</v>
      </c>
    </row>
    <row r="17" spans="1:7" ht="12.75">
      <c r="A17" s="193"/>
      <c r="B17" s="196"/>
      <c r="C17" s="196"/>
      <c r="D17" s="196"/>
      <c r="E17" s="196"/>
      <c r="F17" s="241"/>
      <c r="G17" s="196"/>
    </row>
    <row r="18" spans="1:7" ht="12.75">
      <c r="A18" s="193" t="s">
        <v>289</v>
      </c>
      <c r="B18" s="242" t="s">
        <v>47</v>
      </c>
      <c r="C18" s="242">
        <v>650</v>
      </c>
      <c r="D18" s="242">
        <v>650</v>
      </c>
      <c r="E18" s="242" t="s">
        <v>47</v>
      </c>
      <c r="F18" s="243">
        <v>2900</v>
      </c>
      <c r="G18" s="242">
        <v>1885</v>
      </c>
    </row>
    <row r="19" spans="1:7" ht="12.75">
      <c r="A19" s="195"/>
      <c r="B19" s="196"/>
      <c r="C19" s="196"/>
      <c r="D19" s="196"/>
      <c r="E19" s="196"/>
      <c r="F19" s="241"/>
      <c r="G19" s="196"/>
    </row>
    <row r="20" spans="1:7" ht="12.75">
      <c r="A20" s="195" t="s">
        <v>224</v>
      </c>
      <c r="B20" s="196" t="s">
        <v>47</v>
      </c>
      <c r="C20" s="196">
        <v>600</v>
      </c>
      <c r="D20" s="196">
        <v>600</v>
      </c>
      <c r="E20" s="196" t="s">
        <v>47</v>
      </c>
      <c r="F20" s="241">
        <v>2500</v>
      </c>
      <c r="G20" s="196">
        <v>1500</v>
      </c>
    </row>
    <row r="21" spans="1:7" ht="12.75">
      <c r="A21" s="195" t="s">
        <v>306</v>
      </c>
      <c r="B21" s="196" t="s">
        <v>47</v>
      </c>
      <c r="C21" s="196">
        <v>1350</v>
      </c>
      <c r="D21" s="196">
        <v>1350</v>
      </c>
      <c r="E21" s="196" t="s">
        <v>47</v>
      </c>
      <c r="F21" s="241">
        <v>2300</v>
      </c>
      <c r="G21" s="196">
        <v>3105</v>
      </c>
    </row>
    <row r="22" spans="1:7" ht="12.75">
      <c r="A22" s="193" t="s">
        <v>225</v>
      </c>
      <c r="B22" s="242" t="s">
        <v>47</v>
      </c>
      <c r="C22" s="242">
        <v>1950</v>
      </c>
      <c r="D22" s="242">
        <v>1950</v>
      </c>
      <c r="E22" s="242" t="s">
        <v>47</v>
      </c>
      <c r="F22" s="243">
        <v>2362</v>
      </c>
      <c r="G22" s="242">
        <v>4605</v>
      </c>
    </row>
    <row r="23" spans="1:7" ht="12.75">
      <c r="A23" s="195"/>
      <c r="B23" s="196"/>
      <c r="C23" s="196"/>
      <c r="D23" s="196"/>
      <c r="E23" s="196"/>
      <c r="F23" s="241"/>
      <c r="G23" s="196"/>
    </row>
    <row r="24" spans="1:7" ht="12.75">
      <c r="A24" s="195" t="s">
        <v>202</v>
      </c>
      <c r="B24" s="196" t="s">
        <v>47</v>
      </c>
      <c r="C24" s="196">
        <v>25</v>
      </c>
      <c r="D24" s="196">
        <v>25</v>
      </c>
      <c r="E24" s="196" t="s">
        <v>47</v>
      </c>
      <c r="F24" s="241">
        <v>800</v>
      </c>
      <c r="G24" s="196">
        <v>20</v>
      </c>
    </row>
    <row r="25" spans="1:7" ht="12.75">
      <c r="A25" s="193" t="s">
        <v>384</v>
      </c>
      <c r="B25" s="242" t="s">
        <v>47</v>
      </c>
      <c r="C25" s="242">
        <v>25</v>
      </c>
      <c r="D25" s="242">
        <v>25</v>
      </c>
      <c r="E25" s="242" t="s">
        <v>47</v>
      </c>
      <c r="F25" s="243">
        <v>800</v>
      </c>
      <c r="G25" s="242">
        <v>20</v>
      </c>
    </row>
    <row r="26" spans="1:7" ht="12.75">
      <c r="A26" s="195"/>
      <c r="B26" s="196"/>
      <c r="C26" s="196"/>
      <c r="D26" s="196"/>
      <c r="E26" s="196"/>
      <c r="F26" s="241"/>
      <c r="G26" s="196"/>
    </row>
    <row r="27" spans="1:7" ht="13.5" thickBot="1">
      <c r="A27" s="201" t="s">
        <v>206</v>
      </c>
      <c r="B27" s="202">
        <v>2</v>
      </c>
      <c r="C27" s="202">
        <v>2861</v>
      </c>
      <c r="D27" s="202">
        <v>2863</v>
      </c>
      <c r="E27" s="202">
        <v>1150</v>
      </c>
      <c r="F27" s="202">
        <v>2454</v>
      </c>
      <c r="G27" s="202">
        <v>7025</v>
      </c>
    </row>
  </sheetData>
  <mergeCells count="3">
    <mergeCell ref="A1:G1"/>
    <mergeCell ref="A3:G3"/>
    <mergeCell ref="G5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H26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6.7109375" style="0" customWidth="1"/>
  </cols>
  <sheetData>
    <row r="1" spans="1:8" s="2" customFormat="1" ht="18">
      <c r="A1" s="568" t="s">
        <v>0</v>
      </c>
      <c r="B1" s="568"/>
      <c r="C1" s="568"/>
      <c r="D1" s="568"/>
      <c r="E1" s="568"/>
      <c r="F1" s="568"/>
      <c r="G1" s="568"/>
      <c r="H1" s="568"/>
    </row>
    <row r="2" s="3" customFormat="1" ht="14.25"/>
    <row r="3" spans="1:8" s="3" customFormat="1" ht="15">
      <c r="A3" s="569" t="s">
        <v>61</v>
      </c>
      <c r="B3" s="569"/>
      <c r="C3" s="569"/>
      <c r="D3" s="569"/>
      <c r="E3" s="569"/>
      <c r="F3" s="569"/>
      <c r="G3" s="569"/>
      <c r="H3" s="569"/>
    </row>
    <row r="4" spans="1:8" s="3" customFormat="1" ht="15">
      <c r="A4" s="375"/>
      <c r="B4" s="376"/>
      <c r="C4" s="376"/>
      <c r="D4" s="376"/>
      <c r="E4" s="376"/>
      <c r="F4" s="376"/>
      <c r="G4" s="376"/>
      <c r="H4" s="376"/>
    </row>
    <row r="5" spans="1:8" ht="12.75">
      <c r="A5" s="4"/>
      <c r="B5" s="5"/>
      <c r="C5" s="5"/>
      <c r="D5" s="8"/>
      <c r="E5" s="8" t="s">
        <v>3</v>
      </c>
      <c r="F5" s="5"/>
      <c r="G5" s="9" t="s">
        <v>38</v>
      </c>
      <c r="H5" s="7"/>
    </row>
    <row r="6" spans="1:8" ht="12.75">
      <c r="A6" s="11" t="s">
        <v>5</v>
      </c>
      <c r="B6" s="8" t="s">
        <v>6</v>
      </c>
      <c r="C6" s="8" t="s">
        <v>7</v>
      </c>
      <c r="D6" s="8" t="s">
        <v>2</v>
      </c>
      <c r="E6" s="8" t="s">
        <v>9</v>
      </c>
      <c r="F6" s="8" t="s">
        <v>10</v>
      </c>
      <c r="G6" s="12" t="s">
        <v>40</v>
      </c>
      <c r="H6" s="13"/>
    </row>
    <row r="7" spans="1:8" ht="12.75">
      <c r="A7" s="4"/>
      <c r="B7" s="8" t="s">
        <v>46</v>
      </c>
      <c r="C7" s="8" t="s">
        <v>62</v>
      </c>
      <c r="D7" s="8" t="s">
        <v>63</v>
      </c>
      <c r="E7" s="8" t="s">
        <v>14</v>
      </c>
      <c r="F7" s="8" t="s">
        <v>15</v>
      </c>
      <c r="G7" s="8"/>
      <c r="H7" s="8"/>
    </row>
    <row r="8" spans="1:8" ht="13.5" thickBot="1">
      <c r="A8" s="17"/>
      <c r="B8" s="5"/>
      <c r="C8" s="5"/>
      <c r="D8" s="8"/>
      <c r="E8" s="8" t="s">
        <v>18</v>
      </c>
      <c r="F8" s="5"/>
      <c r="G8" s="8" t="s">
        <v>56</v>
      </c>
      <c r="H8" s="15" t="s">
        <v>57</v>
      </c>
    </row>
    <row r="9" spans="1:8" ht="12.75">
      <c r="A9" s="18">
        <v>1985</v>
      </c>
      <c r="B9" s="81">
        <v>4233</v>
      </c>
      <c r="C9" s="21">
        <v>6.18</v>
      </c>
      <c r="D9" s="81">
        <v>26145</v>
      </c>
      <c r="E9" s="81">
        <v>41683.795511641605</v>
      </c>
      <c r="F9" s="81">
        <v>11022.561994398568</v>
      </c>
      <c r="G9" s="124" t="s">
        <v>47</v>
      </c>
      <c r="H9" s="81">
        <v>34</v>
      </c>
    </row>
    <row r="10" spans="1:8" ht="12.75">
      <c r="A10" s="22">
        <v>1986</v>
      </c>
      <c r="B10" s="26">
        <v>4067</v>
      </c>
      <c r="C10" s="25">
        <v>8.74</v>
      </c>
      <c r="D10" s="26">
        <v>35537</v>
      </c>
      <c r="E10" s="26">
        <v>42183.23657038453</v>
      </c>
      <c r="F10" s="26">
        <v>15067.373456901421</v>
      </c>
      <c r="G10" s="92" t="s">
        <v>47</v>
      </c>
      <c r="H10" s="26">
        <v>34</v>
      </c>
    </row>
    <row r="11" spans="1:8" ht="12.75">
      <c r="A11" s="22">
        <v>1987</v>
      </c>
      <c r="B11" s="26">
        <v>4209</v>
      </c>
      <c r="C11" s="25">
        <v>8.21</v>
      </c>
      <c r="D11" s="26">
        <v>34556</v>
      </c>
      <c r="E11" s="26">
        <v>53155.91456011924</v>
      </c>
      <c r="F11" s="26">
        <v>18180.616157609413</v>
      </c>
      <c r="G11" s="26">
        <v>1</v>
      </c>
      <c r="H11" s="92" t="s">
        <v>47</v>
      </c>
    </row>
    <row r="12" spans="1:8" ht="12.75">
      <c r="A12" s="22">
        <v>1988</v>
      </c>
      <c r="B12" s="26">
        <v>4229</v>
      </c>
      <c r="C12" s="25">
        <v>4.82</v>
      </c>
      <c r="D12" s="26">
        <v>20374</v>
      </c>
      <c r="E12" s="26">
        <v>66200.88228576924</v>
      </c>
      <c r="F12" s="26">
        <v>13486.711622372073</v>
      </c>
      <c r="G12" s="26">
        <v>2</v>
      </c>
      <c r="H12" s="92" t="s">
        <v>47</v>
      </c>
    </row>
    <row r="13" spans="1:8" ht="12.75">
      <c r="A13" s="22">
        <v>1989</v>
      </c>
      <c r="B13" s="26">
        <v>4193</v>
      </c>
      <c r="C13" s="25">
        <v>6.12</v>
      </c>
      <c r="D13" s="26">
        <v>25671</v>
      </c>
      <c r="E13" s="26">
        <v>70121.28424266465</v>
      </c>
      <c r="F13" s="26">
        <v>18000.83487793444</v>
      </c>
      <c r="G13" s="26">
        <v>9</v>
      </c>
      <c r="H13" s="26">
        <v>44</v>
      </c>
    </row>
    <row r="14" spans="1:8" ht="12.75">
      <c r="A14" s="22">
        <v>1990</v>
      </c>
      <c r="B14" s="26">
        <v>3696</v>
      </c>
      <c r="C14" s="25">
        <v>5.89</v>
      </c>
      <c r="D14" s="26">
        <v>21789</v>
      </c>
      <c r="E14" s="26">
        <v>61276.18910244853</v>
      </c>
      <c r="F14" s="26">
        <v>13351.468843532508</v>
      </c>
      <c r="G14" s="26">
        <v>7</v>
      </c>
      <c r="H14" s="26">
        <v>31</v>
      </c>
    </row>
    <row r="15" spans="1:8" ht="12.75">
      <c r="A15" s="22">
        <v>1991</v>
      </c>
      <c r="B15" s="26">
        <v>3298</v>
      </c>
      <c r="C15" s="25">
        <v>7.17</v>
      </c>
      <c r="D15" s="26">
        <v>23654</v>
      </c>
      <c r="E15" s="26">
        <v>53035.1111271381</v>
      </c>
      <c r="F15" s="26">
        <v>12543.122618489537</v>
      </c>
      <c r="G15" s="26">
        <v>11</v>
      </c>
      <c r="H15" s="26">
        <v>35</v>
      </c>
    </row>
    <row r="16" spans="1:8" ht="12.75">
      <c r="A16" s="22">
        <v>1992</v>
      </c>
      <c r="B16" s="26">
        <v>2582</v>
      </c>
      <c r="C16" s="25">
        <v>5.2285050348567</v>
      </c>
      <c r="D16" s="26">
        <v>13500</v>
      </c>
      <c r="E16" s="26">
        <v>49257.149038981646</v>
      </c>
      <c r="F16" s="26">
        <v>6649.715120262522</v>
      </c>
      <c r="G16" s="26">
        <v>12</v>
      </c>
      <c r="H16" s="26">
        <v>207</v>
      </c>
    </row>
    <row r="17" spans="1:8" ht="12.75">
      <c r="A17" s="22">
        <v>1993</v>
      </c>
      <c r="B17" s="26">
        <v>1878</v>
      </c>
      <c r="C17" s="25">
        <v>7.796592119275825</v>
      </c>
      <c r="D17" s="26">
        <v>14642</v>
      </c>
      <c r="E17" s="26">
        <v>46555.06472900364</v>
      </c>
      <c r="F17" s="26">
        <v>6816.592577620714</v>
      </c>
      <c r="G17" s="26">
        <v>26</v>
      </c>
      <c r="H17" s="26">
        <v>212</v>
      </c>
    </row>
    <row r="18" spans="1:8" ht="12.75">
      <c r="A18" s="22">
        <v>1994</v>
      </c>
      <c r="B18" s="26">
        <v>1406</v>
      </c>
      <c r="C18" s="25">
        <v>6.707681365576103</v>
      </c>
      <c r="D18" s="26">
        <v>9431</v>
      </c>
      <c r="E18" s="26">
        <v>49053.40593559555</v>
      </c>
      <c r="F18" s="26">
        <v>4626.226713786015</v>
      </c>
      <c r="G18" s="26">
        <v>23</v>
      </c>
      <c r="H18" s="26">
        <v>64</v>
      </c>
    </row>
    <row r="19" spans="1:8" ht="12.75">
      <c r="A19" s="29">
        <v>1995</v>
      </c>
      <c r="B19" s="32">
        <v>1163</v>
      </c>
      <c r="C19" s="125">
        <v>5.472914875322442</v>
      </c>
      <c r="D19" s="32">
        <v>6365</v>
      </c>
      <c r="E19" s="32">
        <v>56317.83924128232</v>
      </c>
      <c r="F19" s="32">
        <v>3584.6304677076196</v>
      </c>
      <c r="G19" s="32">
        <v>28</v>
      </c>
      <c r="H19" s="26">
        <v>46</v>
      </c>
    </row>
    <row r="20" spans="1:8" ht="12.75">
      <c r="A20" s="29">
        <v>1996</v>
      </c>
      <c r="B20" s="32">
        <v>1020</v>
      </c>
      <c r="C20" s="125">
        <v>5.432352941176471</v>
      </c>
      <c r="D20" s="102">
        <v>5541</v>
      </c>
      <c r="E20" s="102">
        <v>60460.633707162866</v>
      </c>
      <c r="F20" s="102">
        <v>3350.1237137138946</v>
      </c>
      <c r="G20" s="32">
        <v>33</v>
      </c>
      <c r="H20" s="24">
        <v>33</v>
      </c>
    </row>
    <row r="21" spans="1:8" ht="12.75">
      <c r="A21" s="29">
        <v>1997</v>
      </c>
      <c r="B21" s="32">
        <v>841</v>
      </c>
      <c r="C21" s="125">
        <v>8.27705112960761</v>
      </c>
      <c r="D21" s="32">
        <v>6961</v>
      </c>
      <c r="E21" s="32">
        <v>60363.251715889564</v>
      </c>
      <c r="F21" s="32">
        <v>4201.885951943072</v>
      </c>
      <c r="G21" s="32">
        <v>24</v>
      </c>
      <c r="H21" s="26">
        <v>36</v>
      </c>
    </row>
    <row r="22" spans="1:8" ht="12.75">
      <c r="A22" s="29">
        <v>1998</v>
      </c>
      <c r="B22" s="32">
        <v>844</v>
      </c>
      <c r="C22" s="125">
        <v>8.356635071090047</v>
      </c>
      <c r="D22" s="32">
        <v>7053</v>
      </c>
      <c r="E22" s="32">
        <v>68416.21290252786</v>
      </c>
      <c r="F22" s="32">
        <v>4825.39549601529</v>
      </c>
      <c r="G22" s="32">
        <v>27</v>
      </c>
      <c r="H22" s="26">
        <v>38</v>
      </c>
    </row>
    <row r="23" spans="1:8" ht="12.75">
      <c r="A23" s="29">
        <v>1999</v>
      </c>
      <c r="B23" s="32">
        <v>591</v>
      </c>
      <c r="C23" s="125">
        <f>D23/B23</f>
        <v>9.612521150592217</v>
      </c>
      <c r="D23" s="32">
        <v>5681</v>
      </c>
      <c r="E23" s="32">
        <v>85900.85704326085</v>
      </c>
      <c r="F23" s="32">
        <v>4880.027688627649</v>
      </c>
      <c r="G23" s="32">
        <v>31</v>
      </c>
      <c r="H23" s="26">
        <v>38</v>
      </c>
    </row>
    <row r="24" spans="1:8" ht="12.75">
      <c r="A24" s="29">
        <v>2000</v>
      </c>
      <c r="B24" s="32">
        <v>233</v>
      </c>
      <c r="C24" s="125">
        <f>D24/B24</f>
        <v>12.111587982832617</v>
      </c>
      <c r="D24" s="32">
        <v>2822</v>
      </c>
      <c r="E24" s="32">
        <v>92800</v>
      </c>
      <c r="F24" s="32">
        <f>D24*E24/100000</f>
        <v>2618.816</v>
      </c>
      <c r="G24" s="90">
        <v>40.201</v>
      </c>
      <c r="H24" s="316">
        <v>59.175</v>
      </c>
    </row>
    <row r="25" spans="1:8" ht="12.75">
      <c r="A25" s="29">
        <v>2001</v>
      </c>
      <c r="B25" s="32">
        <v>233</v>
      </c>
      <c r="C25" s="125">
        <f>D25/B25</f>
        <v>12.094420600858369</v>
      </c>
      <c r="D25" s="32">
        <v>2818</v>
      </c>
      <c r="E25" s="32">
        <v>99608</v>
      </c>
      <c r="F25" s="32">
        <f>D25*E25/100000</f>
        <v>2806.95344</v>
      </c>
      <c r="G25" s="90">
        <v>45.976</v>
      </c>
      <c r="H25" s="316">
        <v>59.873</v>
      </c>
    </row>
    <row r="26" spans="1:8" ht="13.5" thickBot="1">
      <c r="A26" s="34">
        <v>2002</v>
      </c>
      <c r="B26" s="37">
        <v>238</v>
      </c>
      <c r="C26" s="126">
        <f>D26/B26</f>
        <v>11.840336134453782</v>
      </c>
      <c r="D26" s="37">
        <v>2818</v>
      </c>
      <c r="E26" s="37">
        <v>121342</v>
      </c>
      <c r="F26" s="37">
        <f>D26*E26/100000</f>
        <v>3419.41756</v>
      </c>
      <c r="G26" s="37">
        <v>38.61</v>
      </c>
      <c r="H26" s="43">
        <v>70.145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3410">
    <pageSetUpPr fitToPage="1"/>
  </sheetPr>
  <dimension ref="A1:J22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188" customWidth="1"/>
    <col min="2" max="7" width="14.7109375" style="188" customWidth="1"/>
    <col min="8" max="12" width="11.421875" style="188" customWidth="1"/>
    <col min="13" max="13" width="11.140625" style="188" customWidth="1"/>
    <col min="14" max="21" width="12.00390625" style="188" customWidth="1"/>
    <col min="22" max="16384" width="11.421875" style="188" customWidth="1"/>
  </cols>
  <sheetData>
    <row r="1" spans="1:10" s="183" customFormat="1" ht="18">
      <c r="A1" s="559" t="s">
        <v>0</v>
      </c>
      <c r="B1" s="559"/>
      <c r="C1" s="559"/>
      <c r="D1" s="559"/>
      <c r="E1" s="559"/>
      <c r="F1" s="559"/>
      <c r="G1" s="559"/>
      <c r="H1" s="182"/>
      <c r="I1" s="182"/>
      <c r="J1" s="182"/>
    </row>
    <row r="3" spans="1:10" s="185" customFormat="1" ht="15">
      <c r="A3" s="560" t="s">
        <v>373</v>
      </c>
      <c r="B3" s="560"/>
      <c r="C3" s="560"/>
      <c r="D3" s="560"/>
      <c r="E3" s="560"/>
      <c r="F3" s="560"/>
      <c r="G3" s="560"/>
      <c r="H3" s="184"/>
      <c r="I3" s="184"/>
      <c r="J3" s="184"/>
    </row>
    <row r="4" spans="1:10" s="185" customFormat="1" ht="15">
      <c r="A4" s="234"/>
      <c r="B4" s="108"/>
      <c r="C4" s="108"/>
      <c r="D4" s="108"/>
      <c r="E4" s="108"/>
      <c r="F4" s="108"/>
      <c r="G4" s="108"/>
      <c r="H4" s="108"/>
      <c r="I4" s="108"/>
      <c r="J4" s="108"/>
    </row>
    <row r="5" spans="1:7" ht="12.75">
      <c r="A5" s="519" t="s">
        <v>199</v>
      </c>
      <c r="B5" s="528" t="s">
        <v>6</v>
      </c>
      <c r="C5" s="534"/>
      <c r="D5" s="534"/>
      <c r="E5" s="528" t="s">
        <v>7</v>
      </c>
      <c r="F5" s="534"/>
      <c r="G5" s="652" t="s">
        <v>310</v>
      </c>
    </row>
    <row r="6" spans="1:7" ht="12.75">
      <c r="A6" s="235" t="s">
        <v>200</v>
      </c>
      <c r="B6" s="236" t="s">
        <v>46</v>
      </c>
      <c r="C6" s="237"/>
      <c r="D6" s="237"/>
      <c r="E6" s="236" t="s">
        <v>62</v>
      </c>
      <c r="F6" s="237"/>
      <c r="G6" s="646"/>
    </row>
    <row r="7" spans="1:8" ht="13.5" thickBot="1">
      <c r="A7" s="238" t="s">
        <v>201</v>
      </c>
      <c r="B7" s="239" t="s">
        <v>145</v>
      </c>
      <c r="C7" s="190" t="s">
        <v>146</v>
      </c>
      <c r="D7" s="190" t="s">
        <v>16</v>
      </c>
      <c r="E7" s="239" t="s">
        <v>145</v>
      </c>
      <c r="F7" s="190" t="s">
        <v>146</v>
      </c>
      <c r="G7" s="647"/>
      <c r="H7" s="240"/>
    </row>
    <row r="8" spans="1:7" ht="12.75">
      <c r="A8" s="195" t="s">
        <v>297</v>
      </c>
      <c r="B8" s="198">
        <v>4</v>
      </c>
      <c r="C8" s="196">
        <v>1</v>
      </c>
      <c r="D8" s="196">
        <v>5</v>
      </c>
      <c r="E8" s="198">
        <v>4</v>
      </c>
      <c r="F8" s="241">
        <v>10</v>
      </c>
      <c r="G8" s="196">
        <v>26</v>
      </c>
    </row>
    <row r="9" spans="1:7" ht="12.75">
      <c r="A9" s="193" t="s">
        <v>388</v>
      </c>
      <c r="B9" s="247">
        <v>4</v>
      </c>
      <c r="C9" s="242">
        <v>1</v>
      </c>
      <c r="D9" s="242">
        <v>5</v>
      </c>
      <c r="E9" s="247">
        <v>4</v>
      </c>
      <c r="F9" s="243">
        <v>10</v>
      </c>
      <c r="G9" s="242">
        <v>26</v>
      </c>
    </row>
    <row r="10" spans="1:7" ht="12.75">
      <c r="A10" s="195"/>
      <c r="B10" s="196"/>
      <c r="C10" s="196"/>
      <c r="D10" s="196"/>
      <c r="E10" s="196"/>
      <c r="F10" s="241"/>
      <c r="G10" s="196"/>
    </row>
    <row r="11" spans="1:7" ht="12.75">
      <c r="A11" s="195" t="s">
        <v>219</v>
      </c>
      <c r="B11" s="198">
        <v>32</v>
      </c>
      <c r="C11" s="196">
        <v>14</v>
      </c>
      <c r="D11" s="196">
        <v>46</v>
      </c>
      <c r="E11" s="198">
        <v>7</v>
      </c>
      <c r="F11" s="241">
        <v>16</v>
      </c>
      <c r="G11" s="196">
        <v>448</v>
      </c>
    </row>
    <row r="12" spans="1:7" ht="12.75">
      <c r="A12" s="195" t="s">
        <v>220</v>
      </c>
      <c r="B12" s="198">
        <v>7</v>
      </c>
      <c r="C12" s="196" t="s">
        <v>47</v>
      </c>
      <c r="D12" s="196">
        <v>7</v>
      </c>
      <c r="E12" s="198">
        <v>5</v>
      </c>
      <c r="F12" s="241" t="s">
        <v>47</v>
      </c>
      <c r="G12" s="196">
        <v>35</v>
      </c>
    </row>
    <row r="13" spans="1:7" ht="12.75">
      <c r="A13" s="195" t="s">
        <v>221</v>
      </c>
      <c r="B13" s="198">
        <v>36</v>
      </c>
      <c r="C13" s="196">
        <v>1</v>
      </c>
      <c r="D13" s="196">
        <v>37</v>
      </c>
      <c r="E13" s="198">
        <v>6</v>
      </c>
      <c r="F13" s="241">
        <v>11</v>
      </c>
      <c r="G13" s="196">
        <v>227</v>
      </c>
    </row>
    <row r="14" spans="1:7" ht="12.75">
      <c r="A14" s="195" t="s">
        <v>222</v>
      </c>
      <c r="B14" s="198">
        <v>4</v>
      </c>
      <c r="C14" s="196">
        <v>135</v>
      </c>
      <c r="D14" s="196">
        <v>139</v>
      </c>
      <c r="E14" s="198">
        <v>8</v>
      </c>
      <c r="F14" s="241">
        <v>15</v>
      </c>
      <c r="G14" s="196">
        <v>2057</v>
      </c>
    </row>
    <row r="15" spans="1:7" ht="12.75">
      <c r="A15" s="193" t="s">
        <v>223</v>
      </c>
      <c r="B15" s="247">
        <v>79</v>
      </c>
      <c r="C15" s="242">
        <v>150</v>
      </c>
      <c r="D15" s="242">
        <v>229</v>
      </c>
      <c r="E15" s="247">
        <v>6</v>
      </c>
      <c r="F15" s="243">
        <v>15</v>
      </c>
      <c r="G15" s="242">
        <v>2767</v>
      </c>
    </row>
    <row r="16" spans="1:7" ht="12.75">
      <c r="A16" s="195"/>
      <c r="B16" s="196"/>
      <c r="C16" s="196"/>
      <c r="D16" s="196"/>
      <c r="E16" s="196"/>
      <c r="F16" s="241"/>
      <c r="G16" s="196"/>
    </row>
    <row r="17" spans="1:7" ht="12.75">
      <c r="A17" s="193" t="s">
        <v>289</v>
      </c>
      <c r="B17" s="247">
        <v>1</v>
      </c>
      <c r="C17" s="242" t="s">
        <v>47</v>
      </c>
      <c r="D17" s="242">
        <v>1</v>
      </c>
      <c r="E17" s="247">
        <v>10</v>
      </c>
      <c r="F17" s="243" t="s">
        <v>47</v>
      </c>
      <c r="G17" s="242">
        <v>10</v>
      </c>
    </row>
    <row r="18" spans="1:7" ht="12.75">
      <c r="A18" s="195"/>
      <c r="B18" s="196"/>
      <c r="C18" s="196"/>
      <c r="D18" s="196"/>
      <c r="E18" s="196"/>
      <c r="F18" s="241"/>
      <c r="G18" s="196"/>
    </row>
    <row r="19" spans="1:7" ht="12.75">
      <c r="A19" s="195" t="s">
        <v>204</v>
      </c>
      <c r="B19" s="198">
        <v>1</v>
      </c>
      <c r="C19" s="196">
        <v>2</v>
      </c>
      <c r="D19" s="196">
        <v>3</v>
      </c>
      <c r="E19" s="198">
        <v>3</v>
      </c>
      <c r="F19" s="241">
        <v>6</v>
      </c>
      <c r="G19" s="196">
        <v>15</v>
      </c>
    </row>
    <row r="20" spans="1:7" ht="12.75">
      <c r="A20" s="193" t="s">
        <v>205</v>
      </c>
      <c r="B20" s="247">
        <v>1</v>
      </c>
      <c r="C20" s="242">
        <v>2</v>
      </c>
      <c r="D20" s="242">
        <v>3</v>
      </c>
      <c r="E20" s="247">
        <v>3</v>
      </c>
      <c r="F20" s="243">
        <v>6</v>
      </c>
      <c r="G20" s="242">
        <v>15</v>
      </c>
    </row>
    <row r="21" spans="1:7" ht="12.75">
      <c r="A21" s="193"/>
      <c r="B21" s="196"/>
      <c r="C21" s="196"/>
      <c r="D21" s="196"/>
      <c r="E21" s="196"/>
      <c r="F21" s="196"/>
      <c r="G21" s="196"/>
    </row>
    <row r="22" spans="1:7" ht="13.5" thickBot="1">
      <c r="A22" s="201" t="s">
        <v>206</v>
      </c>
      <c r="B22" s="202">
        <v>85</v>
      </c>
      <c r="C22" s="202">
        <v>153</v>
      </c>
      <c r="D22" s="202">
        <v>238</v>
      </c>
      <c r="E22" s="202">
        <v>6</v>
      </c>
      <c r="F22" s="202">
        <v>15</v>
      </c>
      <c r="G22" s="202">
        <v>2818</v>
      </c>
    </row>
  </sheetData>
  <mergeCells count="3">
    <mergeCell ref="A1:G1"/>
    <mergeCell ref="A3:G3"/>
    <mergeCell ref="G5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  <headerFooter alignWithMargins="0">
    <oddFooter>&amp;C&amp;A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37">
    <pageSetUpPr fitToPage="1"/>
  </sheetPr>
  <dimension ref="A1:H27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6.7109375" style="0" customWidth="1"/>
  </cols>
  <sheetData>
    <row r="1" spans="1:8" s="2" customFormat="1" ht="18">
      <c r="A1" s="568" t="s">
        <v>0</v>
      </c>
      <c r="B1" s="568"/>
      <c r="C1" s="568"/>
      <c r="D1" s="568"/>
      <c r="E1" s="568"/>
      <c r="F1" s="568"/>
      <c r="G1" s="568"/>
      <c r="H1" s="568"/>
    </row>
    <row r="2" s="3" customFormat="1" ht="14.25"/>
    <row r="3" spans="1:8" s="3" customFormat="1" ht="15">
      <c r="A3" s="569" t="s">
        <v>64</v>
      </c>
      <c r="B3" s="569"/>
      <c r="C3" s="569"/>
      <c r="D3" s="569"/>
      <c r="E3" s="569"/>
      <c r="F3" s="569"/>
      <c r="G3" s="569"/>
      <c r="H3" s="569"/>
    </row>
    <row r="4" spans="1:8" s="3" customFormat="1" ht="15">
      <c r="A4" s="375"/>
      <c r="B4" s="376"/>
      <c r="C4" s="376"/>
      <c r="D4" s="376"/>
      <c r="E4" s="376"/>
      <c r="F4" s="376"/>
      <c r="G4" s="376"/>
      <c r="H4" s="376"/>
    </row>
    <row r="5" spans="1:8" ht="12.75">
      <c r="A5" s="4"/>
      <c r="B5" s="5"/>
      <c r="C5" s="5"/>
      <c r="D5" s="8"/>
      <c r="E5" s="8" t="s">
        <v>3</v>
      </c>
      <c r="F5" s="5"/>
      <c r="G5" s="9" t="s">
        <v>38</v>
      </c>
      <c r="H5" s="7"/>
    </row>
    <row r="6" spans="1:8" ht="12.75">
      <c r="A6" s="11" t="s">
        <v>5</v>
      </c>
      <c r="B6" s="8" t="s">
        <v>6</v>
      </c>
      <c r="C6" s="8" t="s">
        <v>7</v>
      </c>
      <c r="D6" s="8" t="s">
        <v>2</v>
      </c>
      <c r="E6" s="8" t="s">
        <v>9</v>
      </c>
      <c r="F6" s="8" t="s">
        <v>10</v>
      </c>
      <c r="G6" s="12" t="s">
        <v>40</v>
      </c>
      <c r="H6" s="13"/>
    </row>
    <row r="7" spans="1:8" ht="12.75">
      <c r="A7" s="4"/>
      <c r="B7" s="8" t="s">
        <v>12</v>
      </c>
      <c r="C7" s="8" t="s">
        <v>13</v>
      </c>
      <c r="D7" s="8" t="s">
        <v>8</v>
      </c>
      <c r="E7" s="8" t="s">
        <v>24</v>
      </c>
      <c r="F7" s="8" t="s">
        <v>15</v>
      </c>
      <c r="G7" s="8"/>
      <c r="H7" s="8"/>
    </row>
    <row r="8" spans="1:8" ht="13.5" thickBot="1">
      <c r="A8" s="17"/>
      <c r="B8" s="5"/>
      <c r="C8" s="5"/>
      <c r="D8" s="8"/>
      <c r="E8" s="8" t="s">
        <v>18</v>
      </c>
      <c r="F8" s="5"/>
      <c r="G8" s="8" t="s">
        <v>56</v>
      </c>
      <c r="H8" s="15" t="s">
        <v>57</v>
      </c>
    </row>
    <row r="9" spans="1:8" ht="12.75">
      <c r="A9" s="18">
        <v>1985</v>
      </c>
      <c r="B9" s="57">
        <v>24.5</v>
      </c>
      <c r="C9" s="57">
        <v>17.2</v>
      </c>
      <c r="D9" s="57">
        <v>42.2</v>
      </c>
      <c r="E9" s="127">
        <v>168.99859363167576</v>
      </c>
      <c r="F9" s="57">
        <v>69338.76648275695</v>
      </c>
      <c r="G9" s="58">
        <v>66581</v>
      </c>
      <c r="H9" s="58">
        <v>1155</v>
      </c>
    </row>
    <row r="10" spans="1:8" ht="12.75">
      <c r="A10" s="22">
        <v>1986</v>
      </c>
      <c r="B10" s="59">
        <v>22.4</v>
      </c>
      <c r="C10" s="59">
        <v>16.8</v>
      </c>
      <c r="D10" s="59">
        <v>37.7</v>
      </c>
      <c r="E10" s="128">
        <v>184.93743463993366</v>
      </c>
      <c r="F10" s="59">
        <v>68683.66328897864</v>
      </c>
      <c r="G10" s="60">
        <v>61938</v>
      </c>
      <c r="H10" s="60">
        <v>1038</v>
      </c>
    </row>
    <row r="11" spans="1:8" ht="12.75">
      <c r="A11" s="22">
        <v>1987</v>
      </c>
      <c r="B11" s="59">
        <v>19.5</v>
      </c>
      <c r="C11" s="59">
        <v>16.4</v>
      </c>
      <c r="D11" s="59">
        <v>31.9</v>
      </c>
      <c r="E11" s="128">
        <v>186.20557018018343</v>
      </c>
      <c r="F11" s="59">
        <v>63593.090764848</v>
      </c>
      <c r="G11" s="60">
        <v>61092</v>
      </c>
      <c r="H11" s="60">
        <v>3794</v>
      </c>
    </row>
    <row r="12" spans="1:8" ht="12.75">
      <c r="A12" s="22">
        <v>1988</v>
      </c>
      <c r="B12" s="59">
        <v>21.4</v>
      </c>
      <c r="C12" s="59">
        <v>15.8</v>
      </c>
      <c r="D12" s="59">
        <v>33.7</v>
      </c>
      <c r="E12" s="128">
        <v>199.28359357157453</v>
      </c>
      <c r="F12" s="59">
        <v>67072.9508492301</v>
      </c>
      <c r="G12" s="60">
        <v>70451</v>
      </c>
      <c r="H12" s="60">
        <v>5182</v>
      </c>
    </row>
    <row r="13" spans="1:8" ht="12.75">
      <c r="A13" s="22">
        <v>1989</v>
      </c>
      <c r="B13" s="59">
        <v>25.7</v>
      </c>
      <c r="C13" s="59">
        <v>21.4</v>
      </c>
      <c r="D13" s="59">
        <v>55.1</v>
      </c>
      <c r="E13" s="128">
        <v>212.7222242255959</v>
      </c>
      <c r="F13" s="59">
        <v>117209.94554830334</v>
      </c>
      <c r="G13" s="60">
        <v>67585</v>
      </c>
      <c r="H13" s="60">
        <v>19299</v>
      </c>
    </row>
    <row r="14" spans="1:8" ht="12.75">
      <c r="A14" s="22">
        <v>1990</v>
      </c>
      <c r="B14" s="59">
        <v>21.1</v>
      </c>
      <c r="C14" s="59">
        <v>20.5</v>
      </c>
      <c r="D14" s="59">
        <v>43.2</v>
      </c>
      <c r="E14" s="128">
        <v>207.85402618008726</v>
      </c>
      <c r="F14" s="59">
        <v>89792.9393097977</v>
      </c>
      <c r="G14" s="60">
        <v>71252</v>
      </c>
      <c r="H14" s="60">
        <v>24085</v>
      </c>
    </row>
    <row r="15" spans="1:8" ht="12.75">
      <c r="A15" s="22">
        <v>1991</v>
      </c>
      <c r="B15" s="59">
        <v>23.5</v>
      </c>
      <c r="C15" s="59">
        <v>20.893617021276597</v>
      </c>
      <c r="D15" s="59">
        <v>49.1</v>
      </c>
      <c r="E15" s="128">
        <v>217.77072590241968</v>
      </c>
      <c r="F15" s="59">
        <v>106925.42641808806</v>
      </c>
      <c r="G15" s="60">
        <v>70657</v>
      </c>
      <c r="H15" s="60">
        <v>24532</v>
      </c>
    </row>
    <row r="16" spans="1:8" ht="12.75">
      <c r="A16" s="22">
        <v>1992</v>
      </c>
      <c r="B16" s="59">
        <v>24</v>
      </c>
      <c r="C16" s="59">
        <v>18.791666666666668</v>
      </c>
      <c r="D16" s="59">
        <v>45.1</v>
      </c>
      <c r="E16" s="128">
        <v>219.62785330496558</v>
      </c>
      <c r="F16" s="59">
        <v>99052.16184053947</v>
      </c>
      <c r="G16" s="60">
        <v>64844</v>
      </c>
      <c r="H16" s="60">
        <v>13391</v>
      </c>
    </row>
    <row r="17" spans="1:8" ht="12.75">
      <c r="A17" s="22">
        <v>1993</v>
      </c>
      <c r="B17" s="59">
        <v>20.3</v>
      </c>
      <c r="C17" s="59">
        <v>22.06896551724138</v>
      </c>
      <c r="D17" s="59">
        <v>44.8</v>
      </c>
      <c r="E17" s="128">
        <v>217.88491820225258</v>
      </c>
      <c r="F17" s="59">
        <v>97612.44335460915</v>
      </c>
      <c r="G17" s="60">
        <v>44767</v>
      </c>
      <c r="H17" s="60">
        <v>12911</v>
      </c>
    </row>
    <row r="18" spans="1:8" ht="12.75">
      <c r="A18" s="22">
        <v>1994</v>
      </c>
      <c r="B18" s="59">
        <v>17.943</v>
      </c>
      <c r="C18" s="59">
        <v>24.539932006910767</v>
      </c>
      <c r="D18" s="59">
        <v>44.032</v>
      </c>
      <c r="E18" s="128">
        <v>259.96177563016124</v>
      </c>
      <c r="F18" s="59">
        <v>114466.36904547256</v>
      </c>
      <c r="G18" s="60">
        <v>53428</v>
      </c>
      <c r="H18" s="60">
        <v>25174</v>
      </c>
    </row>
    <row r="19" spans="1:8" ht="12.75">
      <c r="A19" s="29">
        <v>1995</v>
      </c>
      <c r="B19" s="62">
        <v>17.398</v>
      </c>
      <c r="C19" s="62">
        <v>24.666628348085986</v>
      </c>
      <c r="D19" s="62">
        <v>42.915</v>
      </c>
      <c r="E19" s="129">
        <v>267.54654838748456</v>
      </c>
      <c r="F19" s="62">
        <v>114817.60124048899</v>
      </c>
      <c r="G19" s="63">
        <v>48146</v>
      </c>
      <c r="H19" s="60">
        <v>24819</v>
      </c>
    </row>
    <row r="20" spans="1:8" ht="12.75">
      <c r="A20" s="29">
        <v>1996</v>
      </c>
      <c r="B20" s="61">
        <v>18</v>
      </c>
      <c r="C20" s="62">
        <v>24.666666666666668</v>
      </c>
      <c r="D20" s="130">
        <v>44.4</v>
      </c>
      <c r="E20" s="121">
        <v>278.7554241342421</v>
      </c>
      <c r="F20" s="130">
        <v>123767.40831560348</v>
      </c>
      <c r="G20" s="63">
        <v>52779</v>
      </c>
      <c r="H20" s="122">
        <v>29095</v>
      </c>
    </row>
    <row r="21" spans="1:8" ht="12.75">
      <c r="A21" s="29">
        <v>1997</v>
      </c>
      <c r="B21" s="61">
        <v>16.6</v>
      </c>
      <c r="C21" s="62">
        <v>27.771084337349397</v>
      </c>
      <c r="D21" s="61">
        <v>46.1</v>
      </c>
      <c r="E21" s="119">
        <v>282.51775990768454</v>
      </c>
      <c r="F21" s="61">
        <v>130240.68731744256</v>
      </c>
      <c r="G21" s="63">
        <v>55586</v>
      </c>
      <c r="H21" s="60">
        <v>23776</v>
      </c>
    </row>
    <row r="22" spans="1:8" ht="12.75">
      <c r="A22" s="29">
        <v>1998</v>
      </c>
      <c r="B22" s="61">
        <v>14.7</v>
      </c>
      <c r="C22" s="62">
        <v>29.72789115646259</v>
      </c>
      <c r="D22" s="61">
        <v>43.7</v>
      </c>
      <c r="E22" s="119">
        <v>290.5653119853834</v>
      </c>
      <c r="F22" s="61">
        <v>126977.04133761254</v>
      </c>
      <c r="G22" s="63">
        <v>61182</v>
      </c>
      <c r="H22" s="60">
        <v>19958</v>
      </c>
    </row>
    <row r="23" spans="1:8" ht="12.75">
      <c r="A23" s="29">
        <v>1999</v>
      </c>
      <c r="B23" s="61">
        <v>14.2</v>
      </c>
      <c r="C23" s="62">
        <f>D23/B23*10</f>
        <v>28.450704225352116</v>
      </c>
      <c r="D23" s="61">
        <v>40.4</v>
      </c>
      <c r="E23" s="119">
        <v>237.0331638479199</v>
      </c>
      <c r="F23" s="61">
        <f>D23*E23*10</f>
        <v>95761.39819455965</v>
      </c>
      <c r="G23" s="63">
        <v>53915</v>
      </c>
      <c r="H23" s="60">
        <v>30796</v>
      </c>
    </row>
    <row r="24" spans="1:8" ht="12.75">
      <c r="A24" s="29">
        <v>2000</v>
      </c>
      <c r="B24" s="61">
        <v>14.1</v>
      </c>
      <c r="C24" s="62">
        <f>D24/B24*10</f>
        <v>30.425531914893615</v>
      </c>
      <c r="D24" s="61">
        <v>42.9</v>
      </c>
      <c r="E24" s="119">
        <v>49.71</v>
      </c>
      <c r="F24" s="61">
        <f>D24*E24*10</f>
        <v>21325.589999999997</v>
      </c>
      <c r="G24" s="332">
        <v>58065.131</v>
      </c>
      <c r="H24" s="333">
        <v>29940.724</v>
      </c>
    </row>
    <row r="25" spans="1:8" ht="12.75">
      <c r="A25" s="29">
        <v>2001</v>
      </c>
      <c r="B25" s="61">
        <v>13.01</v>
      </c>
      <c r="C25" s="62">
        <f>D25/B25*10</f>
        <v>31.2913143735588</v>
      </c>
      <c r="D25" s="61">
        <v>40.71</v>
      </c>
      <c r="E25" s="119">
        <v>44.76</v>
      </c>
      <c r="F25" s="61">
        <f>D25*E25*10</f>
        <v>18221.796</v>
      </c>
      <c r="G25" s="332">
        <v>47269.598</v>
      </c>
      <c r="H25" s="333">
        <v>38160.304</v>
      </c>
    </row>
    <row r="26" spans="1:8" ht="13.5" thickBot="1">
      <c r="A26" s="34">
        <v>2002</v>
      </c>
      <c r="B26" s="64">
        <v>13.627</v>
      </c>
      <c r="C26" s="65">
        <f>D26/B26*10</f>
        <v>30.472591179276435</v>
      </c>
      <c r="D26" s="64">
        <v>41.525</v>
      </c>
      <c r="E26" s="123">
        <v>45.38</v>
      </c>
      <c r="F26" s="64">
        <f>D26*E26*10</f>
        <v>18844.045000000002</v>
      </c>
      <c r="G26" s="66">
        <v>38381.277</v>
      </c>
      <c r="H26" s="67">
        <v>31098.634</v>
      </c>
    </row>
    <row r="27" spans="1:8" ht="12.75">
      <c r="A27" s="22" t="s">
        <v>25</v>
      </c>
      <c r="B27" s="131"/>
      <c r="C27" s="132"/>
      <c r="D27" s="131"/>
      <c r="E27" s="133"/>
      <c r="F27" s="131"/>
      <c r="G27" s="134"/>
      <c r="H27" s="134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1">
    <pageSetUpPr fitToPage="1"/>
  </sheetPr>
  <dimension ref="A1:K16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18.28125" style="188" customWidth="1"/>
    <col min="2" max="12" width="11.421875" style="188" customWidth="1"/>
    <col min="13" max="13" width="11.140625" style="188" customWidth="1"/>
    <col min="14" max="21" width="12.00390625" style="188" customWidth="1"/>
    <col min="22" max="16384" width="11.421875" style="188" customWidth="1"/>
  </cols>
  <sheetData>
    <row r="1" spans="1:10" s="183" customFormat="1" ht="18">
      <c r="A1" s="559" t="s">
        <v>0</v>
      </c>
      <c r="B1" s="559"/>
      <c r="C1" s="559"/>
      <c r="D1" s="559"/>
      <c r="E1" s="559"/>
      <c r="F1" s="559"/>
      <c r="G1" s="559"/>
      <c r="H1" s="559"/>
      <c r="I1" s="559"/>
      <c r="J1" s="559"/>
    </row>
    <row r="3" spans="1:10" s="185" customFormat="1" ht="15">
      <c r="A3" s="560" t="s">
        <v>360</v>
      </c>
      <c r="B3" s="560"/>
      <c r="C3" s="560"/>
      <c r="D3" s="560"/>
      <c r="E3" s="560"/>
      <c r="F3" s="560"/>
      <c r="G3" s="560"/>
      <c r="H3" s="560"/>
      <c r="I3" s="560"/>
      <c r="J3" s="560"/>
    </row>
    <row r="4" spans="1:10" s="185" customFormat="1" ht="15">
      <c r="A4" s="234"/>
      <c r="B4" s="108"/>
      <c r="C4" s="108"/>
      <c r="D4" s="108"/>
      <c r="E4" s="108"/>
      <c r="F4" s="108"/>
      <c r="G4" s="108"/>
      <c r="H4" s="108"/>
      <c r="I4" s="108"/>
      <c r="J4" s="108"/>
    </row>
    <row r="5" spans="1:10" ht="12.75">
      <c r="A5" s="519" t="s">
        <v>199</v>
      </c>
      <c r="B5" s="528" t="s">
        <v>6</v>
      </c>
      <c r="C5" s="534"/>
      <c r="D5" s="534"/>
      <c r="E5" s="528" t="s">
        <v>7</v>
      </c>
      <c r="F5" s="534"/>
      <c r="G5" s="520" t="s">
        <v>2</v>
      </c>
      <c r="H5" s="528" t="s">
        <v>4</v>
      </c>
      <c r="I5" s="534"/>
      <c r="J5" s="534"/>
    </row>
    <row r="6" spans="1:10" ht="12.75">
      <c r="A6" s="235" t="s">
        <v>200</v>
      </c>
      <c r="B6" s="236" t="s">
        <v>46</v>
      </c>
      <c r="C6" s="237"/>
      <c r="D6" s="237"/>
      <c r="E6" s="236" t="s">
        <v>62</v>
      </c>
      <c r="F6" s="237"/>
      <c r="G6" s="192"/>
      <c r="H6" s="236" t="s">
        <v>11</v>
      </c>
      <c r="I6" s="237"/>
      <c r="J6" s="237"/>
    </row>
    <row r="7" spans="1:11" ht="13.5" thickBot="1">
      <c r="A7" s="238" t="s">
        <v>201</v>
      </c>
      <c r="B7" s="239" t="s">
        <v>145</v>
      </c>
      <c r="C7" s="190" t="s">
        <v>146</v>
      </c>
      <c r="D7" s="190" t="s">
        <v>16</v>
      </c>
      <c r="E7" s="239" t="s">
        <v>145</v>
      </c>
      <c r="F7" s="190" t="s">
        <v>146</v>
      </c>
      <c r="G7" s="239" t="s">
        <v>40</v>
      </c>
      <c r="H7" s="239" t="s">
        <v>19</v>
      </c>
      <c r="I7" s="190" t="s">
        <v>20</v>
      </c>
      <c r="J7" s="190" t="s">
        <v>21</v>
      </c>
      <c r="K7" s="240"/>
    </row>
    <row r="8" spans="1:10" ht="12.75">
      <c r="A8" s="195" t="s">
        <v>202</v>
      </c>
      <c r="B8" s="196" t="s">
        <v>47</v>
      </c>
      <c r="C8" s="196">
        <v>425</v>
      </c>
      <c r="D8" s="196">
        <v>425</v>
      </c>
      <c r="E8" s="196" t="s">
        <v>47</v>
      </c>
      <c r="F8" s="241">
        <v>99421</v>
      </c>
      <c r="G8" s="196">
        <v>42254</v>
      </c>
      <c r="H8" s="196">
        <v>3380</v>
      </c>
      <c r="I8" s="196">
        <v>2113</v>
      </c>
      <c r="J8" s="196">
        <v>211</v>
      </c>
    </row>
    <row r="9" spans="1:10" ht="12.75">
      <c r="A9" s="195" t="s">
        <v>203</v>
      </c>
      <c r="B9" s="196" t="s">
        <v>47</v>
      </c>
      <c r="C9" s="196">
        <v>450</v>
      </c>
      <c r="D9" s="196">
        <v>450</v>
      </c>
      <c r="E9" s="196" t="s">
        <v>47</v>
      </c>
      <c r="F9" s="241">
        <v>80000</v>
      </c>
      <c r="G9" s="196">
        <v>36000</v>
      </c>
      <c r="H9" s="196">
        <v>2880</v>
      </c>
      <c r="I9" s="196" t="s">
        <v>47</v>
      </c>
      <c r="J9" s="196">
        <v>180</v>
      </c>
    </row>
    <row r="10" spans="1:10" ht="12.75">
      <c r="A10" s="193" t="s">
        <v>384</v>
      </c>
      <c r="B10" s="242" t="s">
        <v>47</v>
      </c>
      <c r="C10" s="242">
        <v>875</v>
      </c>
      <c r="D10" s="242">
        <v>875</v>
      </c>
      <c r="E10" s="242" t="s">
        <v>47</v>
      </c>
      <c r="F10" s="243">
        <v>89433</v>
      </c>
      <c r="G10" s="242">
        <v>78254</v>
      </c>
      <c r="H10" s="242">
        <v>6260</v>
      </c>
      <c r="I10" s="242">
        <v>2113</v>
      </c>
      <c r="J10" s="242">
        <v>391</v>
      </c>
    </row>
    <row r="11" spans="1:10" ht="12.75">
      <c r="A11" s="195"/>
      <c r="B11" s="196"/>
      <c r="C11" s="196"/>
      <c r="D11" s="196"/>
      <c r="E11" s="196"/>
      <c r="F11" s="241"/>
      <c r="G11" s="196"/>
      <c r="H11" s="196"/>
      <c r="I11" s="196"/>
      <c r="J11" s="196"/>
    </row>
    <row r="12" spans="1:10" ht="12.75">
      <c r="A12" s="195" t="s">
        <v>385</v>
      </c>
      <c r="B12" s="196" t="s">
        <v>47</v>
      </c>
      <c r="C12" s="196">
        <v>4</v>
      </c>
      <c r="D12" s="196">
        <v>4</v>
      </c>
      <c r="E12" s="196" t="s">
        <v>47</v>
      </c>
      <c r="F12" s="241">
        <v>50000</v>
      </c>
      <c r="G12" s="196">
        <v>200</v>
      </c>
      <c r="H12" s="196">
        <v>13</v>
      </c>
      <c r="I12" s="196">
        <v>10</v>
      </c>
      <c r="J12" s="196">
        <v>1</v>
      </c>
    </row>
    <row r="13" spans="1:10" ht="12.75">
      <c r="A13" s="195" t="s">
        <v>204</v>
      </c>
      <c r="B13" s="196" t="s">
        <v>47</v>
      </c>
      <c r="C13" s="196">
        <v>3</v>
      </c>
      <c r="D13" s="196">
        <v>3</v>
      </c>
      <c r="E13" s="196" t="s">
        <v>47</v>
      </c>
      <c r="F13" s="241">
        <v>50000</v>
      </c>
      <c r="G13" s="196">
        <v>150</v>
      </c>
      <c r="H13" s="196">
        <v>10</v>
      </c>
      <c r="I13" s="196">
        <v>8</v>
      </c>
      <c r="J13" s="196" t="s">
        <v>47</v>
      </c>
    </row>
    <row r="14" spans="1:10" ht="12.75">
      <c r="A14" s="193" t="s">
        <v>205</v>
      </c>
      <c r="B14" s="242" t="s">
        <v>47</v>
      </c>
      <c r="C14" s="242">
        <v>7</v>
      </c>
      <c r="D14" s="242">
        <v>7</v>
      </c>
      <c r="E14" s="242" t="s">
        <v>47</v>
      </c>
      <c r="F14" s="243">
        <v>50000</v>
      </c>
      <c r="G14" s="242">
        <v>350</v>
      </c>
      <c r="H14" s="242">
        <v>23</v>
      </c>
      <c r="I14" s="242">
        <v>18</v>
      </c>
      <c r="J14" s="242">
        <v>1</v>
      </c>
    </row>
    <row r="15" spans="1:10" ht="12.75">
      <c r="A15" s="193"/>
      <c r="B15" s="196"/>
      <c r="C15" s="196"/>
      <c r="D15" s="196"/>
      <c r="E15" s="196"/>
      <c r="F15" s="196"/>
      <c r="G15" s="196"/>
      <c r="H15" s="196"/>
      <c r="I15" s="244"/>
      <c r="J15" s="228"/>
    </row>
    <row r="16" spans="1:10" ht="13.5" thickBot="1">
      <c r="A16" s="201" t="s">
        <v>206</v>
      </c>
      <c r="B16" s="202" t="s">
        <v>47</v>
      </c>
      <c r="C16" s="202">
        <v>882</v>
      </c>
      <c r="D16" s="202">
        <v>882</v>
      </c>
      <c r="E16" s="202" t="s">
        <v>47</v>
      </c>
      <c r="F16" s="202">
        <v>89120</v>
      </c>
      <c r="G16" s="202">
        <v>78604</v>
      </c>
      <c r="H16" s="202">
        <v>6283</v>
      </c>
      <c r="I16" s="245">
        <v>2131</v>
      </c>
      <c r="J16" s="246">
        <v>392</v>
      </c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1" r:id="rId1"/>
  <headerFooter alignWithMargins="0">
    <oddFooter>&amp;C&amp;A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3414">
    <pageSetUpPr fitToPage="1"/>
  </sheetPr>
  <dimension ref="A1:J37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188" customWidth="1"/>
    <col min="2" max="7" width="14.7109375" style="188" customWidth="1"/>
    <col min="8" max="12" width="11.421875" style="188" customWidth="1"/>
    <col min="13" max="13" width="11.140625" style="188" customWidth="1"/>
    <col min="14" max="21" width="12.00390625" style="188" customWidth="1"/>
    <col min="22" max="16384" width="11.421875" style="188" customWidth="1"/>
  </cols>
  <sheetData>
    <row r="1" spans="1:10" s="183" customFormat="1" ht="18">
      <c r="A1" s="559" t="s">
        <v>0</v>
      </c>
      <c r="B1" s="559"/>
      <c r="C1" s="559"/>
      <c r="D1" s="559"/>
      <c r="E1" s="559"/>
      <c r="F1" s="559"/>
      <c r="G1" s="559"/>
      <c r="H1" s="182"/>
      <c r="I1" s="182"/>
      <c r="J1" s="182"/>
    </row>
    <row r="3" spans="1:10" s="185" customFormat="1" ht="15">
      <c r="A3" s="560" t="s">
        <v>374</v>
      </c>
      <c r="B3" s="560"/>
      <c r="C3" s="560"/>
      <c r="D3" s="560"/>
      <c r="E3" s="560"/>
      <c r="F3" s="560"/>
      <c r="G3" s="560"/>
      <c r="H3" s="184"/>
      <c r="I3" s="184"/>
      <c r="J3" s="184"/>
    </row>
    <row r="4" spans="1:10" s="185" customFormat="1" ht="15">
      <c r="A4" s="234"/>
      <c r="B4" s="108"/>
      <c r="C4" s="108"/>
      <c r="D4" s="108"/>
      <c r="E4" s="108"/>
      <c r="F4" s="108"/>
      <c r="G4" s="108"/>
      <c r="H4" s="108"/>
      <c r="I4" s="108"/>
      <c r="J4" s="108"/>
    </row>
    <row r="5" spans="1:7" ht="12.75">
      <c r="A5" s="519" t="s">
        <v>199</v>
      </c>
      <c r="B5" s="528" t="s">
        <v>6</v>
      </c>
      <c r="C5" s="534"/>
      <c r="D5" s="534"/>
      <c r="E5" s="528" t="s">
        <v>7</v>
      </c>
      <c r="F5" s="534"/>
      <c r="G5" s="645" t="s">
        <v>307</v>
      </c>
    </row>
    <row r="6" spans="1:7" ht="12.75">
      <c r="A6" s="235" t="s">
        <v>200</v>
      </c>
      <c r="B6" s="236" t="s">
        <v>46</v>
      </c>
      <c r="C6" s="237"/>
      <c r="D6" s="237"/>
      <c r="E6" s="236" t="s">
        <v>62</v>
      </c>
      <c r="F6" s="237"/>
      <c r="G6" s="646"/>
    </row>
    <row r="7" spans="1:8" ht="13.5" thickBot="1">
      <c r="A7" s="238" t="s">
        <v>201</v>
      </c>
      <c r="B7" s="239" t="s">
        <v>145</v>
      </c>
      <c r="C7" s="190" t="s">
        <v>146</v>
      </c>
      <c r="D7" s="190" t="s">
        <v>16</v>
      </c>
      <c r="E7" s="239" t="s">
        <v>145</v>
      </c>
      <c r="F7" s="190" t="s">
        <v>146</v>
      </c>
      <c r="G7" s="647"/>
      <c r="H7" s="240"/>
    </row>
    <row r="8" spans="1:7" ht="12.75">
      <c r="A8" s="195" t="s">
        <v>207</v>
      </c>
      <c r="B8" s="196" t="s">
        <v>47</v>
      </c>
      <c r="C8" s="196">
        <v>16</v>
      </c>
      <c r="D8" s="196">
        <v>16</v>
      </c>
      <c r="E8" s="196" t="s">
        <v>47</v>
      </c>
      <c r="F8" s="241">
        <v>2750</v>
      </c>
      <c r="G8" s="196">
        <v>44</v>
      </c>
    </row>
    <row r="9" spans="1:7" ht="12.75">
      <c r="A9" s="193" t="s">
        <v>386</v>
      </c>
      <c r="B9" s="242" t="s">
        <v>47</v>
      </c>
      <c r="C9" s="242">
        <v>16</v>
      </c>
      <c r="D9" s="242">
        <v>16</v>
      </c>
      <c r="E9" s="242" t="s">
        <v>47</v>
      </c>
      <c r="F9" s="243">
        <v>2750</v>
      </c>
      <c r="G9" s="242">
        <v>44</v>
      </c>
    </row>
    <row r="10" spans="1:7" ht="12.75">
      <c r="A10" s="193"/>
      <c r="B10" s="196"/>
      <c r="C10" s="196"/>
      <c r="D10" s="196"/>
      <c r="E10" s="196"/>
      <c r="F10" s="241"/>
      <c r="G10" s="196"/>
    </row>
    <row r="11" spans="1:7" ht="12.75">
      <c r="A11" s="193" t="s">
        <v>208</v>
      </c>
      <c r="B11" s="242" t="s">
        <v>47</v>
      </c>
      <c r="C11" s="242">
        <v>61</v>
      </c>
      <c r="D11" s="242">
        <v>61</v>
      </c>
      <c r="E11" s="242" t="s">
        <v>47</v>
      </c>
      <c r="F11" s="243">
        <v>2646</v>
      </c>
      <c r="G11" s="242">
        <v>161</v>
      </c>
    </row>
    <row r="12" spans="1:7" ht="12.75">
      <c r="A12" s="193"/>
      <c r="B12" s="196"/>
      <c r="C12" s="196"/>
      <c r="D12" s="196"/>
      <c r="E12" s="196"/>
      <c r="F12" s="241"/>
      <c r="G12" s="196"/>
    </row>
    <row r="13" spans="1:7" ht="12.75">
      <c r="A13" s="195" t="s">
        <v>293</v>
      </c>
      <c r="B13" s="196" t="s">
        <v>47</v>
      </c>
      <c r="C13" s="196">
        <v>25</v>
      </c>
      <c r="D13" s="196">
        <v>25</v>
      </c>
      <c r="E13" s="196" t="s">
        <v>47</v>
      </c>
      <c r="F13" s="241">
        <v>2300</v>
      </c>
      <c r="G13" s="196">
        <v>58</v>
      </c>
    </row>
    <row r="14" spans="1:7" ht="12.75">
      <c r="A14" s="193" t="s">
        <v>294</v>
      </c>
      <c r="B14" s="242" t="s">
        <v>47</v>
      </c>
      <c r="C14" s="242">
        <v>25</v>
      </c>
      <c r="D14" s="242">
        <v>25</v>
      </c>
      <c r="E14" s="242" t="s">
        <v>47</v>
      </c>
      <c r="F14" s="243">
        <v>2300</v>
      </c>
      <c r="G14" s="242">
        <v>58</v>
      </c>
    </row>
    <row r="15" spans="1:7" ht="12.75">
      <c r="A15" s="193"/>
      <c r="B15" s="196"/>
      <c r="C15" s="196"/>
      <c r="D15" s="196"/>
      <c r="E15" s="196"/>
      <c r="F15" s="241"/>
      <c r="G15" s="196"/>
    </row>
    <row r="16" spans="1:7" ht="12.75">
      <c r="A16" s="195" t="s">
        <v>210</v>
      </c>
      <c r="B16" s="196" t="s">
        <v>47</v>
      </c>
      <c r="C16" s="196">
        <v>159</v>
      </c>
      <c r="D16" s="196">
        <v>159</v>
      </c>
      <c r="E16" s="196" t="s">
        <v>47</v>
      </c>
      <c r="F16" s="241">
        <v>2400</v>
      </c>
      <c r="G16" s="196">
        <v>382</v>
      </c>
    </row>
    <row r="17" spans="1:7" ht="12.75">
      <c r="A17" s="195" t="s">
        <v>212</v>
      </c>
      <c r="B17" s="196" t="s">
        <v>47</v>
      </c>
      <c r="C17" s="196">
        <v>40</v>
      </c>
      <c r="D17" s="196">
        <v>40</v>
      </c>
      <c r="E17" s="196" t="s">
        <v>47</v>
      </c>
      <c r="F17" s="241">
        <v>2801</v>
      </c>
      <c r="G17" s="196">
        <v>112</v>
      </c>
    </row>
    <row r="18" spans="1:7" ht="12.75">
      <c r="A18" s="193" t="s">
        <v>387</v>
      </c>
      <c r="B18" s="242" t="s">
        <v>47</v>
      </c>
      <c r="C18" s="242">
        <v>199</v>
      </c>
      <c r="D18" s="242">
        <v>199</v>
      </c>
      <c r="E18" s="242" t="s">
        <v>47</v>
      </c>
      <c r="F18" s="243">
        <v>2481</v>
      </c>
      <c r="G18" s="242">
        <v>494</v>
      </c>
    </row>
    <row r="19" spans="1:7" ht="12.75">
      <c r="A19" s="193"/>
      <c r="B19" s="196"/>
      <c r="C19" s="196"/>
      <c r="D19" s="196"/>
      <c r="E19" s="196"/>
      <c r="F19" s="241"/>
      <c r="G19" s="196"/>
    </row>
    <row r="20" spans="1:7" ht="12.75">
      <c r="A20" s="195" t="s">
        <v>222</v>
      </c>
      <c r="B20" s="196" t="s">
        <v>47</v>
      </c>
      <c r="C20" s="196">
        <v>85</v>
      </c>
      <c r="D20" s="196">
        <v>85</v>
      </c>
      <c r="E20" s="196" t="s">
        <v>47</v>
      </c>
      <c r="F20" s="241">
        <v>2500</v>
      </c>
      <c r="G20" s="196">
        <v>213</v>
      </c>
    </row>
    <row r="21" spans="1:7" ht="12.75">
      <c r="A21" s="193" t="s">
        <v>223</v>
      </c>
      <c r="B21" s="242" t="s">
        <v>47</v>
      </c>
      <c r="C21" s="242">
        <v>85</v>
      </c>
      <c r="D21" s="242">
        <v>85</v>
      </c>
      <c r="E21" s="242" t="s">
        <v>47</v>
      </c>
      <c r="F21" s="243">
        <v>2500</v>
      </c>
      <c r="G21" s="242">
        <v>213</v>
      </c>
    </row>
    <row r="22" spans="1:7" ht="12.75">
      <c r="A22" s="195"/>
      <c r="B22" s="196"/>
      <c r="C22" s="196"/>
      <c r="D22" s="196"/>
      <c r="E22" s="196"/>
      <c r="F22" s="241"/>
      <c r="G22" s="196"/>
    </row>
    <row r="23" spans="1:7" ht="12.75">
      <c r="A23" s="195" t="s">
        <v>304</v>
      </c>
      <c r="B23" s="196" t="s">
        <v>47</v>
      </c>
      <c r="C23" s="196">
        <v>22</v>
      </c>
      <c r="D23" s="196">
        <v>22</v>
      </c>
      <c r="E23" s="196" t="s">
        <v>47</v>
      </c>
      <c r="F23" s="241">
        <v>1600</v>
      </c>
      <c r="G23" s="196">
        <v>35</v>
      </c>
    </row>
    <row r="24" spans="1:7" ht="12.75">
      <c r="A24" s="193" t="s">
        <v>305</v>
      </c>
      <c r="B24" s="242" t="s">
        <v>47</v>
      </c>
      <c r="C24" s="242">
        <v>22</v>
      </c>
      <c r="D24" s="242">
        <v>22</v>
      </c>
      <c r="E24" s="242" t="s">
        <v>47</v>
      </c>
      <c r="F24" s="243">
        <v>1600</v>
      </c>
      <c r="G24" s="242">
        <v>35</v>
      </c>
    </row>
    <row r="25" spans="1:7" ht="12.75">
      <c r="A25" s="193"/>
      <c r="B25" s="196"/>
      <c r="C25" s="196"/>
      <c r="D25" s="196"/>
      <c r="E25" s="196"/>
      <c r="F25" s="241"/>
      <c r="G25" s="196"/>
    </row>
    <row r="26" spans="1:7" ht="12.75">
      <c r="A26" s="195" t="s">
        <v>224</v>
      </c>
      <c r="B26" s="196" t="s">
        <v>47</v>
      </c>
      <c r="C26" s="196">
        <v>107</v>
      </c>
      <c r="D26" s="196">
        <v>107</v>
      </c>
      <c r="E26" s="196" t="s">
        <v>47</v>
      </c>
      <c r="F26" s="241">
        <v>2800</v>
      </c>
      <c r="G26" s="196">
        <v>300</v>
      </c>
    </row>
    <row r="27" spans="1:7" ht="12.75">
      <c r="A27" s="195" t="s">
        <v>306</v>
      </c>
      <c r="B27" s="196" t="s">
        <v>47</v>
      </c>
      <c r="C27" s="196">
        <v>11700</v>
      </c>
      <c r="D27" s="196">
        <v>11700</v>
      </c>
      <c r="E27" s="196" t="s">
        <v>47</v>
      </c>
      <c r="F27" s="241">
        <v>3077</v>
      </c>
      <c r="G27" s="196">
        <v>36000</v>
      </c>
    </row>
    <row r="28" spans="1:7" ht="12.75">
      <c r="A28" s="193" t="s">
        <v>225</v>
      </c>
      <c r="B28" s="242" t="s">
        <v>47</v>
      </c>
      <c r="C28" s="242">
        <v>11807</v>
      </c>
      <c r="D28" s="242">
        <v>11807</v>
      </c>
      <c r="E28" s="242" t="s">
        <v>47</v>
      </c>
      <c r="F28" s="243">
        <v>3074</v>
      </c>
      <c r="G28" s="242">
        <v>36300</v>
      </c>
    </row>
    <row r="29" spans="1:7" ht="12.75">
      <c r="A29" s="195"/>
      <c r="B29" s="196"/>
      <c r="C29" s="196"/>
      <c r="D29" s="196"/>
      <c r="E29" s="196"/>
      <c r="F29" s="241"/>
      <c r="G29" s="196"/>
    </row>
    <row r="30" spans="1:7" ht="12.75">
      <c r="A30" s="195" t="s">
        <v>202</v>
      </c>
      <c r="B30" s="196" t="s">
        <v>47</v>
      </c>
      <c r="C30" s="196">
        <v>1402</v>
      </c>
      <c r="D30" s="196">
        <v>1402</v>
      </c>
      <c r="E30" s="196" t="s">
        <v>47</v>
      </c>
      <c r="F30" s="241">
        <v>2996</v>
      </c>
      <c r="G30" s="196">
        <v>4200</v>
      </c>
    </row>
    <row r="31" spans="1:7" ht="12.75">
      <c r="A31" s="195" t="s">
        <v>230</v>
      </c>
      <c r="B31" s="196" t="s">
        <v>47</v>
      </c>
      <c r="C31" s="196">
        <v>1</v>
      </c>
      <c r="D31" s="196">
        <v>1</v>
      </c>
      <c r="E31" s="196" t="s">
        <v>47</v>
      </c>
      <c r="F31" s="241">
        <v>6750</v>
      </c>
      <c r="G31" s="196">
        <v>7</v>
      </c>
    </row>
    <row r="32" spans="1:7" ht="12.75">
      <c r="A32" s="193" t="s">
        <v>384</v>
      </c>
      <c r="B32" s="242" t="s">
        <v>47</v>
      </c>
      <c r="C32" s="242">
        <v>1403</v>
      </c>
      <c r="D32" s="242">
        <v>1403</v>
      </c>
      <c r="E32" s="242" t="s">
        <v>47</v>
      </c>
      <c r="F32" s="243">
        <v>2999</v>
      </c>
      <c r="G32" s="242">
        <v>4207</v>
      </c>
    </row>
    <row r="33" spans="1:7" ht="12.75">
      <c r="A33" s="195"/>
      <c r="B33" s="196"/>
      <c r="C33" s="196"/>
      <c r="D33" s="196"/>
      <c r="E33" s="196"/>
      <c r="F33" s="241"/>
      <c r="G33" s="196"/>
    </row>
    <row r="34" spans="1:7" ht="12.75">
      <c r="A34" s="195" t="s">
        <v>204</v>
      </c>
      <c r="B34" s="196" t="s">
        <v>47</v>
      </c>
      <c r="C34" s="196">
        <v>9</v>
      </c>
      <c r="D34" s="196">
        <v>9</v>
      </c>
      <c r="E34" s="196" t="s">
        <v>47</v>
      </c>
      <c r="F34" s="241">
        <v>1500</v>
      </c>
      <c r="G34" s="196">
        <v>13</v>
      </c>
    </row>
    <row r="35" spans="1:7" ht="12.75">
      <c r="A35" s="193" t="s">
        <v>205</v>
      </c>
      <c r="B35" s="242" t="s">
        <v>47</v>
      </c>
      <c r="C35" s="242">
        <v>9</v>
      </c>
      <c r="D35" s="242">
        <v>9</v>
      </c>
      <c r="E35" s="242" t="s">
        <v>47</v>
      </c>
      <c r="F35" s="243">
        <v>1500</v>
      </c>
      <c r="G35" s="242">
        <v>13</v>
      </c>
    </row>
    <row r="36" spans="1:7" ht="12.75">
      <c r="A36" s="193"/>
      <c r="B36" s="196"/>
      <c r="C36" s="196"/>
      <c r="D36" s="196"/>
      <c r="E36" s="196"/>
      <c r="F36" s="196"/>
      <c r="G36" s="196"/>
    </row>
    <row r="37" spans="1:7" ht="13.5" thickBot="1">
      <c r="A37" s="201" t="s">
        <v>206</v>
      </c>
      <c r="B37" s="202" t="s">
        <v>47</v>
      </c>
      <c r="C37" s="202">
        <v>13627</v>
      </c>
      <c r="D37" s="202">
        <v>13627</v>
      </c>
      <c r="E37" s="202" t="s">
        <v>47</v>
      </c>
      <c r="F37" s="202">
        <v>3047</v>
      </c>
      <c r="G37" s="202">
        <v>41525</v>
      </c>
    </row>
  </sheetData>
  <mergeCells count="3">
    <mergeCell ref="A1:G1"/>
    <mergeCell ref="A3:G3"/>
    <mergeCell ref="G5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  <headerFooter alignWithMargins="0">
    <oddFooter>&amp;C&amp;A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I78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4.7109375" style="154" customWidth="1"/>
    <col min="2" max="6" width="11.421875" style="154" customWidth="1"/>
    <col min="7" max="7" width="11.421875" style="158" customWidth="1"/>
    <col min="8" max="9" width="11.421875" style="154" customWidth="1"/>
    <col min="10" max="16384" width="11.421875" style="138" customWidth="1"/>
  </cols>
  <sheetData>
    <row r="1" spans="1:9" s="106" customFormat="1" ht="18">
      <c r="A1" s="574" t="s">
        <v>0</v>
      </c>
      <c r="B1" s="574"/>
      <c r="C1" s="574"/>
      <c r="D1" s="574"/>
      <c r="E1" s="574"/>
      <c r="F1" s="574"/>
      <c r="G1" s="574"/>
      <c r="H1" s="157"/>
      <c r="I1" s="157"/>
    </row>
    <row r="3" spans="1:9" s="137" customFormat="1" ht="15">
      <c r="A3" s="575" t="s">
        <v>353</v>
      </c>
      <c r="B3" s="575"/>
      <c r="C3" s="575"/>
      <c r="D3" s="575"/>
      <c r="E3" s="575"/>
      <c r="F3" s="575"/>
      <c r="G3" s="575"/>
      <c r="H3" s="150"/>
      <c r="I3" s="150"/>
    </row>
    <row r="4" spans="1:9" s="137" customFormat="1" ht="14.25">
      <c r="A4" s="379"/>
      <c r="B4" s="379"/>
      <c r="C4" s="379"/>
      <c r="D4" s="379"/>
      <c r="E4" s="379"/>
      <c r="F4" s="379"/>
      <c r="G4" s="379"/>
      <c r="H4" s="150"/>
      <c r="I4" s="150"/>
    </row>
    <row r="5" spans="1:7" ht="12.75">
      <c r="A5" s="591" t="s">
        <v>67</v>
      </c>
      <c r="B5" s="592" t="s">
        <v>56</v>
      </c>
      <c r="C5" s="592"/>
      <c r="D5" s="592"/>
      <c r="E5" s="592" t="s">
        <v>57</v>
      </c>
      <c r="F5" s="592"/>
      <c r="G5" s="577"/>
    </row>
    <row r="6" spans="1:7" ht="13.5" thickBot="1">
      <c r="A6" s="591"/>
      <c r="B6" s="423">
        <v>2000</v>
      </c>
      <c r="C6" s="423">
        <v>2001</v>
      </c>
      <c r="D6" s="423">
        <v>2002</v>
      </c>
      <c r="E6" s="427">
        <v>2000</v>
      </c>
      <c r="F6" s="427">
        <v>2001</v>
      </c>
      <c r="G6" s="427">
        <v>2002</v>
      </c>
    </row>
    <row r="7" spans="1:9" ht="12.75">
      <c r="A7" s="139" t="s">
        <v>68</v>
      </c>
      <c r="B7" s="140">
        <v>58065.131</v>
      </c>
      <c r="C7" s="140">
        <v>47269.598</v>
      </c>
      <c r="D7" s="140">
        <v>38381.277</v>
      </c>
      <c r="E7" s="140">
        <v>29940.724</v>
      </c>
      <c r="F7" s="140">
        <v>38160.304</v>
      </c>
      <c r="G7" s="141">
        <v>31098.634</v>
      </c>
      <c r="H7" s="162"/>
      <c r="I7" s="152"/>
    </row>
    <row r="8" spans="1:9" ht="12.75">
      <c r="A8" s="163"/>
      <c r="B8" s="155"/>
      <c r="C8" s="155"/>
      <c r="D8" s="155"/>
      <c r="E8" s="155"/>
      <c r="F8" s="155"/>
      <c r="G8" s="151"/>
      <c r="H8" s="162"/>
      <c r="I8" s="152"/>
    </row>
    <row r="9" spans="1:9" ht="12.75">
      <c r="A9" s="409" t="s">
        <v>348</v>
      </c>
      <c r="B9" s="155"/>
      <c r="C9" s="155"/>
      <c r="D9" s="155"/>
      <c r="E9" s="155"/>
      <c r="F9" s="155"/>
      <c r="G9" s="151"/>
      <c r="H9" s="162"/>
      <c r="I9" s="152"/>
    </row>
    <row r="10" spans="1:9" ht="12.75">
      <c r="A10" s="402" t="s">
        <v>69</v>
      </c>
      <c r="B10" s="410">
        <f aca="true" t="shared" si="0" ref="B10:G10">SUM(B11:B22)</f>
        <v>2228.033</v>
      </c>
      <c r="C10" s="410">
        <f t="shared" si="0"/>
        <v>3187.9919999999997</v>
      </c>
      <c r="D10" s="410">
        <f t="shared" si="0"/>
        <v>6635.816</v>
      </c>
      <c r="E10" s="410">
        <f t="shared" si="0"/>
        <v>16487.149</v>
      </c>
      <c r="F10" s="410">
        <f t="shared" si="0"/>
        <v>24765.721</v>
      </c>
      <c r="G10" s="411">
        <f t="shared" si="0"/>
        <v>22509.531</v>
      </c>
      <c r="H10" s="162"/>
      <c r="I10" s="152"/>
    </row>
    <row r="11" spans="1:9" ht="12.75">
      <c r="A11" s="148" t="s">
        <v>70</v>
      </c>
      <c r="B11" s="405">
        <v>497.664</v>
      </c>
      <c r="C11" s="405">
        <v>279.834</v>
      </c>
      <c r="D11" s="160">
        <v>776.484</v>
      </c>
      <c r="E11" s="405">
        <v>3917.71</v>
      </c>
      <c r="F11" s="405">
        <v>6630.155</v>
      </c>
      <c r="G11" s="426">
        <v>2835.187</v>
      </c>
      <c r="H11" s="162"/>
      <c r="I11" s="152"/>
    </row>
    <row r="12" spans="1:9" ht="12.75">
      <c r="A12" s="148" t="s">
        <v>71</v>
      </c>
      <c r="B12" s="155" t="s">
        <v>47</v>
      </c>
      <c r="C12" s="405">
        <v>9.504</v>
      </c>
      <c r="D12" s="160">
        <v>178.955</v>
      </c>
      <c r="E12" s="405">
        <v>871.2</v>
      </c>
      <c r="F12" s="405">
        <v>1409.2</v>
      </c>
      <c r="G12" s="426">
        <v>828.36</v>
      </c>
      <c r="H12" s="162"/>
      <c r="I12" s="152"/>
    </row>
    <row r="13" spans="1:9" ht="12.75">
      <c r="A13" s="148" t="s">
        <v>72</v>
      </c>
      <c r="B13" s="155" t="s">
        <v>47</v>
      </c>
      <c r="C13" s="405">
        <v>30.29</v>
      </c>
      <c r="D13" s="160">
        <v>207.56</v>
      </c>
      <c r="E13" s="405">
        <v>1783.64</v>
      </c>
      <c r="F13" s="405">
        <v>3038.371</v>
      </c>
      <c r="G13" s="426">
        <v>6636.64</v>
      </c>
      <c r="H13" s="162"/>
      <c r="I13" s="152"/>
    </row>
    <row r="14" spans="1:9" ht="12.75">
      <c r="A14" s="148" t="s">
        <v>73</v>
      </c>
      <c r="B14" s="155" t="s">
        <v>47</v>
      </c>
      <c r="C14" s="155" t="s">
        <v>47</v>
      </c>
      <c r="D14" s="155" t="s">
        <v>47</v>
      </c>
      <c r="E14" s="405">
        <v>19.2</v>
      </c>
      <c r="F14" s="155" t="s">
        <v>47</v>
      </c>
      <c r="G14" s="426">
        <v>19.8</v>
      </c>
      <c r="H14" s="162"/>
      <c r="I14" s="152"/>
    </row>
    <row r="15" spans="1:9" ht="12.75">
      <c r="A15" s="148" t="s">
        <v>74</v>
      </c>
      <c r="B15" s="405">
        <v>396</v>
      </c>
      <c r="C15" s="405">
        <v>953.493</v>
      </c>
      <c r="D15" s="160">
        <v>3458.193</v>
      </c>
      <c r="E15" s="405">
        <v>869.88</v>
      </c>
      <c r="F15" s="405">
        <v>3367.918</v>
      </c>
      <c r="G15" s="426">
        <v>4450.783</v>
      </c>
      <c r="H15" s="162"/>
      <c r="I15" s="152"/>
    </row>
    <row r="16" spans="1:9" ht="12.75">
      <c r="A16" s="148" t="s">
        <v>75</v>
      </c>
      <c r="B16" s="405">
        <v>1225.077</v>
      </c>
      <c r="C16" s="405">
        <v>1332.57</v>
      </c>
      <c r="D16" s="160">
        <v>1072.509</v>
      </c>
      <c r="E16" s="405">
        <v>99</v>
      </c>
      <c r="F16" s="155" t="s">
        <v>47</v>
      </c>
      <c r="G16" s="426">
        <v>178.2</v>
      </c>
      <c r="H16" s="162"/>
      <c r="I16" s="152"/>
    </row>
    <row r="17" spans="1:9" ht="12.75">
      <c r="A17" s="148" t="s">
        <v>76</v>
      </c>
      <c r="B17" s="155" t="s">
        <v>47</v>
      </c>
      <c r="C17" s="155" t="s">
        <v>47</v>
      </c>
      <c r="D17" s="155" t="s">
        <v>47</v>
      </c>
      <c r="E17" s="405">
        <v>332.748</v>
      </c>
      <c r="F17" s="405">
        <v>1107.752</v>
      </c>
      <c r="G17" s="426">
        <v>892.447</v>
      </c>
      <c r="H17" s="162"/>
      <c r="I17" s="152"/>
    </row>
    <row r="18" spans="1:9" ht="12.75">
      <c r="A18" s="148" t="s">
        <v>77</v>
      </c>
      <c r="B18" s="405">
        <v>76.257</v>
      </c>
      <c r="C18" s="405">
        <v>393.584</v>
      </c>
      <c r="D18" s="160">
        <v>544.735</v>
      </c>
      <c r="E18" s="405">
        <v>2223.017</v>
      </c>
      <c r="F18" s="405">
        <v>3793.669</v>
      </c>
      <c r="G18" s="426">
        <v>2460.874</v>
      </c>
      <c r="H18" s="162"/>
      <c r="I18" s="152"/>
    </row>
    <row r="19" spans="1:9" ht="12.75">
      <c r="A19" s="148" t="s">
        <v>78</v>
      </c>
      <c r="B19" s="405">
        <v>33.035</v>
      </c>
      <c r="C19" s="405">
        <v>123.117</v>
      </c>
      <c r="D19" s="160">
        <v>144</v>
      </c>
      <c r="E19" s="405">
        <v>1486.317</v>
      </c>
      <c r="F19" s="405">
        <v>1580.507</v>
      </c>
      <c r="G19" s="426">
        <v>707.639</v>
      </c>
      <c r="H19" s="162"/>
      <c r="I19" s="152"/>
    </row>
    <row r="20" spans="1:9" ht="12.75">
      <c r="A20" s="148" t="s">
        <v>79</v>
      </c>
      <c r="B20" s="155" t="s">
        <v>47</v>
      </c>
      <c r="C20" s="155" t="s">
        <v>47</v>
      </c>
      <c r="D20" s="155" t="s">
        <v>47</v>
      </c>
      <c r="E20" s="405">
        <v>79.73</v>
      </c>
      <c r="F20" s="405">
        <v>451.38</v>
      </c>
      <c r="G20" s="426">
        <v>253.44</v>
      </c>
      <c r="H20" s="162"/>
      <c r="I20" s="152"/>
    </row>
    <row r="21" spans="1:9" ht="12.75">
      <c r="A21" s="148" t="s">
        <v>80</v>
      </c>
      <c r="B21" s="155" t="s">
        <v>47</v>
      </c>
      <c r="C21" s="405">
        <v>65.6</v>
      </c>
      <c r="D21" s="160">
        <v>253.38</v>
      </c>
      <c r="E21" s="405">
        <v>4725.307</v>
      </c>
      <c r="F21" s="405">
        <v>3386.769</v>
      </c>
      <c r="G21" s="426">
        <v>3246.161</v>
      </c>
      <c r="H21" s="162"/>
      <c r="I21" s="152"/>
    </row>
    <row r="22" spans="1:9" ht="12.75">
      <c r="A22" s="164" t="s">
        <v>81</v>
      </c>
      <c r="B22" s="155" t="s">
        <v>47</v>
      </c>
      <c r="C22" s="155" t="s">
        <v>47</v>
      </c>
      <c r="D22" s="155" t="s">
        <v>47</v>
      </c>
      <c r="E22" s="405">
        <v>79.4</v>
      </c>
      <c r="F22" s="155" t="s">
        <v>47</v>
      </c>
      <c r="G22" s="151" t="s">
        <v>47</v>
      </c>
      <c r="H22" s="162"/>
      <c r="I22" s="152"/>
    </row>
    <row r="23" spans="1:9" ht="12.75">
      <c r="A23" s="163" t="s">
        <v>82</v>
      </c>
      <c r="B23" s="155"/>
      <c r="C23" s="155"/>
      <c r="D23" s="155"/>
      <c r="E23" s="155"/>
      <c r="F23" s="155"/>
      <c r="G23" s="151"/>
      <c r="H23" s="162"/>
      <c r="I23" s="152"/>
    </row>
    <row r="24" spans="1:9" ht="12.75">
      <c r="A24" s="402" t="s">
        <v>83</v>
      </c>
      <c r="B24" s="155"/>
      <c r="C24" s="155"/>
      <c r="D24" s="155"/>
      <c r="E24" s="155"/>
      <c r="F24" s="155"/>
      <c r="G24" s="151"/>
      <c r="H24" s="162"/>
      <c r="I24" s="152"/>
    </row>
    <row r="25" spans="1:9" ht="12.75">
      <c r="A25" s="148" t="s">
        <v>84</v>
      </c>
      <c r="B25" s="155" t="s">
        <v>47</v>
      </c>
      <c r="C25" s="405">
        <v>52.992</v>
      </c>
      <c r="D25" s="155" t="s">
        <v>47</v>
      </c>
      <c r="E25" s="405">
        <v>150.48</v>
      </c>
      <c r="F25" s="405">
        <v>112.86</v>
      </c>
      <c r="G25" s="426">
        <v>148.58</v>
      </c>
      <c r="H25" s="162"/>
      <c r="I25" s="152"/>
    </row>
    <row r="26" spans="1:9" ht="12.75">
      <c r="A26" s="148" t="s">
        <v>140</v>
      </c>
      <c r="B26" s="155" t="s">
        <v>47</v>
      </c>
      <c r="C26" s="405">
        <v>6.461</v>
      </c>
      <c r="D26" s="155" t="s">
        <v>47</v>
      </c>
      <c r="E26" s="155" t="s">
        <v>47</v>
      </c>
      <c r="F26" s="155" t="s">
        <v>47</v>
      </c>
      <c r="G26" s="151" t="s">
        <v>47</v>
      </c>
      <c r="H26" s="162"/>
      <c r="I26" s="152"/>
    </row>
    <row r="27" spans="1:9" ht="12.75">
      <c r="A27" s="148" t="s">
        <v>101</v>
      </c>
      <c r="B27" s="155" t="s">
        <v>47</v>
      </c>
      <c r="C27" s="155" t="s">
        <v>47</v>
      </c>
      <c r="D27" s="155" t="s">
        <v>47</v>
      </c>
      <c r="E27" s="155" t="s">
        <v>47</v>
      </c>
      <c r="F27" s="405">
        <v>314.82</v>
      </c>
      <c r="G27" s="151" t="s">
        <v>47</v>
      </c>
      <c r="H27" s="162"/>
      <c r="I27" s="152"/>
    </row>
    <row r="28" spans="1:9" ht="12.75">
      <c r="A28" s="148" t="s">
        <v>88</v>
      </c>
      <c r="B28" s="155" t="s">
        <v>47</v>
      </c>
      <c r="C28" s="155" t="s">
        <v>47</v>
      </c>
      <c r="D28" s="155" t="s">
        <v>47</v>
      </c>
      <c r="E28" s="155" t="s">
        <v>47</v>
      </c>
      <c r="F28" s="405">
        <v>118.8</v>
      </c>
      <c r="G28" s="426">
        <v>42.768</v>
      </c>
      <c r="H28" s="162"/>
      <c r="I28" s="152"/>
    </row>
    <row r="29" spans="1:9" ht="12.75">
      <c r="A29" s="148" t="s">
        <v>89</v>
      </c>
      <c r="B29" s="155" t="s">
        <v>47</v>
      </c>
      <c r="C29" s="155" t="s">
        <v>47</v>
      </c>
      <c r="D29" s="160">
        <v>1.875</v>
      </c>
      <c r="E29" s="405">
        <v>2084.94</v>
      </c>
      <c r="F29" s="405">
        <v>320.76</v>
      </c>
      <c r="G29" s="151" t="s">
        <v>47</v>
      </c>
      <c r="H29" s="162"/>
      <c r="I29" s="152"/>
    </row>
    <row r="30" spans="1:9" ht="12.75">
      <c r="A30" s="148" t="s">
        <v>90</v>
      </c>
      <c r="B30" s="155" t="s">
        <v>47</v>
      </c>
      <c r="C30" s="155" t="s">
        <v>47</v>
      </c>
      <c r="D30" s="155" t="s">
        <v>47</v>
      </c>
      <c r="E30" s="405">
        <v>16.2</v>
      </c>
      <c r="F30" s="405">
        <v>76.8</v>
      </c>
      <c r="G30" s="151" t="s">
        <v>47</v>
      </c>
      <c r="H30" s="162"/>
      <c r="I30" s="152"/>
    </row>
    <row r="31" spans="1:9" ht="12.75">
      <c r="A31" s="148" t="s">
        <v>91</v>
      </c>
      <c r="B31" s="155" t="s">
        <v>47</v>
      </c>
      <c r="C31" s="155" t="s">
        <v>47</v>
      </c>
      <c r="D31" s="155" t="s">
        <v>47</v>
      </c>
      <c r="E31" s="405">
        <v>79.2</v>
      </c>
      <c r="F31" s="405">
        <v>474.91</v>
      </c>
      <c r="G31" s="426">
        <v>17.82</v>
      </c>
      <c r="H31" s="162"/>
      <c r="I31" s="152"/>
    </row>
    <row r="32" spans="1:9" ht="12.75">
      <c r="A32" s="148" t="s">
        <v>92</v>
      </c>
      <c r="B32" s="155" t="s">
        <v>47</v>
      </c>
      <c r="C32" s="405">
        <v>1716.07</v>
      </c>
      <c r="D32" s="160">
        <v>1616.537</v>
      </c>
      <c r="E32" s="405">
        <v>450.646</v>
      </c>
      <c r="F32" s="405">
        <v>1530.94</v>
      </c>
      <c r="G32" s="426">
        <v>868.92</v>
      </c>
      <c r="H32" s="162"/>
      <c r="I32" s="152"/>
    </row>
    <row r="33" spans="1:9" ht="12.75">
      <c r="A33" s="142" t="s">
        <v>82</v>
      </c>
      <c r="B33" s="155"/>
      <c r="C33" s="155"/>
      <c r="D33" s="155"/>
      <c r="E33" s="155"/>
      <c r="F33" s="155"/>
      <c r="G33" s="151"/>
      <c r="H33" s="162"/>
      <c r="I33" s="152"/>
    </row>
    <row r="34" spans="1:9" ht="12.75">
      <c r="A34" s="409" t="s">
        <v>349</v>
      </c>
      <c r="B34" s="155"/>
      <c r="C34" s="155"/>
      <c r="D34" s="155"/>
      <c r="E34" s="155"/>
      <c r="F34" s="155"/>
      <c r="G34" s="151"/>
      <c r="H34" s="162"/>
      <c r="I34" s="152"/>
    </row>
    <row r="35" spans="1:7" ht="12.75">
      <c r="A35" s="148" t="s">
        <v>102</v>
      </c>
      <c r="B35" s="405">
        <v>1412.784</v>
      </c>
      <c r="C35" s="405">
        <v>710.132</v>
      </c>
      <c r="D35" s="160">
        <v>256.546</v>
      </c>
      <c r="E35" s="155" t="s">
        <v>47</v>
      </c>
      <c r="F35" s="405">
        <v>76.8</v>
      </c>
      <c r="G35" s="151" t="s">
        <v>47</v>
      </c>
    </row>
    <row r="36" spans="1:7" ht="12.75">
      <c r="A36" s="148" t="s">
        <v>141</v>
      </c>
      <c r="B36" s="155" t="s">
        <v>47</v>
      </c>
      <c r="C36" s="155" t="s">
        <v>47</v>
      </c>
      <c r="D36" s="155" t="s">
        <v>47</v>
      </c>
      <c r="E36" s="405">
        <v>128.2</v>
      </c>
      <c r="F36" s="155" t="s">
        <v>47</v>
      </c>
      <c r="G36" s="426">
        <v>172.8</v>
      </c>
    </row>
    <row r="37" spans="1:7" ht="12.75">
      <c r="A37" s="148" t="s">
        <v>104</v>
      </c>
      <c r="B37" s="160">
        <v>8841.258</v>
      </c>
      <c r="C37" s="160">
        <v>6294.724</v>
      </c>
      <c r="D37" s="405">
        <v>3312.801</v>
      </c>
      <c r="E37" s="155" t="s">
        <v>47</v>
      </c>
      <c r="F37" s="155" t="s">
        <v>47</v>
      </c>
      <c r="G37" s="151" t="s">
        <v>47</v>
      </c>
    </row>
    <row r="38" spans="1:7" ht="12.75">
      <c r="A38" s="148" t="s">
        <v>105</v>
      </c>
      <c r="B38" s="160">
        <v>671.508</v>
      </c>
      <c r="C38" s="160">
        <v>98.8</v>
      </c>
      <c r="D38" s="405">
        <v>0</v>
      </c>
      <c r="E38" s="160">
        <v>325.8</v>
      </c>
      <c r="F38" s="160">
        <v>158.4</v>
      </c>
      <c r="G38" s="151" t="s">
        <v>47</v>
      </c>
    </row>
    <row r="39" spans="1:7" ht="12.75">
      <c r="A39" s="148" t="s">
        <v>106</v>
      </c>
      <c r="B39" s="160">
        <v>16757.371</v>
      </c>
      <c r="C39" s="160">
        <v>13445.708</v>
      </c>
      <c r="D39" s="405">
        <v>10471.061</v>
      </c>
      <c r="E39" s="160">
        <v>558.904</v>
      </c>
      <c r="F39" s="160">
        <v>142.798</v>
      </c>
      <c r="G39" s="426">
        <v>914.707</v>
      </c>
    </row>
    <row r="40" spans="1:7" ht="12.75">
      <c r="A40" s="148" t="s">
        <v>107</v>
      </c>
      <c r="B40" s="155" t="s">
        <v>47</v>
      </c>
      <c r="C40" s="155" t="s">
        <v>47</v>
      </c>
      <c r="D40" s="155" t="s">
        <v>47</v>
      </c>
      <c r="E40" s="160">
        <v>402</v>
      </c>
      <c r="F40" s="160">
        <v>612.24</v>
      </c>
      <c r="G40" s="426">
        <v>816.15</v>
      </c>
    </row>
    <row r="41" spans="1:7" ht="12.75">
      <c r="A41" s="148" t="s">
        <v>108</v>
      </c>
      <c r="B41" s="160">
        <v>44.026</v>
      </c>
      <c r="C41" s="155" t="s">
        <v>47</v>
      </c>
      <c r="D41" s="405">
        <v>138.882</v>
      </c>
      <c r="E41" s="155" t="s">
        <v>47</v>
      </c>
      <c r="F41" s="155" t="s">
        <v>47</v>
      </c>
      <c r="G41" s="151" t="s">
        <v>47</v>
      </c>
    </row>
    <row r="42" spans="1:7" ht="12.75">
      <c r="A42" s="148" t="s">
        <v>139</v>
      </c>
      <c r="B42" s="155" t="s">
        <v>47</v>
      </c>
      <c r="C42" s="155" t="s">
        <v>47</v>
      </c>
      <c r="D42" s="155" t="s">
        <v>47</v>
      </c>
      <c r="E42" s="160">
        <v>39.6</v>
      </c>
      <c r="F42" s="160">
        <v>19.2</v>
      </c>
      <c r="G42" s="151" t="s">
        <v>47</v>
      </c>
    </row>
    <row r="43" spans="1:7" ht="13.5" thickBot="1">
      <c r="A43" s="439" t="s">
        <v>110</v>
      </c>
      <c r="B43" s="440">
        <v>733.734</v>
      </c>
      <c r="C43" s="440">
        <v>494.607</v>
      </c>
      <c r="D43" s="448">
        <v>576.962</v>
      </c>
      <c r="E43" s="440">
        <v>89.1</v>
      </c>
      <c r="F43" s="440">
        <v>594</v>
      </c>
      <c r="G43" s="444">
        <v>483.192</v>
      </c>
    </row>
    <row r="44" ht="12.75">
      <c r="A44" s="154" t="s">
        <v>99</v>
      </c>
    </row>
    <row r="45" ht="12.75">
      <c r="A45" s="154" t="s">
        <v>82</v>
      </c>
    </row>
    <row r="46" ht="12.75">
      <c r="A46" s="154" t="s">
        <v>82</v>
      </c>
    </row>
    <row r="47" ht="12.75">
      <c r="A47" s="154" t="s">
        <v>82</v>
      </c>
    </row>
    <row r="48" ht="12.75">
      <c r="A48" s="154" t="s">
        <v>82</v>
      </c>
    </row>
    <row r="49" ht="12.75">
      <c r="A49" s="154" t="s">
        <v>82</v>
      </c>
    </row>
    <row r="50" ht="12.75">
      <c r="A50" s="154" t="s">
        <v>82</v>
      </c>
    </row>
    <row r="51" ht="12.75">
      <c r="A51" s="154" t="s">
        <v>82</v>
      </c>
    </row>
    <row r="52" ht="12.75">
      <c r="A52" s="154" t="s">
        <v>82</v>
      </c>
    </row>
    <row r="53" ht="12.75">
      <c r="A53" s="154" t="s">
        <v>82</v>
      </c>
    </row>
    <row r="54" ht="12.75">
      <c r="A54" s="154" t="s">
        <v>82</v>
      </c>
    </row>
    <row r="55" ht="12.75">
      <c r="A55" s="154" t="s">
        <v>82</v>
      </c>
    </row>
    <row r="56" ht="12.75">
      <c r="A56" s="154" t="s">
        <v>82</v>
      </c>
    </row>
    <row r="57" ht="12.75">
      <c r="A57" s="154" t="s">
        <v>82</v>
      </c>
    </row>
    <row r="58" ht="12.75">
      <c r="A58" s="154" t="s">
        <v>82</v>
      </c>
    </row>
    <row r="59" ht="12.75">
      <c r="A59" s="154" t="s">
        <v>82</v>
      </c>
    </row>
    <row r="60" ht="12.75">
      <c r="A60" s="154" t="s">
        <v>82</v>
      </c>
    </row>
    <row r="61" ht="12.75">
      <c r="A61" s="154" t="s">
        <v>82</v>
      </c>
    </row>
    <row r="62" ht="12.75">
      <c r="A62" s="154" t="s">
        <v>82</v>
      </c>
    </row>
    <row r="63" ht="12.75">
      <c r="A63" s="154" t="s">
        <v>82</v>
      </c>
    </row>
    <row r="64" ht="12.75">
      <c r="A64" s="154" t="s">
        <v>82</v>
      </c>
    </row>
    <row r="65" ht="12.75">
      <c r="A65" s="154" t="s">
        <v>82</v>
      </c>
    </row>
    <row r="66" ht="12.75">
      <c r="A66" s="154" t="s">
        <v>82</v>
      </c>
    </row>
    <row r="67" ht="12.75">
      <c r="A67" s="154" t="s">
        <v>82</v>
      </c>
    </row>
    <row r="68" ht="12.75">
      <c r="A68" s="154" t="s">
        <v>82</v>
      </c>
    </row>
    <row r="69" ht="12.75">
      <c r="A69" s="154" t="s">
        <v>82</v>
      </c>
    </row>
    <row r="70" ht="12.75">
      <c r="A70" s="154" t="s">
        <v>82</v>
      </c>
    </row>
    <row r="71" ht="12.75">
      <c r="A71" s="154" t="s">
        <v>82</v>
      </c>
    </row>
    <row r="72" ht="12.75">
      <c r="A72" s="154" t="s">
        <v>82</v>
      </c>
    </row>
    <row r="73" ht="12.75">
      <c r="A73" s="154" t="s">
        <v>82</v>
      </c>
    </row>
    <row r="74" ht="12.75">
      <c r="A74" s="154" t="s">
        <v>82</v>
      </c>
    </row>
    <row r="75" ht="12.75">
      <c r="A75" s="154" t="s">
        <v>82</v>
      </c>
    </row>
    <row r="76" ht="12.75">
      <c r="A76" s="154" t="s">
        <v>82</v>
      </c>
    </row>
    <row r="77" ht="12.75">
      <c r="A77" s="154" t="s">
        <v>82</v>
      </c>
    </row>
    <row r="78" ht="12.75">
      <c r="A78" s="154" t="s">
        <v>82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1"/>
  <headerFooter alignWithMargins="0">
    <oddFooter>&amp;C&amp;A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39">
    <pageSetUpPr fitToPage="1"/>
  </sheetPr>
  <dimension ref="A1:M26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</cols>
  <sheetData>
    <row r="1" spans="1:8" s="2" customFormat="1" ht="18">
      <c r="A1" s="568" t="s">
        <v>0</v>
      </c>
      <c r="B1" s="568"/>
      <c r="C1" s="568"/>
      <c r="D1" s="568"/>
      <c r="E1" s="568"/>
      <c r="F1" s="568"/>
      <c r="G1" s="568"/>
      <c r="H1" s="568"/>
    </row>
    <row r="2" s="3" customFormat="1" ht="14.25"/>
    <row r="3" spans="1:8" s="3" customFormat="1" ht="15">
      <c r="A3" s="569" t="s">
        <v>65</v>
      </c>
      <c r="B3" s="569"/>
      <c r="C3" s="569"/>
      <c r="D3" s="569"/>
      <c r="E3" s="569"/>
      <c r="F3" s="569"/>
      <c r="G3" s="569"/>
      <c r="H3" s="569"/>
    </row>
    <row r="4" spans="1:8" s="3" customFormat="1" ht="15">
      <c r="A4" s="375"/>
      <c r="B4" s="376"/>
      <c r="C4" s="376"/>
      <c r="D4" s="376"/>
      <c r="E4" s="376"/>
      <c r="F4" s="376"/>
      <c r="G4" s="376"/>
      <c r="H4" s="376"/>
    </row>
    <row r="5" spans="1:8" ht="12.75">
      <c r="A5" s="68"/>
      <c r="B5" s="69"/>
      <c r="C5" s="69"/>
      <c r="D5" s="109"/>
      <c r="E5" s="8" t="s">
        <v>3</v>
      </c>
      <c r="F5" s="69"/>
      <c r="G5" s="9" t="s">
        <v>38</v>
      </c>
      <c r="H5" s="7"/>
    </row>
    <row r="6" spans="1:8" ht="12.75">
      <c r="A6" s="72" t="s">
        <v>5</v>
      </c>
      <c r="B6" s="51" t="s">
        <v>6</v>
      </c>
      <c r="C6" s="51" t="s">
        <v>7</v>
      </c>
      <c r="D6" s="109" t="s">
        <v>2</v>
      </c>
      <c r="E6" s="8" t="s">
        <v>9</v>
      </c>
      <c r="F6" s="51" t="s">
        <v>10</v>
      </c>
      <c r="G6" s="12" t="s">
        <v>40</v>
      </c>
      <c r="H6" s="13"/>
    </row>
    <row r="7" spans="1:8" ht="12.75">
      <c r="A7" s="72"/>
      <c r="B7" s="51" t="s">
        <v>46</v>
      </c>
      <c r="C7" s="51" t="s">
        <v>13</v>
      </c>
      <c r="D7" s="109" t="s">
        <v>40</v>
      </c>
      <c r="E7" s="15" t="s">
        <v>14</v>
      </c>
      <c r="F7" s="51" t="s">
        <v>15</v>
      </c>
      <c r="G7" s="653" t="s">
        <v>56</v>
      </c>
      <c r="H7" s="655" t="s">
        <v>57</v>
      </c>
    </row>
    <row r="8" spans="1:8" ht="13.5" thickBot="1">
      <c r="A8" s="77"/>
      <c r="B8" s="55"/>
      <c r="C8" s="55"/>
      <c r="E8" s="15" t="s">
        <v>66</v>
      </c>
      <c r="F8" s="55"/>
      <c r="G8" s="654"/>
      <c r="H8" s="656"/>
    </row>
    <row r="9" spans="1:11" ht="12.75">
      <c r="A9" s="18">
        <v>1985</v>
      </c>
      <c r="B9" s="81">
        <v>1950</v>
      </c>
      <c r="C9" s="19">
        <v>16.7</v>
      </c>
      <c r="D9" s="81">
        <v>3248</v>
      </c>
      <c r="E9" s="135">
        <v>281.8746769559939</v>
      </c>
      <c r="F9" s="81">
        <v>9021.191686800572</v>
      </c>
      <c r="G9" s="81">
        <v>114</v>
      </c>
      <c r="H9" s="81">
        <v>1</v>
      </c>
      <c r="K9" s="136"/>
    </row>
    <row r="10" spans="1:8" ht="12.75">
      <c r="A10" s="22">
        <v>1986</v>
      </c>
      <c r="B10" s="26">
        <v>1616</v>
      </c>
      <c r="C10" s="23">
        <v>12.8</v>
      </c>
      <c r="D10" s="26">
        <v>2068</v>
      </c>
      <c r="E10" s="27">
        <v>272.85949539023716</v>
      </c>
      <c r="F10" s="26">
        <v>5631.48341807604</v>
      </c>
      <c r="G10" s="26">
        <v>580</v>
      </c>
      <c r="H10" s="26">
        <v>47</v>
      </c>
    </row>
    <row r="11" spans="1:13" ht="12.75">
      <c r="A11" s="22">
        <v>1987</v>
      </c>
      <c r="B11" s="26">
        <v>1550</v>
      </c>
      <c r="C11" s="23">
        <v>11.9</v>
      </c>
      <c r="D11" s="26">
        <v>1849</v>
      </c>
      <c r="E11" s="27">
        <v>272.2584832858534</v>
      </c>
      <c r="F11" s="26">
        <v>5048.501676823771</v>
      </c>
      <c r="G11" s="26">
        <v>346</v>
      </c>
      <c r="H11" s="26">
        <v>13</v>
      </c>
      <c r="K11" s="136"/>
      <c r="M11" s="136"/>
    </row>
    <row r="12" spans="1:8" ht="12.75">
      <c r="A12" s="22">
        <v>1988</v>
      </c>
      <c r="B12" s="26">
        <v>1501</v>
      </c>
      <c r="C12" s="23">
        <v>10.8</v>
      </c>
      <c r="D12" s="26">
        <v>1624</v>
      </c>
      <c r="E12" s="27">
        <v>292.692894834902</v>
      </c>
      <c r="F12" s="26">
        <v>4754.005745675718</v>
      </c>
      <c r="G12" s="26">
        <v>859</v>
      </c>
      <c r="H12" s="26">
        <v>100</v>
      </c>
    </row>
    <row r="13" spans="1:8" ht="12.75">
      <c r="A13" s="22">
        <v>1989</v>
      </c>
      <c r="B13" s="26">
        <v>1383</v>
      </c>
      <c r="C13" s="23">
        <v>16.1</v>
      </c>
      <c r="D13" s="26">
        <v>2224</v>
      </c>
      <c r="E13" s="27">
        <v>274.0615195990047</v>
      </c>
      <c r="F13" s="26">
        <v>6095.1281958818645</v>
      </c>
      <c r="G13" s="26">
        <v>887</v>
      </c>
      <c r="H13" s="26">
        <v>20</v>
      </c>
    </row>
    <row r="14" spans="1:8" ht="12.75">
      <c r="A14" s="22">
        <v>1990</v>
      </c>
      <c r="B14" s="26">
        <v>1400</v>
      </c>
      <c r="C14" s="23">
        <v>15.2</v>
      </c>
      <c r="D14" s="26">
        <v>2127</v>
      </c>
      <c r="E14" s="27">
        <v>275.8645559121561</v>
      </c>
      <c r="F14" s="26">
        <v>5867.63910425156</v>
      </c>
      <c r="G14" s="26">
        <v>128</v>
      </c>
      <c r="H14" s="26" t="s">
        <v>47</v>
      </c>
    </row>
    <row r="15" spans="1:8" ht="12.75">
      <c r="A15" s="22">
        <v>1991</v>
      </c>
      <c r="B15" s="26">
        <v>1164</v>
      </c>
      <c r="C15" s="23">
        <v>16.5</v>
      </c>
      <c r="D15" s="26">
        <v>1921</v>
      </c>
      <c r="E15" s="27">
        <v>273.46050749462097</v>
      </c>
      <c r="F15" s="26">
        <v>5252.845792314257</v>
      </c>
      <c r="G15" s="26">
        <v>127</v>
      </c>
      <c r="H15" s="26" t="s">
        <v>47</v>
      </c>
    </row>
    <row r="16" spans="1:8" ht="12.75">
      <c r="A16" s="22">
        <v>1992</v>
      </c>
      <c r="B16" s="26">
        <v>1176</v>
      </c>
      <c r="C16" s="23">
        <v>10.918367346938776</v>
      </c>
      <c r="D16" s="26">
        <v>1284</v>
      </c>
      <c r="E16" s="27">
        <v>289.68783431298306</v>
      </c>
      <c r="F16" s="26">
        <v>3719.5917925787026</v>
      </c>
      <c r="G16" s="26">
        <v>89</v>
      </c>
      <c r="H16" s="26" t="s">
        <v>47</v>
      </c>
    </row>
    <row r="17" spans="1:8" ht="12.75">
      <c r="A17" s="22">
        <v>1993</v>
      </c>
      <c r="B17" s="26">
        <v>1150</v>
      </c>
      <c r="C17" s="23">
        <v>18.269565217391303</v>
      </c>
      <c r="D17" s="26">
        <v>2101</v>
      </c>
      <c r="E17" s="27">
        <v>289.68783431298306</v>
      </c>
      <c r="F17" s="26">
        <v>6086.341398915774</v>
      </c>
      <c r="G17" s="26">
        <v>163</v>
      </c>
      <c r="H17" s="26">
        <v>11</v>
      </c>
    </row>
    <row r="18" spans="1:8" ht="12.75">
      <c r="A18" s="29">
        <v>1994</v>
      </c>
      <c r="B18" s="32">
        <v>1090</v>
      </c>
      <c r="C18" s="82">
        <v>19</v>
      </c>
      <c r="D18" s="32">
        <v>2071</v>
      </c>
      <c r="E18" s="33">
        <v>287.88479799983173</v>
      </c>
      <c r="F18" s="32">
        <v>5962.094166576515</v>
      </c>
      <c r="G18" s="32">
        <v>95</v>
      </c>
      <c r="H18" s="26">
        <v>26</v>
      </c>
    </row>
    <row r="19" spans="1:8" ht="12.75">
      <c r="A19" s="29">
        <v>1995</v>
      </c>
      <c r="B19" s="32">
        <v>1085</v>
      </c>
      <c r="C19" s="82">
        <v>15.917050691244238</v>
      </c>
      <c r="D19" s="32">
        <v>1727</v>
      </c>
      <c r="E19" s="33">
        <v>286.0817616866804</v>
      </c>
      <c r="F19" s="32">
        <v>4940.63202432897</v>
      </c>
      <c r="G19" s="32">
        <v>66</v>
      </c>
      <c r="H19" s="26">
        <v>5</v>
      </c>
    </row>
    <row r="20" spans="1:8" ht="12.75">
      <c r="A20" s="29">
        <v>1996</v>
      </c>
      <c r="B20" s="32">
        <v>1065</v>
      </c>
      <c r="C20" s="82">
        <v>13.023474178403756</v>
      </c>
      <c r="D20" s="102">
        <v>1387</v>
      </c>
      <c r="E20" s="103">
        <v>264.601589076004</v>
      </c>
      <c r="F20" s="102">
        <v>3670.024040484175</v>
      </c>
      <c r="G20" s="32">
        <v>122</v>
      </c>
      <c r="H20" s="24">
        <v>5</v>
      </c>
    </row>
    <row r="21" spans="1:8" ht="12.75">
      <c r="A21" s="29">
        <v>1997</v>
      </c>
      <c r="B21" s="32">
        <v>995</v>
      </c>
      <c r="C21" s="82">
        <v>11.758793969849247</v>
      </c>
      <c r="D21" s="32">
        <v>1170</v>
      </c>
      <c r="E21" s="33">
        <v>264.44532592886424</v>
      </c>
      <c r="F21" s="32">
        <v>3094.0103133677108</v>
      </c>
      <c r="G21" s="32">
        <v>121</v>
      </c>
      <c r="H21" s="26" t="s">
        <v>47</v>
      </c>
    </row>
    <row r="22" spans="1:8" ht="12.75">
      <c r="A22" s="29">
        <v>1998</v>
      </c>
      <c r="B22" s="32">
        <v>842</v>
      </c>
      <c r="C22" s="82">
        <v>17.078384798099762</v>
      </c>
      <c r="D22" s="32">
        <v>1438</v>
      </c>
      <c r="E22" s="33">
        <v>277.0665801209237</v>
      </c>
      <c r="F22" s="32">
        <v>3984.217422138882</v>
      </c>
      <c r="G22" s="32">
        <v>167</v>
      </c>
      <c r="H22" s="26" t="s">
        <v>47</v>
      </c>
    </row>
    <row r="23" spans="1:8" ht="12.75">
      <c r="A23" s="29">
        <v>1999</v>
      </c>
      <c r="B23" s="32">
        <v>818</v>
      </c>
      <c r="C23" s="82">
        <v>19.376528117359413</v>
      </c>
      <c r="D23" s="32">
        <v>1585</v>
      </c>
      <c r="E23" s="33">
        <v>287.88479799983173</v>
      </c>
      <c r="F23" s="32">
        <f>D23*E23/100</f>
        <v>4562.974048297333</v>
      </c>
      <c r="G23" s="32">
        <v>142</v>
      </c>
      <c r="H23" s="26" t="s">
        <v>47</v>
      </c>
    </row>
    <row r="24" spans="1:8" ht="12.75">
      <c r="A24" s="29">
        <v>2000</v>
      </c>
      <c r="B24" s="32">
        <v>741</v>
      </c>
      <c r="C24" s="334">
        <f>D24/B24*10</f>
        <v>19.163292847503374</v>
      </c>
      <c r="D24" s="32">
        <v>1420</v>
      </c>
      <c r="E24" s="33">
        <v>299.3</v>
      </c>
      <c r="F24" s="32">
        <f>D24*E24/100</f>
        <v>4250.06</v>
      </c>
      <c r="G24" s="90">
        <v>132.335</v>
      </c>
      <c r="H24" s="316" t="s">
        <v>47</v>
      </c>
    </row>
    <row r="25" spans="1:8" ht="12.75">
      <c r="A25" s="29">
        <v>2001</v>
      </c>
      <c r="B25" s="32">
        <v>829</v>
      </c>
      <c r="C25" s="334">
        <f>D25/B25*10</f>
        <v>16.875753920386007</v>
      </c>
      <c r="D25" s="32">
        <v>1399</v>
      </c>
      <c r="E25" s="33">
        <v>322.31</v>
      </c>
      <c r="F25" s="32">
        <f>D25*E25/100</f>
        <v>4509.1169</v>
      </c>
      <c r="G25" s="90">
        <v>138.496</v>
      </c>
      <c r="H25" s="316">
        <v>1.173</v>
      </c>
    </row>
    <row r="26" spans="1:8" ht="13.5" thickBot="1">
      <c r="A26" s="34">
        <v>2002</v>
      </c>
      <c r="B26" s="37">
        <v>666</v>
      </c>
      <c r="C26" s="335">
        <f>D26/B26*10</f>
        <v>18.303303303303306</v>
      </c>
      <c r="D26" s="37">
        <v>1219</v>
      </c>
      <c r="E26" s="38">
        <v>281</v>
      </c>
      <c r="F26" s="37">
        <f>D26*E26/100</f>
        <v>3425.39</v>
      </c>
      <c r="G26" s="37">
        <v>272.773</v>
      </c>
      <c r="H26" s="431" t="s">
        <v>47</v>
      </c>
    </row>
  </sheetData>
  <mergeCells count="4">
    <mergeCell ref="A1:H1"/>
    <mergeCell ref="A3:H3"/>
    <mergeCell ref="G7:G8"/>
    <mergeCell ref="H7:H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3" r:id="rId1"/>
  <headerFooter alignWithMargins="0">
    <oddFooter>&amp;C&amp;A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3415">
    <pageSetUpPr fitToPage="1"/>
  </sheetPr>
  <dimension ref="A1:J13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188" customWidth="1"/>
    <col min="2" max="7" width="14.7109375" style="188" customWidth="1"/>
    <col min="8" max="12" width="11.421875" style="188" customWidth="1"/>
    <col min="13" max="13" width="11.140625" style="188" customWidth="1"/>
    <col min="14" max="21" width="12.00390625" style="188" customWidth="1"/>
    <col min="22" max="16384" width="11.421875" style="188" customWidth="1"/>
  </cols>
  <sheetData>
    <row r="1" spans="1:10" s="183" customFormat="1" ht="18">
      <c r="A1" s="559" t="s">
        <v>0</v>
      </c>
      <c r="B1" s="559"/>
      <c r="C1" s="559"/>
      <c r="D1" s="559"/>
      <c r="E1" s="559"/>
      <c r="F1" s="559"/>
      <c r="G1" s="559"/>
      <c r="H1" s="182"/>
      <c r="I1" s="182"/>
      <c r="J1" s="182"/>
    </row>
    <row r="3" spans="1:10" s="185" customFormat="1" ht="15">
      <c r="A3" s="560" t="s">
        <v>389</v>
      </c>
      <c r="B3" s="560"/>
      <c r="C3" s="560"/>
      <c r="D3" s="560"/>
      <c r="E3" s="560"/>
      <c r="F3" s="560"/>
      <c r="G3" s="560"/>
      <c r="H3" s="184"/>
      <c r="I3" s="184"/>
      <c r="J3" s="184"/>
    </row>
    <row r="4" spans="1:10" s="185" customFormat="1" ht="15">
      <c r="A4" s="234"/>
      <c r="B4" s="108"/>
      <c r="C4" s="108"/>
      <c r="D4" s="108"/>
      <c r="E4" s="108"/>
      <c r="F4" s="108"/>
      <c r="G4" s="108"/>
      <c r="H4" s="108"/>
      <c r="I4" s="108"/>
      <c r="J4" s="108"/>
    </row>
    <row r="5" spans="1:7" ht="12.75">
      <c r="A5" s="519" t="s">
        <v>199</v>
      </c>
      <c r="B5" s="528" t="s">
        <v>6</v>
      </c>
      <c r="C5" s="534"/>
      <c r="D5" s="534"/>
      <c r="E5" s="528" t="s">
        <v>7</v>
      </c>
      <c r="F5" s="534"/>
      <c r="G5" s="645" t="s">
        <v>307</v>
      </c>
    </row>
    <row r="6" spans="1:7" ht="12.75">
      <c r="A6" s="235" t="s">
        <v>200</v>
      </c>
      <c r="B6" s="236" t="s">
        <v>46</v>
      </c>
      <c r="C6" s="237"/>
      <c r="D6" s="237"/>
      <c r="E6" s="236" t="s">
        <v>62</v>
      </c>
      <c r="F6" s="237"/>
      <c r="G6" s="646"/>
    </row>
    <row r="7" spans="1:8" ht="13.5" thickBot="1">
      <c r="A7" s="238" t="s">
        <v>201</v>
      </c>
      <c r="B7" s="239" t="s">
        <v>145</v>
      </c>
      <c r="C7" s="190" t="s">
        <v>146</v>
      </c>
      <c r="D7" s="190" t="s">
        <v>16</v>
      </c>
      <c r="E7" s="239" t="s">
        <v>145</v>
      </c>
      <c r="F7" s="190" t="s">
        <v>146</v>
      </c>
      <c r="G7" s="647"/>
      <c r="H7" s="240"/>
    </row>
    <row r="8" spans="1:7" ht="12.75">
      <c r="A8" s="193" t="s">
        <v>209</v>
      </c>
      <c r="B8" s="247">
        <v>5</v>
      </c>
      <c r="C8" s="242" t="s">
        <v>47</v>
      </c>
      <c r="D8" s="242">
        <v>5</v>
      </c>
      <c r="E8" s="247">
        <v>1600</v>
      </c>
      <c r="F8" s="243" t="s">
        <v>47</v>
      </c>
      <c r="G8" s="242">
        <v>8</v>
      </c>
    </row>
    <row r="9" spans="1:7" ht="12.75">
      <c r="A9" s="195"/>
      <c r="B9" s="196"/>
      <c r="C9" s="196"/>
      <c r="D9" s="196"/>
      <c r="E9" s="196"/>
      <c r="F9" s="241"/>
      <c r="G9" s="196"/>
    </row>
    <row r="10" spans="1:7" ht="12.75">
      <c r="A10" s="195" t="s">
        <v>212</v>
      </c>
      <c r="B10" s="198">
        <v>4</v>
      </c>
      <c r="C10" s="196">
        <v>657</v>
      </c>
      <c r="D10" s="196">
        <v>661</v>
      </c>
      <c r="E10" s="198">
        <v>750</v>
      </c>
      <c r="F10" s="241">
        <v>1839</v>
      </c>
      <c r="G10" s="196">
        <v>1211</v>
      </c>
    </row>
    <row r="11" spans="1:7" ht="12.75">
      <c r="A11" s="193" t="s">
        <v>387</v>
      </c>
      <c r="B11" s="247">
        <v>4</v>
      </c>
      <c r="C11" s="242">
        <v>657</v>
      </c>
      <c r="D11" s="242">
        <v>661</v>
      </c>
      <c r="E11" s="247">
        <v>750</v>
      </c>
      <c r="F11" s="243">
        <v>1839</v>
      </c>
      <c r="G11" s="242">
        <v>1211</v>
      </c>
    </row>
    <row r="12" spans="1:7" ht="12.75">
      <c r="A12" s="193"/>
      <c r="B12" s="196"/>
      <c r="C12" s="196"/>
      <c r="D12" s="196"/>
      <c r="E12" s="196"/>
      <c r="F12" s="241"/>
      <c r="G12" s="196"/>
    </row>
    <row r="13" spans="1:7" ht="13.5" thickBot="1">
      <c r="A13" s="201" t="s">
        <v>206</v>
      </c>
      <c r="B13" s="202">
        <v>9</v>
      </c>
      <c r="C13" s="202">
        <v>657</v>
      </c>
      <c r="D13" s="202">
        <v>666</v>
      </c>
      <c r="E13" s="202">
        <v>1222</v>
      </c>
      <c r="F13" s="202">
        <v>1839</v>
      </c>
      <c r="G13" s="202">
        <v>1219</v>
      </c>
    </row>
  </sheetData>
  <mergeCells count="3">
    <mergeCell ref="A1:G1"/>
    <mergeCell ref="A3:G3"/>
    <mergeCell ref="G5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K38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9" width="14.7109375" style="0" customWidth="1"/>
    <col min="10" max="11" width="10.28125" style="0" customWidth="1"/>
  </cols>
  <sheetData>
    <row r="1" spans="1:10" s="2" customFormat="1" ht="18">
      <c r="A1" s="568" t="s">
        <v>0</v>
      </c>
      <c r="B1" s="568"/>
      <c r="C1" s="568"/>
      <c r="D1" s="568"/>
      <c r="E1" s="568"/>
      <c r="F1" s="568"/>
      <c r="G1" s="568"/>
      <c r="H1" s="568"/>
      <c r="I1" s="568"/>
      <c r="J1" s="1"/>
    </row>
    <row r="2" s="3" customFormat="1" ht="14.25"/>
    <row r="3" spans="1:9" s="3" customFormat="1" ht="15">
      <c r="A3" s="569" t="s">
        <v>23</v>
      </c>
      <c r="B3" s="569"/>
      <c r="C3" s="569"/>
      <c r="D3" s="569"/>
      <c r="E3" s="569"/>
      <c r="F3" s="569"/>
      <c r="G3" s="569"/>
      <c r="H3" s="569"/>
      <c r="I3" s="569"/>
    </row>
    <row r="4" spans="1:9" s="3" customFormat="1" ht="15">
      <c r="A4" s="375"/>
      <c r="B4" s="376"/>
      <c r="C4" s="376"/>
      <c r="D4" s="376"/>
      <c r="E4" s="376"/>
      <c r="F4" s="376"/>
      <c r="G4" s="376"/>
      <c r="H4" s="376"/>
      <c r="I4" s="376"/>
    </row>
    <row r="5" spans="1:9" ht="12.75">
      <c r="A5" s="4"/>
      <c r="B5" s="5"/>
      <c r="C5" s="5"/>
      <c r="D5" s="8"/>
      <c r="E5" s="8" t="s">
        <v>3</v>
      </c>
      <c r="F5" s="5"/>
      <c r="G5" s="9" t="s">
        <v>4</v>
      </c>
      <c r="H5" s="10"/>
      <c r="I5" s="10"/>
    </row>
    <row r="6" spans="1:9" ht="12.75">
      <c r="A6" s="11" t="s">
        <v>5</v>
      </c>
      <c r="B6" s="8" t="s">
        <v>6</v>
      </c>
      <c r="C6" s="8" t="s">
        <v>7</v>
      </c>
      <c r="D6" s="8" t="s">
        <v>2</v>
      </c>
      <c r="E6" s="8" t="s">
        <v>9</v>
      </c>
      <c r="F6" s="8" t="s">
        <v>10</v>
      </c>
      <c r="G6" s="12" t="s">
        <v>11</v>
      </c>
      <c r="H6" s="14"/>
      <c r="I6" s="14"/>
    </row>
    <row r="7" spans="1:11" ht="12.75">
      <c r="A7" s="4"/>
      <c r="B7" s="8" t="s">
        <v>12</v>
      </c>
      <c r="C7" s="8" t="s">
        <v>13</v>
      </c>
      <c r="D7" s="15" t="s">
        <v>8</v>
      </c>
      <c r="E7" s="8" t="s">
        <v>24</v>
      </c>
      <c r="F7" s="8" t="s">
        <v>15</v>
      </c>
      <c r="G7" s="8"/>
      <c r="H7" s="8"/>
      <c r="I7" s="8"/>
      <c r="K7" s="16"/>
    </row>
    <row r="8" spans="1:9" ht="13.5" thickBot="1">
      <c r="A8" s="17"/>
      <c r="B8" s="5"/>
      <c r="C8" s="5"/>
      <c r="D8" s="8"/>
      <c r="E8" s="8" t="s">
        <v>18</v>
      </c>
      <c r="F8" s="5"/>
      <c r="G8" s="15" t="s">
        <v>19</v>
      </c>
      <c r="H8" s="8" t="s">
        <v>20</v>
      </c>
      <c r="I8" s="8" t="s">
        <v>21</v>
      </c>
    </row>
    <row r="9" spans="1:9" ht="12.75">
      <c r="A9" s="18">
        <v>1985</v>
      </c>
      <c r="B9" s="19">
        <v>180.4</v>
      </c>
      <c r="C9" s="20">
        <v>367</v>
      </c>
      <c r="D9" s="20">
        <v>6619</v>
      </c>
      <c r="E9" s="21">
        <v>4.0688519466782065</v>
      </c>
      <c r="F9" s="20">
        <v>296052.5524984073</v>
      </c>
      <c r="G9" s="20">
        <v>888.2</v>
      </c>
      <c r="H9" s="20">
        <v>329</v>
      </c>
      <c r="I9" s="20">
        <v>368</v>
      </c>
    </row>
    <row r="10" spans="1:9" ht="12.75">
      <c r="A10" s="22">
        <v>1986</v>
      </c>
      <c r="B10" s="23">
        <v>196.4</v>
      </c>
      <c r="C10" s="24">
        <v>394</v>
      </c>
      <c r="D10" s="24">
        <v>7746</v>
      </c>
      <c r="E10" s="25">
        <v>4.309256788431719</v>
      </c>
      <c r="F10" s="24">
        <v>357073.3114564927</v>
      </c>
      <c r="G10" s="24">
        <v>1007.6</v>
      </c>
      <c r="H10" s="24">
        <v>372</v>
      </c>
      <c r="I10" s="24">
        <v>400</v>
      </c>
    </row>
    <row r="11" spans="1:9" ht="12.75">
      <c r="A11" s="22">
        <v>1987</v>
      </c>
      <c r="B11" s="23">
        <v>179.4</v>
      </c>
      <c r="C11" s="24">
        <v>442</v>
      </c>
      <c r="D11" s="24">
        <v>7937</v>
      </c>
      <c r="E11" s="25">
        <v>4.435469330352314</v>
      </c>
      <c r="F11" s="24">
        <v>359158.82345870446</v>
      </c>
      <c r="G11" s="24">
        <v>991.1</v>
      </c>
      <c r="H11" s="24">
        <v>371</v>
      </c>
      <c r="I11" s="24">
        <v>414</v>
      </c>
    </row>
    <row r="12" spans="1:9" ht="12.75">
      <c r="A12" s="22">
        <v>1988</v>
      </c>
      <c r="B12" s="23">
        <v>191.4</v>
      </c>
      <c r="C12" s="24">
        <v>466</v>
      </c>
      <c r="D12" s="24">
        <v>8926</v>
      </c>
      <c r="E12" s="25">
        <v>4.531631267053719</v>
      </c>
      <c r="F12" s="24">
        <v>396878.3431298306</v>
      </c>
      <c r="G12" s="24">
        <v>1182.6</v>
      </c>
      <c r="H12" s="24">
        <v>424</v>
      </c>
      <c r="I12" s="24">
        <v>470</v>
      </c>
    </row>
    <row r="13" spans="1:9" ht="12.75">
      <c r="A13" s="22">
        <v>1989</v>
      </c>
      <c r="B13" s="23">
        <v>174.2</v>
      </c>
      <c r="C13" s="24">
        <v>421</v>
      </c>
      <c r="D13" s="24">
        <v>7333</v>
      </c>
      <c r="E13" s="25">
        <v>4.5436515091413945</v>
      </c>
      <c r="F13" s="24">
        <v>333185.9651653384</v>
      </c>
      <c r="G13" s="24">
        <v>940.7</v>
      </c>
      <c r="H13" s="24">
        <v>330</v>
      </c>
      <c r="I13" s="24">
        <v>372</v>
      </c>
    </row>
    <row r="14" spans="1:9" ht="12.75">
      <c r="A14" s="22">
        <v>1990</v>
      </c>
      <c r="B14" s="23">
        <v>168.6</v>
      </c>
      <c r="C14" s="26">
        <v>438</v>
      </c>
      <c r="D14" s="24">
        <v>7361</v>
      </c>
      <c r="E14" s="25">
        <v>4.489560419746854</v>
      </c>
      <c r="F14" s="24">
        <v>330476.54249756585</v>
      </c>
      <c r="G14" s="24">
        <v>982.3</v>
      </c>
      <c r="H14" s="26">
        <v>336</v>
      </c>
      <c r="I14" s="26">
        <v>368</v>
      </c>
    </row>
    <row r="15" spans="1:9" ht="12.75">
      <c r="A15" s="22">
        <v>1991</v>
      </c>
      <c r="B15" s="23">
        <v>165.3</v>
      </c>
      <c r="C15" s="26">
        <v>404</v>
      </c>
      <c r="D15" s="24">
        <v>6679</v>
      </c>
      <c r="E15" s="25">
        <v>4.339307393650908</v>
      </c>
      <c r="F15" s="24">
        <v>289820.05697594746</v>
      </c>
      <c r="G15" s="24">
        <v>937.2</v>
      </c>
      <c r="H15" s="24">
        <v>324</v>
      </c>
      <c r="I15" s="24">
        <v>355</v>
      </c>
    </row>
    <row r="16" spans="1:9" ht="12.75">
      <c r="A16" s="22">
        <v>1992</v>
      </c>
      <c r="B16" s="23">
        <v>163</v>
      </c>
      <c r="C16" s="24">
        <v>443.8036809815951</v>
      </c>
      <c r="D16" s="24">
        <v>7234</v>
      </c>
      <c r="E16" s="25">
        <v>4.435469330352314</v>
      </c>
      <c r="F16" s="24">
        <v>320861.85135768633</v>
      </c>
      <c r="G16" s="24">
        <v>1021.6</v>
      </c>
      <c r="H16" s="24">
        <v>348</v>
      </c>
      <c r="I16" s="24">
        <v>383</v>
      </c>
    </row>
    <row r="17" spans="1:9" ht="12.75">
      <c r="A17" s="22">
        <v>1993</v>
      </c>
      <c r="B17" s="23">
        <v>180.2</v>
      </c>
      <c r="C17" s="24">
        <v>512.2641509433963</v>
      </c>
      <c r="D17" s="24">
        <v>9231</v>
      </c>
      <c r="E17" s="25">
        <v>4.838147440289448</v>
      </c>
      <c r="F17" s="24">
        <v>446609.39021311887</v>
      </c>
      <c r="G17" s="24">
        <v>1225.9</v>
      </c>
      <c r="H17" s="24">
        <v>445</v>
      </c>
      <c r="I17" s="24">
        <v>500</v>
      </c>
    </row>
    <row r="18" spans="1:9" ht="12.75">
      <c r="A18" s="22">
        <v>1994</v>
      </c>
      <c r="B18" s="23">
        <v>183.4</v>
      </c>
      <c r="C18" s="24">
        <v>455.8124318429662</v>
      </c>
      <c r="D18" s="24">
        <v>8359.6</v>
      </c>
      <c r="E18" s="25">
        <v>4.928299255947015</v>
      </c>
      <c r="F18" s="24">
        <v>411986.10460014665</v>
      </c>
      <c r="G18" s="24">
        <v>1108.2</v>
      </c>
      <c r="H18" s="24">
        <v>402</v>
      </c>
      <c r="I18" s="24">
        <v>458</v>
      </c>
    </row>
    <row r="19" spans="1:9" ht="12.75">
      <c r="A19" s="22">
        <v>1995</v>
      </c>
      <c r="B19" s="23">
        <v>172.5</v>
      </c>
      <c r="C19" s="24">
        <v>431.18840579710144</v>
      </c>
      <c r="D19" s="24">
        <v>7438</v>
      </c>
      <c r="E19" s="25">
        <v>5.228805308138906</v>
      </c>
      <c r="F19" s="24">
        <v>388918.5388193718</v>
      </c>
      <c r="G19" s="24">
        <v>1102.9</v>
      </c>
      <c r="H19" s="26">
        <v>326</v>
      </c>
      <c r="I19" s="26">
        <v>407</v>
      </c>
    </row>
    <row r="20" spans="1:9" ht="12.75">
      <c r="A20" s="22">
        <v>1996</v>
      </c>
      <c r="B20" s="28">
        <v>157.1</v>
      </c>
      <c r="C20" s="24">
        <v>524.2520687460217</v>
      </c>
      <c r="D20" s="26">
        <v>8236</v>
      </c>
      <c r="E20" s="27">
        <v>4.928299255947015</v>
      </c>
      <c r="F20" s="26">
        <v>405894.7267197961</v>
      </c>
      <c r="G20" s="26">
        <v>1224</v>
      </c>
      <c r="H20" s="26">
        <v>387</v>
      </c>
      <c r="I20" s="26">
        <v>432</v>
      </c>
    </row>
    <row r="21" spans="1:9" ht="12.75">
      <c r="A21" s="29">
        <v>1997</v>
      </c>
      <c r="B21" s="30">
        <v>157.6</v>
      </c>
      <c r="C21" s="31">
        <v>541.2436548223351</v>
      </c>
      <c r="D21" s="32">
        <v>8530</v>
      </c>
      <c r="E21" s="33">
        <v>4.928299255947015</v>
      </c>
      <c r="F21" s="32">
        <v>420383.92653228034</v>
      </c>
      <c r="G21" s="32">
        <v>1252</v>
      </c>
      <c r="H21" s="32">
        <v>363</v>
      </c>
      <c r="I21" s="26">
        <v>479</v>
      </c>
    </row>
    <row r="22" spans="1:9" ht="12.75">
      <c r="A22" s="29">
        <v>1998</v>
      </c>
      <c r="B22" s="30">
        <v>149.4</v>
      </c>
      <c r="C22" s="31">
        <v>593.4404283801873</v>
      </c>
      <c r="D22" s="32">
        <v>8866</v>
      </c>
      <c r="E22" s="33">
        <v>5.0184510716045825</v>
      </c>
      <c r="F22" s="32">
        <v>444935.87200846226</v>
      </c>
      <c r="G22" s="32">
        <v>1315</v>
      </c>
      <c r="H22" s="32">
        <v>403</v>
      </c>
      <c r="I22" s="26">
        <v>518</v>
      </c>
    </row>
    <row r="23" spans="1:9" ht="12.75">
      <c r="A23" s="29">
        <v>1999</v>
      </c>
      <c r="B23" s="30">
        <v>137.1</v>
      </c>
      <c r="C23" s="31">
        <f>D23/B23*10</f>
        <v>601.6046681254559</v>
      </c>
      <c r="D23" s="32">
        <v>8248</v>
      </c>
      <c r="E23" s="33">
        <v>5.0965826451744745</v>
      </c>
      <c r="F23" s="32">
        <f>D23*E23*10</f>
        <v>420366.1365739907</v>
      </c>
      <c r="G23" s="32">
        <v>1250</v>
      </c>
      <c r="H23" s="32">
        <v>413</v>
      </c>
      <c r="I23" s="26">
        <v>477</v>
      </c>
    </row>
    <row r="24" spans="1:9" ht="12.75">
      <c r="A24" s="29">
        <v>2000</v>
      </c>
      <c r="B24" s="30">
        <v>125.3</v>
      </c>
      <c r="C24" s="31">
        <f>D24/B24*10</f>
        <v>632.8810853950519</v>
      </c>
      <c r="D24" s="32">
        <v>7930</v>
      </c>
      <c r="E24" s="33">
        <v>5.048501676823772</v>
      </c>
      <c r="F24" s="32">
        <f>D24*E24*10</f>
        <v>400346.1829721251</v>
      </c>
      <c r="G24" s="49">
        <v>1234</v>
      </c>
      <c r="H24" s="49">
        <v>403.056</v>
      </c>
      <c r="I24" s="50">
        <v>460.318</v>
      </c>
    </row>
    <row r="25" spans="1:9" ht="12.75">
      <c r="A25" s="29">
        <v>2001</v>
      </c>
      <c r="B25" s="30">
        <v>106.94</v>
      </c>
      <c r="C25" s="31">
        <f>D25/B25*10</f>
        <v>631.6722461193193</v>
      </c>
      <c r="D25" s="32">
        <v>6755.103</v>
      </c>
      <c r="E25" s="33">
        <v>5.12</v>
      </c>
      <c r="F25" s="32">
        <f>D25*E25*10</f>
        <v>345861.27359999996</v>
      </c>
      <c r="G25" s="49">
        <v>1074.294</v>
      </c>
      <c r="H25" s="49">
        <v>340.509</v>
      </c>
      <c r="I25" s="50">
        <v>392.241</v>
      </c>
    </row>
    <row r="26" spans="1:9" ht="12.75">
      <c r="A26" s="29">
        <v>2002</v>
      </c>
      <c r="B26" s="30">
        <v>113.764</v>
      </c>
      <c r="C26" s="31">
        <f>D26/B26*10</f>
        <v>720.5521078724378</v>
      </c>
      <c r="D26" s="32">
        <v>8197.289</v>
      </c>
      <c r="E26" s="33">
        <v>5.15</v>
      </c>
      <c r="F26" s="32">
        <f>D26*E26*10</f>
        <v>422160.3835000001</v>
      </c>
      <c r="G26" s="49">
        <v>1313.48</v>
      </c>
      <c r="H26" s="49">
        <v>394.386</v>
      </c>
      <c r="I26" s="50">
        <v>447.358</v>
      </c>
    </row>
    <row r="27" spans="1:9" ht="13.5" thickBot="1">
      <c r="A27" s="34" t="s">
        <v>361</v>
      </c>
      <c r="B27" s="35">
        <v>100.2</v>
      </c>
      <c r="C27" s="36">
        <f>D27/B27*10</f>
        <v>647.0958083832335</v>
      </c>
      <c r="D27" s="37">
        <v>6483.9</v>
      </c>
      <c r="E27" s="38">
        <v>5.88</v>
      </c>
      <c r="F27" s="37">
        <f>D27*E27*10</f>
        <v>381253.31999999995</v>
      </c>
      <c r="G27" s="37"/>
      <c r="H27" s="37"/>
      <c r="I27" s="43"/>
    </row>
    <row r="28" spans="1:9" ht="12.75">
      <c r="A28" s="22" t="s">
        <v>25</v>
      </c>
      <c r="B28" s="44"/>
      <c r="C28" s="45"/>
      <c r="D28" s="46"/>
      <c r="E28" s="47"/>
      <c r="F28" s="46"/>
      <c r="G28" s="46"/>
      <c r="H28" s="46"/>
      <c r="I28" s="46"/>
    </row>
    <row r="29" ht="12.75">
      <c r="A29" t="s">
        <v>22</v>
      </c>
    </row>
    <row r="38" ht="12.75">
      <c r="G38" s="48"/>
    </row>
  </sheetData>
  <mergeCells count="2">
    <mergeCell ref="A1:I1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12">
    <pageSetUpPr fitToPage="1"/>
  </sheetPr>
  <dimension ref="A1:K43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25.28125" style="188" customWidth="1"/>
    <col min="2" max="5" width="11.421875" style="188" customWidth="1"/>
    <col min="6" max="7" width="11.57421875" style="188" bestFit="1" customWidth="1"/>
    <col min="8" max="12" width="11.421875" style="188" customWidth="1"/>
    <col min="13" max="13" width="11.140625" style="188" customWidth="1"/>
    <col min="14" max="21" width="12.00390625" style="188" customWidth="1"/>
    <col min="22" max="16384" width="11.421875" style="188" customWidth="1"/>
  </cols>
  <sheetData>
    <row r="1" spans="1:10" s="183" customFormat="1" ht="18">
      <c r="A1" s="559" t="s">
        <v>0</v>
      </c>
      <c r="B1" s="559"/>
      <c r="C1" s="559"/>
      <c r="D1" s="559"/>
      <c r="E1" s="559"/>
      <c r="F1" s="559"/>
      <c r="G1" s="559"/>
      <c r="H1" s="559"/>
      <c r="I1" s="559"/>
      <c r="J1" s="559"/>
    </row>
    <row r="3" spans="1:10" s="185" customFormat="1" ht="15">
      <c r="A3" s="560" t="s">
        <v>362</v>
      </c>
      <c r="B3" s="560"/>
      <c r="C3" s="560"/>
      <c r="D3" s="560"/>
      <c r="E3" s="560"/>
      <c r="F3" s="560"/>
      <c r="G3" s="560"/>
      <c r="H3" s="560"/>
      <c r="I3" s="560"/>
      <c r="J3" s="560"/>
    </row>
    <row r="4" spans="1:10" s="185" customFormat="1" ht="15">
      <c r="A4" s="234"/>
      <c r="B4" s="108"/>
      <c r="C4" s="108"/>
      <c r="D4" s="108"/>
      <c r="E4" s="108"/>
      <c r="F4" s="108"/>
      <c r="G4" s="108"/>
      <c r="H4" s="108"/>
      <c r="I4" s="108"/>
      <c r="J4" s="108"/>
    </row>
    <row r="5" spans="1:10" ht="12.75">
      <c r="A5" s="519" t="s">
        <v>199</v>
      </c>
      <c r="B5" s="528" t="s">
        <v>6</v>
      </c>
      <c r="C5" s="534"/>
      <c r="D5" s="534"/>
      <c r="E5" s="528" t="s">
        <v>7</v>
      </c>
      <c r="F5" s="534"/>
      <c r="G5" s="520" t="s">
        <v>2</v>
      </c>
      <c r="H5" s="528" t="s">
        <v>4</v>
      </c>
      <c r="I5" s="534"/>
      <c r="J5" s="534"/>
    </row>
    <row r="6" spans="1:10" ht="12.75">
      <c r="A6" s="235" t="s">
        <v>200</v>
      </c>
      <c r="B6" s="236" t="s">
        <v>46</v>
      </c>
      <c r="C6" s="237"/>
      <c r="D6" s="237"/>
      <c r="E6" s="236" t="s">
        <v>62</v>
      </c>
      <c r="F6" s="237"/>
      <c r="G6" s="192"/>
      <c r="H6" s="236" t="s">
        <v>11</v>
      </c>
      <c r="I6" s="237"/>
      <c r="J6" s="237"/>
    </row>
    <row r="7" spans="1:11" ht="13.5" thickBot="1">
      <c r="A7" s="238" t="s">
        <v>201</v>
      </c>
      <c r="B7" s="239" t="s">
        <v>145</v>
      </c>
      <c r="C7" s="190" t="s">
        <v>146</v>
      </c>
      <c r="D7" s="190" t="s">
        <v>16</v>
      </c>
      <c r="E7" s="239" t="s">
        <v>145</v>
      </c>
      <c r="F7" s="190" t="s">
        <v>146</v>
      </c>
      <c r="G7" s="239" t="s">
        <v>40</v>
      </c>
      <c r="H7" s="239" t="s">
        <v>19</v>
      </c>
      <c r="I7" s="190" t="s">
        <v>20</v>
      </c>
      <c r="J7" s="190" t="s">
        <v>21</v>
      </c>
      <c r="K7" s="240"/>
    </row>
    <row r="8" spans="1:10" ht="12.75">
      <c r="A8" s="195" t="s">
        <v>207</v>
      </c>
      <c r="B8" s="198">
        <v>65</v>
      </c>
      <c r="C8" s="196">
        <v>2587</v>
      </c>
      <c r="D8" s="196">
        <v>2652</v>
      </c>
      <c r="E8" s="198">
        <v>42960</v>
      </c>
      <c r="F8" s="241">
        <v>76450</v>
      </c>
      <c r="G8" s="196">
        <v>200569</v>
      </c>
      <c r="H8" s="196">
        <v>32089</v>
      </c>
      <c r="I8" s="196">
        <v>8082</v>
      </c>
      <c r="J8" s="196">
        <v>10971</v>
      </c>
    </row>
    <row r="9" spans="1:10" ht="12.75">
      <c r="A9" s="193" t="s">
        <v>386</v>
      </c>
      <c r="B9" s="247">
        <v>65</v>
      </c>
      <c r="C9" s="242">
        <v>2587</v>
      </c>
      <c r="D9" s="242">
        <v>2652</v>
      </c>
      <c r="E9" s="247">
        <v>42960</v>
      </c>
      <c r="F9" s="243">
        <v>76450</v>
      </c>
      <c r="G9" s="242">
        <v>200569</v>
      </c>
      <c r="H9" s="242">
        <v>32089</v>
      </c>
      <c r="I9" s="242">
        <v>8082</v>
      </c>
      <c r="J9" s="242">
        <v>10971</v>
      </c>
    </row>
    <row r="10" spans="1:10" ht="12.75">
      <c r="A10" s="193"/>
      <c r="B10" s="196"/>
      <c r="C10" s="196"/>
      <c r="D10" s="196"/>
      <c r="E10" s="196"/>
      <c r="F10" s="241"/>
      <c r="G10" s="196"/>
      <c r="H10" s="196"/>
      <c r="I10" s="196"/>
      <c r="J10" s="196"/>
    </row>
    <row r="11" spans="1:10" ht="12.75">
      <c r="A11" s="193" t="s">
        <v>208</v>
      </c>
      <c r="B11" s="242" t="s">
        <v>47</v>
      </c>
      <c r="C11" s="242">
        <v>54</v>
      </c>
      <c r="D11" s="242">
        <v>54</v>
      </c>
      <c r="E11" s="242" t="s">
        <v>47</v>
      </c>
      <c r="F11" s="243">
        <v>62930</v>
      </c>
      <c r="G11" s="242">
        <v>3398</v>
      </c>
      <c r="H11" s="242">
        <v>543</v>
      </c>
      <c r="I11" s="242">
        <v>175</v>
      </c>
      <c r="J11" s="242">
        <v>197</v>
      </c>
    </row>
    <row r="12" spans="1:10" ht="12.75">
      <c r="A12" s="193"/>
      <c r="B12" s="196"/>
      <c r="C12" s="196"/>
      <c r="D12" s="196"/>
      <c r="E12" s="196"/>
      <c r="F12" s="241"/>
      <c r="G12" s="196"/>
      <c r="H12" s="196"/>
      <c r="I12" s="196"/>
      <c r="J12" s="196"/>
    </row>
    <row r="13" spans="1:10" ht="12.75">
      <c r="A13" s="193" t="s">
        <v>209</v>
      </c>
      <c r="B13" s="242" t="s">
        <v>47</v>
      </c>
      <c r="C13" s="242">
        <v>1935</v>
      </c>
      <c r="D13" s="242">
        <v>1935</v>
      </c>
      <c r="E13" s="242" t="s">
        <v>47</v>
      </c>
      <c r="F13" s="243">
        <v>79217</v>
      </c>
      <c r="G13" s="242">
        <v>153285</v>
      </c>
      <c r="H13" s="242">
        <v>24525</v>
      </c>
      <c r="I13" s="242">
        <v>7700</v>
      </c>
      <c r="J13" s="242">
        <v>9180</v>
      </c>
    </row>
    <row r="14" spans="1:10" ht="12.75">
      <c r="A14" s="195"/>
      <c r="B14" s="196"/>
      <c r="C14" s="196"/>
      <c r="D14" s="196"/>
      <c r="E14" s="196"/>
      <c r="F14" s="241"/>
      <c r="G14" s="196"/>
      <c r="H14" s="196"/>
      <c r="I14" s="196"/>
      <c r="J14" s="196"/>
    </row>
    <row r="15" spans="1:10" ht="12.75">
      <c r="A15" s="195" t="s">
        <v>210</v>
      </c>
      <c r="B15" s="196" t="s">
        <v>47</v>
      </c>
      <c r="C15" s="196">
        <v>4229</v>
      </c>
      <c r="D15" s="196">
        <v>4229</v>
      </c>
      <c r="E15" s="196" t="s">
        <v>47</v>
      </c>
      <c r="F15" s="241">
        <v>87232</v>
      </c>
      <c r="G15" s="196">
        <v>368904</v>
      </c>
      <c r="H15" s="196">
        <v>59024</v>
      </c>
      <c r="I15" s="196">
        <v>18445</v>
      </c>
      <c r="J15" s="196">
        <v>16705</v>
      </c>
    </row>
    <row r="16" spans="1:10" ht="12.75">
      <c r="A16" s="195" t="s">
        <v>211</v>
      </c>
      <c r="B16" s="198">
        <v>50</v>
      </c>
      <c r="C16" s="196">
        <v>5577</v>
      </c>
      <c r="D16" s="196">
        <v>5627</v>
      </c>
      <c r="E16" s="198">
        <v>43390</v>
      </c>
      <c r="F16" s="241">
        <v>73847</v>
      </c>
      <c r="G16" s="196">
        <v>414014</v>
      </c>
      <c r="H16" s="196">
        <v>66242</v>
      </c>
      <c r="I16" s="196">
        <v>18631</v>
      </c>
      <c r="J16" s="196">
        <v>20701</v>
      </c>
    </row>
    <row r="17" spans="1:10" ht="12.75">
      <c r="A17" s="195" t="s">
        <v>212</v>
      </c>
      <c r="B17" s="198">
        <v>12</v>
      </c>
      <c r="C17" s="196">
        <v>8497</v>
      </c>
      <c r="D17" s="196">
        <v>8509</v>
      </c>
      <c r="E17" s="198">
        <v>50000</v>
      </c>
      <c r="F17" s="241">
        <v>84500</v>
      </c>
      <c r="G17" s="196">
        <v>718597</v>
      </c>
      <c r="H17" s="196">
        <v>114970</v>
      </c>
      <c r="I17" s="196">
        <v>25869</v>
      </c>
      <c r="J17" s="196">
        <v>35210</v>
      </c>
    </row>
    <row r="18" spans="1:10" ht="12.75">
      <c r="A18" s="195" t="s">
        <v>213</v>
      </c>
      <c r="B18" s="198">
        <v>108</v>
      </c>
      <c r="C18" s="196">
        <v>7333</v>
      </c>
      <c r="D18" s="196">
        <v>7441</v>
      </c>
      <c r="E18" s="198">
        <v>24546</v>
      </c>
      <c r="F18" s="241">
        <v>79736</v>
      </c>
      <c r="G18" s="196">
        <v>587355</v>
      </c>
      <c r="H18" s="196">
        <v>93976</v>
      </c>
      <c r="I18" s="196">
        <v>22320</v>
      </c>
      <c r="J18" s="196">
        <v>34067</v>
      </c>
    </row>
    <row r="19" spans="1:11" ht="12.75">
      <c r="A19" s="195" t="s">
        <v>214</v>
      </c>
      <c r="B19" s="196" t="s">
        <v>47</v>
      </c>
      <c r="C19" s="196">
        <v>5807</v>
      </c>
      <c r="D19" s="196">
        <v>5807</v>
      </c>
      <c r="E19" s="196" t="s">
        <v>47</v>
      </c>
      <c r="F19" s="241">
        <v>73887</v>
      </c>
      <c r="G19" s="196">
        <v>429064</v>
      </c>
      <c r="H19" s="196">
        <v>71542</v>
      </c>
      <c r="I19" s="196">
        <v>17933</v>
      </c>
      <c r="J19" s="196">
        <v>26899</v>
      </c>
      <c r="K19" s="433"/>
    </row>
    <row r="20" spans="1:10" ht="12.75">
      <c r="A20" s="195" t="s">
        <v>215</v>
      </c>
      <c r="B20" s="196" t="s">
        <v>47</v>
      </c>
      <c r="C20" s="196">
        <v>3312</v>
      </c>
      <c r="D20" s="196">
        <v>3312</v>
      </c>
      <c r="E20" s="196" t="s">
        <v>47</v>
      </c>
      <c r="F20" s="241">
        <v>85186</v>
      </c>
      <c r="G20" s="196">
        <v>282136</v>
      </c>
      <c r="H20" s="196">
        <v>45141</v>
      </c>
      <c r="I20" s="196">
        <v>11285</v>
      </c>
      <c r="J20" s="196" t="s">
        <v>47</v>
      </c>
    </row>
    <row r="21" spans="1:10" ht="12.75">
      <c r="A21" s="195" t="s">
        <v>216</v>
      </c>
      <c r="B21" s="198">
        <v>141</v>
      </c>
      <c r="C21" s="196">
        <v>996</v>
      </c>
      <c r="D21" s="196">
        <v>1137</v>
      </c>
      <c r="E21" s="198">
        <v>64100</v>
      </c>
      <c r="F21" s="241">
        <v>66300</v>
      </c>
      <c r="G21" s="196">
        <v>75073</v>
      </c>
      <c r="H21" s="196">
        <v>12011</v>
      </c>
      <c r="I21" s="196">
        <v>3003</v>
      </c>
      <c r="J21" s="196">
        <v>3754</v>
      </c>
    </row>
    <row r="22" spans="1:11" ht="12.75">
      <c r="A22" s="195" t="s">
        <v>217</v>
      </c>
      <c r="B22" s="198">
        <v>139</v>
      </c>
      <c r="C22" s="196">
        <v>16820</v>
      </c>
      <c r="D22" s="196">
        <v>16959</v>
      </c>
      <c r="E22" s="198">
        <v>24534</v>
      </c>
      <c r="F22" s="241">
        <v>87320</v>
      </c>
      <c r="G22" s="196">
        <v>1472137</v>
      </c>
      <c r="H22" s="196">
        <v>241852</v>
      </c>
      <c r="I22" s="196">
        <v>68021</v>
      </c>
      <c r="J22" s="196">
        <v>75579</v>
      </c>
      <c r="K22" s="433"/>
    </row>
    <row r="23" spans="1:11" ht="12.75">
      <c r="A23" s="195" t="s">
        <v>218</v>
      </c>
      <c r="B23" s="196" t="s">
        <v>47</v>
      </c>
      <c r="C23" s="196">
        <v>4899</v>
      </c>
      <c r="D23" s="196">
        <v>4899</v>
      </c>
      <c r="E23" s="196" t="s">
        <v>47</v>
      </c>
      <c r="F23" s="241">
        <v>75384</v>
      </c>
      <c r="G23" s="196">
        <v>369304</v>
      </c>
      <c r="H23" s="196">
        <v>71778</v>
      </c>
      <c r="I23" s="196">
        <v>22431</v>
      </c>
      <c r="J23" s="196">
        <v>26917</v>
      </c>
      <c r="K23" s="433"/>
    </row>
    <row r="24" spans="1:10" ht="12.75">
      <c r="A24" s="193" t="s">
        <v>387</v>
      </c>
      <c r="B24" s="247">
        <f>SUM(B15:B23)</f>
        <v>450</v>
      </c>
      <c r="C24" s="247">
        <f>SUM(C15:C23)</f>
        <v>57470</v>
      </c>
      <c r="D24" s="247">
        <f>SUM(D15:D23)</f>
        <v>57920</v>
      </c>
      <c r="E24" s="247">
        <v>39708</v>
      </c>
      <c r="F24" s="243">
        <f>((F15*C15)+(F16*C16)+(F17*C17)+(F18*C18)+(F19*C19)+(F20*C20)+(F21*C21)+(F22*C22)+(F23*C23))/C24</f>
        <v>81759.36474682443</v>
      </c>
      <c r="G24" s="247">
        <f>SUM(G15:G23)</f>
        <v>4716584</v>
      </c>
      <c r="H24" s="247">
        <f>SUM(H15:H23)</f>
        <v>776536</v>
      </c>
      <c r="I24" s="247">
        <f>SUM(I15:I23)</f>
        <v>207938</v>
      </c>
      <c r="J24" s="247">
        <f>SUM(J15:J23)</f>
        <v>239832</v>
      </c>
    </row>
    <row r="25" spans="1:10" ht="12.75">
      <c r="A25" s="193"/>
      <c r="B25" s="196"/>
      <c r="C25" s="196"/>
      <c r="D25" s="196"/>
      <c r="E25" s="196"/>
      <c r="F25" s="241"/>
      <c r="G25" s="196"/>
      <c r="H25" s="196"/>
      <c r="I25" s="196"/>
      <c r="J25" s="196"/>
    </row>
    <row r="26" spans="1:10" ht="12.75">
      <c r="A26" s="195" t="s">
        <v>219</v>
      </c>
      <c r="B26" s="196" t="s">
        <v>47</v>
      </c>
      <c r="C26" s="196">
        <v>3900</v>
      </c>
      <c r="D26" s="196">
        <v>3900</v>
      </c>
      <c r="E26" s="196" t="s">
        <v>47</v>
      </c>
      <c r="F26" s="241">
        <v>85000</v>
      </c>
      <c r="G26" s="196">
        <v>331500</v>
      </c>
      <c r="H26" s="196">
        <v>53040</v>
      </c>
      <c r="I26" s="196">
        <v>18564</v>
      </c>
      <c r="J26" s="196">
        <v>14586</v>
      </c>
    </row>
    <row r="27" spans="1:10" ht="12.75">
      <c r="A27" s="195" t="s">
        <v>220</v>
      </c>
      <c r="B27" s="196" t="s">
        <v>47</v>
      </c>
      <c r="C27" s="196">
        <v>2364</v>
      </c>
      <c r="D27" s="196">
        <v>2364</v>
      </c>
      <c r="E27" s="196" t="s">
        <v>47</v>
      </c>
      <c r="F27" s="241">
        <v>85000</v>
      </c>
      <c r="G27" s="196">
        <v>200940</v>
      </c>
      <c r="H27" s="196">
        <v>33557</v>
      </c>
      <c r="I27" s="196">
        <v>10047</v>
      </c>
      <c r="J27" s="196">
        <v>10850</v>
      </c>
    </row>
    <row r="28" spans="1:10" ht="12.75">
      <c r="A28" s="195" t="s">
        <v>221</v>
      </c>
      <c r="B28" s="196" t="s">
        <v>47</v>
      </c>
      <c r="C28" s="196">
        <v>205</v>
      </c>
      <c r="D28" s="196">
        <v>205</v>
      </c>
      <c r="E28" s="196" t="s">
        <v>47</v>
      </c>
      <c r="F28" s="241">
        <v>60900</v>
      </c>
      <c r="G28" s="196">
        <v>12485</v>
      </c>
      <c r="H28" s="196">
        <v>1873</v>
      </c>
      <c r="I28" s="196">
        <v>562</v>
      </c>
      <c r="J28" s="196">
        <v>687</v>
      </c>
    </row>
    <row r="29" spans="1:10" ht="12.75">
      <c r="A29" s="195" t="s">
        <v>222</v>
      </c>
      <c r="B29" s="196" t="s">
        <v>47</v>
      </c>
      <c r="C29" s="196">
        <v>464</v>
      </c>
      <c r="D29" s="196">
        <v>464</v>
      </c>
      <c r="E29" s="196" t="s">
        <v>47</v>
      </c>
      <c r="F29" s="241">
        <v>68920</v>
      </c>
      <c r="G29" s="196">
        <v>31979</v>
      </c>
      <c r="H29" s="196">
        <v>4750</v>
      </c>
      <c r="I29" s="196">
        <v>1600</v>
      </c>
      <c r="J29" s="196">
        <v>1920</v>
      </c>
    </row>
    <row r="30" spans="1:10" ht="12.75">
      <c r="A30" s="193" t="s">
        <v>223</v>
      </c>
      <c r="B30" s="242" t="s">
        <v>47</v>
      </c>
      <c r="C30" s="242">
        <v>6933</v>
      </c>
      <c r="D30" s="242">
        <v>6933</v>
      </c>
      <c r="E30" s="242" t="s">
        <v>47</v>
      </c>
      <c r="F30" s="243">
        <v>83211</v>
      </c>
      <c r="G30" s="242">
        <v>576904</v>
      </c>
      <c r="H30" s="242">
        <v>93220</v>
      </c>
      <c r="I30" s="242">
        <v>30773</v>
      </c>
      <c r="J30" s="242">
        <v>28043</v>
      </c>
    </row>
    <row r="31" spans="1:10" ht="12.75">
      <c r="A31" s="195"/>
      <c r="B31" s="196"/>
      <c r="C31" s="196"/>
      <c r="D31" s="196"/>
      <c r="E31" s="196"/>
      <c r="F31" s="241"/>
      <c r="G31" s="196"/>
      <c r="H31" s="196"/>
      <c r="I31" s="196"/>
      <c r="J31" s="196"/>
    </row>
    <row r="32" spans="1:10" ht="12.75">
      <c r="A32" s="195" t="s">
        <v>224</v>
      </c>
      <c r="B32" s="196" t="s">
        <v>47</v>
      </c>
      <c r="C32" s="196">
        <v>805</v>
      </c>
      <c r="D32" s="196">
        <v>805</v>
      </c>
      <c r="E32" s="196" t="s">
        <v>47</v>
      </c>
      <c r="F32" s="241">
        <v>53968</v>
      </c>
      <c r="G32" s="196">
        <v>43444</v>
      </c>
      <c r="H32" s="196">
        <v>6950</v>
      </c>
      <c r="I32" s="196">
        <v>2172</v>
      </c>
      <c r="J32" s="196">
        <v>2607</v>
      </c>
    </row>
    <row r="33" spans="1:10" ht="12.75">
      <c r="A33" s="193" t="s">
        <v>225</v>
      </c>
      <c r="B33" s="242" t="s">
        <v>47</v>
      </c>
      <c r="C33" s="242">
        <v>805</v>
      </c>
      <c r="D33" s="242">
        <v>805</v>
      </c>
      <c r="E33" s="242" t="s">
        <v>47</v>
      </c>
      <c r="F33" s="243">
        <v>53968</v>
      </c>
      <c r="G33" s="242">
        <v>43444</v>
      </c>
      <c r="H33" s="242">
        <v>6950</v>
      </c>
      <c r="I33" s="242">
        <v>2172</v>
      </c>
      <c r="J33" s="242">
        <v>2607</v>
      </c>
    </row>
    <row r="34" spans="1:10" ht="12.75">
      <c r="A34" s="195"/>
      <c r="B34" s="196"/>
      <c r="C34" s="196"/>
      <c r="D34" s="196"/>
      <c r="E34" s="196"/>
      <c r="F34" s="241"/>
      <c r="G34" s="196"/>
      <c r="H34" s="196"/>
      <c r="I34" s="196"/>
      <c r="J34" s="196"/>
    </row>
    <row r="35" spans="1:10" ht="12.75">
      <c r="A35" s="195" t="s">
        <v>226</v>
      </c>
      <c r="B35" s="198">
        <v>14931</v>
      </c>
      <c r="C35" s="196">
        <v>5386</v>
      </c>
      <c r="D35" s="196">
        <v>20317</v>
      </c>
      <c r="E35" s="198">
        <v>40000</v>
      </c>
      <c r="F35" s="241">
        <v>66000</v>
      </c>
      <c r="G35" s="196">
        <v>952716</v>
      </c>
      <c r="H35" s="196">
        <v>135318</v>
      </c>
      <c r="I35" s="196">
        <v>46106</v>
      </c>
      <c r="J35" s="196">
        <v>52167</v>
      </c>
    </row>
    <row r="36" spans="1:10" ht="12.75">
      <c r="A36" s="195" t="s">
        <v>227</v>
      </c>
      <c r="B36" s="198">
        <v>209</v>
      </c>
      <c r="C36" s="196">
        <v>2407</v>
      </c>
      <c r="D36" s="196">
        <v>2616</v>
      </c>
      <c r="E36" s="198">
        <v>34000</v>
      </c>
      <c r="F36" s="241">
        <v>64450</v>
      </c>
      <c r="G36" s="196">
        <v>162237</v>
      </c>
      <c r="H36" s="196">
        <v>22226</v>
      </c>
      <c r="I36" s="196">
        <v>9734</v>
      </c>
      <c r="J36" s="196">
        <v>8112</v>
      </c>
    </row>
    <row r="37" spans="1:10" ht="12.75">
      <c r="A37" s="195" t="s">
        <v>228</v>
      </c>
      <c r="B37" s="198">
        <v>254</v>
      </c>
      <c r="C37" s="196">
        <v>331</v>
      </c>
      <c r="D37" s="196">
        <v>585</v>
      </c>
      <c r="E37" s="198">
        <v>39000</v>
      </c>
      <c r="F37" s="241">
        <v>59500</v>
      </c>
      <c r="G37" s="196">
        <v>29601</v>
      </c>
      <c r="H37" s="196">
        <v>4706</v>
      </c>
      <c r="I37" s="196">
        <v>918</v>
      </c>
      <c r="J37" s="196">
        <v>2042</v>
      </c>
    </row>
    <row r="38" spans="1:10" ht="12.75">
      <c r="A38" s="195" t="s">
        <v>229</v>
      </c>
      <c r="B38" s="196" t="s">
        <v>47</v>
      </c>
      <c r="C38" s="196">
        <v>974</v>
      </c>
      <c r="D38" s="196">
        <v>974</v>
      </c>
      <c r="E38" s="196" t="s">
        <v>47</v>
      </c>
      <c r="F38" s="241">
        <v>60950</v>
      </c>
      <c r="G38" s="196">
        <v>59366</v>
      </c>
      <c r="H38" s="196">
        <v>9498</v>
      </c>
      <c r="I38" s="196">
        <v>2968</v>
      </c>
      <c r="J38" s="196">
        <v>3265</v>
      </c>
    </row>
    <row r="39" spans="1:10" ht="12.75">
      <c r="A39" s="195" t="s">
        <v>203</v>
      </c>
      <c r="B39" s="196" t="s">
        <v>47</v>
      </c>
      <c r="C39" s="196">
        <v>52</v>
      </c>
      <c r="D39" s="196">
        <v>52</v>
      </c>
      <c r="E39" s="196" t="s">
        <v>47</v>
      </c>
      <c r="F39" s="241">
        <v>42000</v>
      </c>
      <c r="G39" s="196">
        <v>2184</v>
      </c>
      <c r="H39" s="196">
        <v>349</v>
      </c>
      <c r="I39" s="196" t="s">
        <v>47</v>
      </c>
      <c r="J39" s="196">
        <v>152</v>
      </c>
    </row>
    <row r="40" spans="1:10" ht="12.75">
      <c r="A40" s="195" t="s">
        <v>230</v>
      </c>
      <c r="B40" s="198">
        <v>2480</v>
      </c>
      <c r="C40" s="196">
        <v>16441</v>
      </c>
      <c r="D40" s="196">
        <v>18921</v>
      </c>
      <c r="E40" s="198">
        <v>42350</v>
      </c>
      <c r="F40" s="241">
        <v>72500</v>
      </c>
      <c r="G40" s="196">
        <v>1297001</v>
      </c>
      <c r="H40" s="196">
        <v>207520</v>
      </c>
      <c r="I40" s="196">
        <v>77820</v>
      </c>
      <c r="J40" s="196">
        <v>90790</v>
      </c>
    </row>
    <row r="41" spans="1:10" ht="12.75">
      <c r="A41" s="193" t="s">
        <v>384</v>
      </c>
      <c r="B41" s="247">
        <v>17874</v>
      </c>
      <c r="C41" s="242">
        <v>25591</v>
      </c>
      <c r="D41" s="242">
        <v>43465</v>
      </c>
      <c r="E41" s="247">
        <v>40242</v>
      </c>
      <c r="F41" s="243">
        <v>69705</v>
      </c>
      <c r="G41" s="242">
        <v>2503105</v>
      </c>
      <c r="H41" s="242">
        <v>379617</v>
      </c>
      <c r="I41" s="242">
        <v>137546</v>
      </c>
      <c r="J41" s="242">
        <v>156528</v>
      </c>
    </row>
    <row r="42" spans="1:10" ht="12.75">
      <c r="A42" s="195"/>
      <c r="B42" s="196"/>
      <c r="C42" s="196"/>
      <c r="D42" s="196"/>
      <c r="E42" s="196"/>
      <c r="F42" s="241"/>
      <c r="G42" s="196"/>
      <c r="H42" s="196"/>
      <c r="I42" s="196"/>
      <c r="J42" s="196"/>
    </row>
    <row r="43" spans="1:10" ht="13.5" thickBot="1">
      <c r="A43" s="201" t="s">
        <v>206</v>
      </c>
      <c r="B43" s="202">
        <v>18389</v>
      </c>
      <c r="C43" s="202">
        <v>95375</v>
      </c>
      <c r="D43" s="202">
        <v>113764</v>
      </c>
      <c r="E43" s="202">
        <v>40238</v>
      </c>
      <c r="F43" s="434">
        <f>((F9*C9)+(F11*C11)+(F13*C13)+(F24*C24)+(F30*C30)+(F33*C33)+(F41*C41))/C43</f>
        <v>78189.63790301442</v>
      </c>
      <c r="G43" s="202">
        <f>SUM(G9:G13,G24,G30,G33,G41)</f>
        <v>8197289</v>
      </c>
      <c r="H43" s="202">
        <v>1313480</v>
      </c>
      <c r="I43" s="245">
        <v>394386</v>
      </c>
      <c r="J43" s="246">
        <v>447358</v>
      </c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H46"/>
  <sheetViews>
    <sheetView showGridLines="0" zoomScale="75" zoomScaleNormal="75" workbookViewId="0" topLeftCell="A1">
      <selection activeCell="A1" sqref="A1:G1"/>
    </sheetView>
  </sheetViews>
  <sheetFormatPr defaultColWidth="11.00390625" defaultRowHeight="12.75"/>
  <cols>
    <col min="1" max="1" width="34.7109375" style="249" customWidth="1"/>
    <col min="2" max="7" width="15.7109375" style="249" customWidth="1"/>
    <col min="8" max="16384" width="11.00390625" style="249" customWidth="1"/>
  </cols>
  <sheetData>
    <row r="1" spans="1:7" s="248" customFormat="1" ht="18">
      <c r="A1" s="572" t="s">
        <v>0</v>
      </c>
      <c r="B1" s="572"/>
      <c r="C1" s="572"/>
      <c r="D1" s="572"/>
      <c r="E1" s="572"/>
      <c r="F1" s="572"/>
      <c r="G1" s="572"/>
    </row>
    <row r="2" ht="12.75">
      <c r="H2" s="250"/>
    </row>
    <row r="3" spans="1:8" s="253" customFormat="1" ht="15">
      <c r="A3" s="573" t="s">
        <v>354</v>
      </c>
      <c r="B3" s="573"/>
      <c r="C3" s="573"/>
      <c r="D3" s="573"/>
      <c r="E3" s="573"/>
      <c r="F3" s="573"/>
      <c r="G3" s="573"/>
      <c r="H3" s="252"/>
    </row>
    <row r="4" spans="1:8" s="253" customFormat="1" ht="14.25">
      <c r="A4" s="377"/>
      <c r="B4" s="377"/>
      <c r="C4" s="377"/>
      <c r="D4" s="377"/>
      <c r="E4" s="377"/>
      <c r="F4" s="377"/>
      <c r="G4" s="377"/>
      <c r="H4" s="252"/>
    </row>
    <row r="5" spans="1:8" ht="12.75">
      <c r="A5" s="258"/>
      <c r="B5" s="570" t="s">
        <v>6</v>
      </c>
      <c r="C5" s="570"/>
      <c r="D5" s="570" t="s">
        <v>7</v>
      </c>
      <c r="E5" s="570"/>
      <c r="F5" s="570" t="s">
        <v>2</v>
      </c>
      <c r="G5" s="571"/>
      <c r="H5" s="250"/>
    </row>
    <row r="6" spans="1:8" ht="12.75">
      <c r="A6" s="254" t="s">
        <v>231</v>
      </c>
      <c r="B6" s="255" t="s">
        <v>232</v>
      </c>
      <c r="C6" s="256"/>
      <c r="D6" s="255" t="s">
        <v>233</v>
      </c>
      <c r="E6" s="256"/>
      <c r="F6" s="255" t="s">
        <v>232</v>
      </c>
      <c r="G6" s="257"/>
      <c r="H6" s="250"/>
    </row>
    <row r="7" spans="1:8" ht="12.75">
      <c r="A7" s="258"/>
      <c r="B7" s="259" t="s">
        <v>234</v>
      </c>
      <c r="C7" s="260">
        <v>2002</v>
      </c>
      <c r="D7" s="259" t="s">
        <v>234</v>
      </c>
      <c r="E7" s="260">
        <v>2002</v>
      </c>
      <c r="F7" s="259" t="s">
        <v>234</v>
      </c>
      <c r="G7" s="261">
        <v>2002</v>
      </c>
      <c r="H7" s="250"/>
    </row>
    <row r="8" spans="1:8" ht="13.5" thickBot="1">
      <c r="A8" s="258"/>
      <c r="B8" s="259" t="s">
        <v>235</v>
      </c>
      <c r="C8" s="259" t="s">
        <v>235</v>
      </c>
      <c r="D8" s="259" t="s">
        <v>236</v>
      </c>
      <c r="E8" s="259" t="s">
        <v>236</v>
      </c>
      <c r="F8" s="259" t="s">
        <v>237</v>
      </c>
      <c r="G8" s="262" t="s">
        <v>237</v>
      </c>
      <c r="H8" s="250"/>
    </row>
    <row r="9" spans="1:8" ht="12.75">
      <c r="A9" s="263" t="s">
        <v>238</v>
      </c>
      <c r="B9" s="264">
        <v>8603</v>
      </c>
      <c r="C9" s="265">
        <v>6006.638</v>
      </c>
      <c r="D9" s="264">
        <v>35172</v>
      </c>
      <c r="E9" s="264">
        <v>42554.7</v>
      </c>
      <c r="F9" s="264">
        <v>302613</v>
      </c>
      <c r="G9" s="266">
        <v>255619.1</v>
      </c>
      <c r="H9" s="250"/>
    </row>
    <row r="10" spans="1:8" ht="12.75">
      <c r="A10" s="258"/>
      <c r="B10" s="267"/>
      <c r="C10" s="267"/>
      <c r="D10" s="267"/>
      <c r="E10" s="267"/>
      <c r="F10" s="267"/>
      <c r="G10" s="268"/>
      <c r="H10" s="250"/>
    </row>
    <row r="11" spans="1:8" ht="12.75">
      <c r="A11" s="396" t="s">
        <v>348</v>
      </c>
      <c r="B11" s="267"/>
      <c r="C11" s="267"/>
      <c r="D11" s="267"/>
      <c r="E11" s="267"/>
      <c r="F11" s="267"/>
      <c r="G11" s="268"/>
      <c r="H11" s="250"/>
    </row>
    <row r="12" spans="1:8" ht="12.75">
      <c r="A12" s="397" t="s">
        <v>69</v>
      </c>
      <c r="B12" s="398">
        <v>2183</v>
      </c>
      <c r="C12" s="399">
        <f>SUM(C13:C26)</f>
        <v>1905.0539999999999</v>
      </c>
      <c r="D12" s="398">
        <v>52266</v>
      </c>
      <c r="E12" s="398">
        <v>61972.463247760956</v>
      </c>
      <c r="F12" s="398">
        <v>112241</v>
      </c>
      <c r="G12" s="400">
        <f>SUM(G13:G26)</f>
        <v>118060.889</v>
      </c>
      <c r="H12" s="250"/>
    </row>
    <row r="13" spans="1:7" ht="12.75">
      <c r="A13" s="269" t="s">
        <v>239</v>
      </c>
      <c r="B13" s="267">
        <v>589</v>
      </c>
      <c r="C13" s="249">
        <v>459.4</v>
      </c>
      <c r="D13" s="267">
        <v>47129</v>
      </c>
      <c r="E13" s="249">
        <v>58323.9</v>
      </c>
      <c r="F13" s="267">
        <v>25769</v>
      </c>
      <c r="G13" s="249">
        <v>26794</v>
      </c>
    </row>
    <row r="14" spans="1:7" ht="12.75">
      <c r="A14" s="269" t="s">
        <v>240</v>
      </c>
      <c r="B14" s="267">
        <v>50</v>
      </c>
      <c r="C14" s="249">
        <v>44.724</v>
      </c>
      <c r="D14" s="267">
        <v>51589</v>
      </c>
      <c r="E14" s="249">
        <v>68048.5</v>
      </c>
      <c r="F14" s="267">
        <v>2552</v>
      </c>
      <c r="G14" s="249">
        <v>3043.4</v>
      </c>
    </row>
    <row r="15" spans="1:7" ht="12.75">
      <c r="A15" s="269" t="s">
        <v>241</v>
      </c>
      <c r="B15" s="267">
        <v>105</v>
      </c>
      <c r="C15" s="249">
        <v>96.5</v>
      </c>
      <c r="D15" s="267">
        <v>61813</v>
      </c>
      <c r="E15" s="249">
        <v>67742</v>
      </c>
      <c r="F15" s="267">
        <v>6520</v>
      </c>
      <c r="G15" s="249">
        <v>6537.1</v>
      </c>
    </row>
    <row r="16" spans="1:7" ht="12.75">
      <c r="A16" s="269" t="s">
        <v>242</v>
      </c>
      <c r="B16" s="267">
        <v>65</v>
      </c>
      <c r="C16" s="249">
        <v>58</v>
      </c>
      <c r="D16" s="267">
        <v>51463</v>
      </c>
      <c r="E16" s="249">
        <v>58362.1</v>
      </c>
      <c r="F16" s="267">
        <v>3358</v>
      </c>
      <c r="G16" s="249">
        <v>3385</v>
      </c>
    </row>
    <row r="17" spans="1:7" ht="12.75">
      <c r="A17" s="269" t="s">
        <v>243</v>
      </c>
      <c r="B17" s="267">
        <v>169</v>
      </c>
      <c r="C17" s="249">
        <v>114.7</v>
      </c>
      <c r="D17" s="267">
        <v>42053</v>
      </c>
      <c r="E17" s="249">
        <v>70098.5</v>
      </c>
      <c r="F17" s="267">
        <v>7124</v>
      </c>
      <c r="G17" s="249">
        <v>8040.3</v>
      </c>
    </row>
    <row r="18" spans="1:7" ht="12.75">
      <c r="A18" s="269" t="s">
        <v>244</v>
      </c>
      <c r="B18" s="267">
        <v>31</v>
      </c>
      <c r="C18" s="249">
        <v>30.5</v>
      </c>
      <c r="D18" s="267">
        <v>33510</v>
      </c>
      <c r="E18" s="249">
        <v>34960.7</v>
      </c>
      <c r="F18" s="267">
        <v>1053</v>
      </c>
      <c r="G18" s="249">
        <v>1066.3</v>
      </c>
    </row>
    <row r="19" spans="1:7" ht="12.75">
      <c r="A19" s="269" t="s">
        <v>245</v>
      </c>
      <c r="B19" s="267">
        <v>455</v>
      </c>
      <c r="C19" s="249">
        <v>438</v>
      </c>
      <c r="D19" s="267">
        <v>65593</v>
      </c>
      <c r="E19" s="249">
        <v>76369.9</v>
      </c>
      <c r="F19" s="267">
        <v>29860</v>
      </c>
      <c r="G19" s="249">
        <v>33450</v>
      </c>
    </row>
    <row r="20" spans="1:7" ht="12.75">
      <c r="A20" s="269" t="s">
        <v>246</v>
      </c>
      <c r="B20" s="267">
        <v>45</v>
      </c>
      <c r="C20" s="249">
        <v>43.406</v>
      </c>
      <c r="D20" s="267">
        <v>64185</v>
      </c>
      <c r="E20" s="249">
        <v>62493.5</v>
      </c>
      <c r="F20" s="267">
        <v>2922</v>
      </c>
      <c r="G20" s="249">
        <v>2712.593</v>
      </c>
    </row>
    <row r="21" spans="1:7" ht="12.75">
      <c r="A21" s="269" t="s">
        <v>247</v>
      </c>
      <c r="B21" s="267">
        <v>124</v>
      </c>
      <c r="C21" s="249">
        <v>110</v>
      </c>
      <c r="D21" s="267">
        <v>63108</v>
      </c>
      <c r="E21" s="249">
        <v>56818.2</v>
      </c>
      <c r="F21" s="267">
        <v>7830</v>
      </c>
      <c r="G21" s="249">
        <v>6250</v>
      </c>
    </row>
    <row r="22" spans="1:7" ht="12.75">
      <c r="A22" s="269" t="s">
        <v>248</v>
      </c>
      <c r="B22" s="267">
        <v>33</v>
      </c>
      <c r="C22" s="249">
        <v>31.3</v>
      </c>
      <c r="D22" s="267">
        <v>44445</v>
      </c>
      <c r="E22" s="249">
        <v>41948.9</v>
      </c>
      <c r="F22" s="267">
        <v>1447</v>
      </c>
      <c r="G22" s="249">
        <v>1313</v>
      </c>
    </row>
    <row r="23" spans="1:7" ht="12.75">
      <c r="A23" s="269" t="s">
        <v>249</v>
      </c>
      <c r="B23" s="267">
        <v>284</v>
      </c>
      <c r="C23" s="249">
        <v>245.664</v>
      </c>
      <c r="D23" s="267">
        <v>47398</v>
      </c>
      <c r="E23" s="249">
        <v>51802.6</v>
      </c>
      <c r="F23" s="267">
        <v>13545</v>
      </c>
      <c r="G23" s="249">
        <v>12726.038</v>
      </c>
    </row>
    <row r="24" spans="1:7" ht="12.75">
      <c r="A24" s="269" t="s">
        <v>250</v>
      </c>
      <c r="B24" s="267" t="s">
        <v>47</v>
      </c>
      <c r="C24" s="249">
        <v>9.04</v>
      </c>
      <c r="D24" s="267">
        <v>48968</v>
      </c>
      <c r="E24" s="249">
        <v>71223.2</v>
      </c>
      <c r="F24" s="267">
        <v>12</v>
      </c>
      <c r="G24" s="249">
        <v>643.858</v>
      </c>
    </row>
    <row r="25" spans="1:7" ht="12.75">
      <c r="A25" s="269" t="s">
        <v>251</v>
      </c>
      <c r="B25" s="267">
        <v>187</v>
      </c>
      <c r="C25" s="249">
        <v>169</v>
      </c>
      <c r="D25" s="267">
        <v>42350</v>
      </c>
      <c r="E25" s="249">
        <v>55828.4</v>
      </c>
      <c r="F25" s="267">
        <v>7896</v>
      </c>
      <c r="G25" s="249">
        <v>9435</v>
      </c>
    </row>
    <row r="26" spans="1:7" ht="12.75">
      <c r="A26" s="269" t="s">
        <v>252</v>
      </c>
      <c r="B26" s="267">
        <v>46</v>
      </c>
      <c r="C26" s="249">
        <v>54.82</v>
      </c>
      <c r="D26" s="267">
        <v>50105</v>
      </c>
      <c r="E26" s="249">
        <v>48600.9</v>
      </c>
      <c r="F26" s="267">
        <v>2353</v>
      </c>
      <c r="G26" s="249">
        <v>2664.3</v>
      </c>
    </row>
    <row r="27" spans="1:7" ht="12.75">
      <c r="A27" s="258"/>
      <c r="B27" s="267"/>
      <c r="C27" s="267"/>
      <c r="D27" s="267"/>
      <c r="E27" s="267"/>
      <c r="F27" s="267"/>
      <c r="G27" s="268"/>
    </row>
    <row r="28" spans="1:7" ht="12.75">
      <c r="A28" s="397" t="s">
        <v>83</v>
      </c>
      <c r="B28" s="267"/>
      <c r="C28" s="267"/>
      <c r="D28" s="267"/>
      <c r="E28" s="267"/>
      <c r="F28" s="267"/>
      <c r="G28" s="268"/>
    </row>
    <row r="29" spans="1:7" ht="12.75">
      <c r="A29" s="269" t="s">
        <v>253</v>
      </c>
      <c r="B29" s="267">
        <v>38</v>
      </c>
      <c r="C29" s="249">
        <v>2.162</v>
      </c>
      <c r="D29" s="267">
        <v>20851</v>
      </c>
      <c r="E29" s="249">
        <v>23736.8</v>
      </c>
      <c r="F29" s="267">
        <v>802</v>
      </c>
      <c r="G29" s="249">
        <v>51.326</v>
      </c>
    </row>
    <row r="30" spans="1:7" ht="12.75">
      <c r="A30" s="269" t="s">
        <v>255</v>
      </c>
      <c r="B30" s="267" t="s">
        <v>47</v>
      </c>
      <c r="C30" s="249">
        <v>30.856</v>
      </c>
      <c r="D30" s="267" t="s">
        <v>47</v>
      </c>
      <c r="E30" s="249">
        <v>43432.7</v>
      </c>
      <c r="F30" s="267" t="s">
        <v>47</v>
      </c>
      <c r="G30" s="249">
        <v>1340.158</v>
      </c>
    </row>
    <row r="31" spans="1:7" ht="12.75">
      <c r="A31" s="269" t="s">
        <v>256</v>
      </c>
      <c r="B31" s="267" t="s">
        <v>47</v>
      </c>
      <c r="C31" s="249">
        <v>4.45</v>
      </c>
      <c r="D31" s="267" t="s">
        <v>47</v>
      </c>
      <c r="E31" s="249">
        <v>52181.8</v>
      </c>
      <c r="F31" s="267" t="s">
        <v>47</v>
      </c>
      <c r="G31" s="249">
        <v>232.209</v>
      </c>
    </row>
    <row r="32" spans="1:7" ht="12.75">
      <c r="A32" s="269" t="s">
        <v>257</v>
      </c>
      <c r="B32" s="267">
        <v>137</v>
      </c>
      <c r="C32" s="249">
        <v>55.357</v>
      </c>
      <c r="D32" s="267">
        <v>39088</v>
      </c>
      <c r="E32" s="249">
        <v>41076</v>
      </c>
      <c r="F32" s="267">
        <v>5304</v>
      </c>
      <c r="G32" s="249">
        <v>2273.845</v>
      </c>
    </row>
    <row r="33" spans="1:7" ht="12.75">
      <c r="A33" s="269" t="s">
        <v>258</v>
      </c>
      <c r="B33" s="267" t="s">
        <v>47</v>
      </c>
      <c r="C33" s="249">
        <v>15.9</v>
      </c>
      <c r="D33" s="267" t="s">
        <v>47</v>
      </c>
      <c r="E33" s="249">
        <v>39138.4</v>
      </c>
      <c r="F33" s="267" t="s">
        <v>47</v>
      </c>
      <c r="G33" s="249">
        <v>622.3</v>
      </c>
    </row>
    <row r="34" spans="1:7" ht="12.75">
      <c r="A34" s="269" t="s">
        <v>259</v>
      </c>
      <c r="B34" s="267" t="s">
        <v>47</v>
      </c>
      <c r="C34" s="249">
        <v>29.2</v>
      </c>
      <c r="D34" s="267" t="s">
        <v>47</v>
      </c>
      <c r="E34" s="249">
        <v>36041.1</v>
      </c>
      <c r="F34" s="267" t="s">
        <v>47</v>
      </c>
      <c r="G34" s="249">
        <v>1052.4</v>
      </c>
    </row>
    <row r="35" spans="1:7" ht="12.75">
      <c r="A35" s="269" t="s">
        <v>260</v>
      </c>
      <c r="B35" s="267">
        <v>408</v>
      </c>
      <c r="C35" s="249">
        <v>300.483</v>
      </c>
      <c r="D35" s="267">
        <v>34524</v>
      </c>
      <c r="E35" s="249">
        <v>44707.7</v>
      </c>
      <c r="F35" s="267">
        <v>14160</v>
      </c>
      <c r="G35" s="249">
        <v>13433.9</v>
      </c>
    </row>
    <row r="36" spans="1:7" ht="12.75">
      <c r="A36" s="269" t="s">
        <v>261</v>
      </c>
      <c r="B36" s="267" t="s">
        <v>47</v>
      </c>
      <c r="C36" s="249">
        <v>77.499</v>
      </c>
      <c r="D36" s="267" t="s">
        <v>47</v>
      </c>
      <c r="E36" s="249">
        <v>49451.8</v>
      </c>
      <c r="F36" s="267" t="s">
        <v>47</v>
      </c>
      <c r="G36" s="249">
        <v>3832.466</v>
      </c>
    </row>
    <row r="37" spans="1:7" ht="12.75">
      <c r="A37" s="269" t="s">
        <v>262</v>
      </c>
      <c r="B37" s="267">
        <v>207</v>
      </c>
      <c r="C37" s="249">
        <v>40.746</v>
      </c>
      <c r="D37" s="267">
        <v>23313</v>
      </c>
      <c r="E37" s="249">
        <v>23428.8</v>
      </c>
      <c r="F37" s="267">
        <v>4917</v>
      </c>
      <c r="G37" s="249">
        <v>954.63</v>
      </c>
    </row>
    <row r="38" spans="1:7" ht="12.75">
      <c r="A38" s="269" t="s">
        <v>263</v>
      </c>
      <c r="B38" s="267">
        <v>372</v>
      </c>
      <c r="C38" s="249">
        <v>370</v>
      </c>
      <c r="D38" s="267">
        <v>36964</v>
      </c>
      <c r="E38" s="249">
        <v>44312.6</v>
      </c>
      <c r="F38" s="267">
        <v>13463</v>
      </c>
      <c r="G38" s="249">
        <v>16395.644</v>
      </c>
    </row>
    <row r="39" spans="1:7" ht="12.75">
      <c r="A39" s="258"/>
      <c r="B39" s="267"/>
      <c r="D39" s="267"/>
      <c r="E39" s="267"/>
      <c r="F39" s="267"/>
      <c r="G39" s="268"/>
    </row>
    <row r="40" spans="1:7" ht="12.75">
      <c r="A40" s="258"/>
      <c r="B40" s="267"/>
      <c r="C40" s="267"/>
      <c r="D40" s="267"/>
      <c r="E40" s="267"/>
      <c r="F40" s="267"/>
      <c r="G40" s="268"/>
    </row>
    <row r="41" spans="1:7" ht="12.75">
      <c r="A41" s="396" t="s">
        <v>349</v>
      </c>
      <c r="B41" s="267"/>
      <c r="C41" s="267"/>
      <c r="D41" s="267"/>
      <c r="E41" s="267"/>
      <c r="F41" s="267"/>
      <c r="G41" s="268"/>
    </row>
    <row r="42" spans="1:7" ht="12.75">
      <c r="A42" s="269" t="s">
        <v>265</v>
      </c>
      <c r="B42" s="267">
        <v>24</v>
      </c>
      <c r="C42" s="249">
        <v>10.1</v>
      </c>
      <c r="D42" s="267">
        <v>39830</v>
      </c>
      <c r="E42" s="249">
        <v>34128.7</v>
      </c>
      <c r="F42" s="267">
        <v>953</v>
      </c>
      <c r="G42" s="249">
        <v>344.7</v>
      </c>
    </row>
    <row r="43" spans="1:7" ht="12.75">
      <c r="A43" s="269" t="s">
        <v>96</v>
      </c>
      <c r="B43" s="267">
        <v>547</v>
      </c>
      <c r="C43" s="249">
        <v>550.82</v>
      </c>
      <c r="D43" s="267">
        <v>44630</v>
      </c>
      <c r="E43" s="249">
        <v>45650.8</v>
      </c>
      <c r="F43" s="267">
        <v>24447</v>
      </c>
      <c r="G43" s="249">
        <v>25145.35</v>
      </c>
    </row>
    <row r="44" spans="1:7" ht="12.75">
      <c r="A44" s="269" t="s">
        <v>266</v>
      </c>
      <c r="B44" s="267">
        <v>72</v>
      </c>
      <c r="C44" s="249">
        <v>67</v>
      </c>
      <c r="D44" s="267">
        <v>54560</v>
      </c>
      <c r="E44" s="249">
        <v>61164.2</v>
      </c>
      <c r="F44" s="267">
        <v>3924</v>
      </c>
      <c r="G44" s="249">
        <v>4098</v>
      </c>
    </row>
    <row r="45" spans="1:7" ht="13.5" thickBot="1">
      <c r="A45" s="435" t="s">
        <v>98</v>
      </c>
      <c r="B45" s="272">
        <v>14</v>
      </c>
      <c r="C45" s="282">
        <v>18.33</v>
      </c>
      <c r="D45" s="272">
        <v>61504</v>
      </c>
      <c r="E45" s="282">
        <v>76809.1</v>
      </c>
      <c r="F45" s="272">
        <v>886</v>
      </c>
      <c r="G45" s="282">
        <v>1407.91</v>
      </c>
    </row>
    <row r="46" ht="12.75">
      <c r="A46" s="249" t="s">
        <v>269</v>
      </c>
    </row>
  </sheetData>
  <mergeCells count="5">
    <mergeCell ref="B5:C5"/>
    <mergeCell ref="D5:E5"/>
    <mergeCell ref="F5:G5"/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I27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6" width="14.7109375" style="0" customWidth="1"/>
  </cols>
  <sheetData>
    <row r="1" spans="1:9" s="2" customFormat="1" ht="18">
      <c r="A1" s="568" t="s">
        <v>0</v>
      </c>
      <c r="B1" s="568"/>
      <c r="C1" s="568"/>
      <c r="D1" s="568"/>
      <c r="E1" s="568"/>
      <c r="F1" s="568"/>
      <c r="G1" s="1"/>
      <c r="H1" s="1"/>
      <c r="I1" s="1"/>
    </row>
    <row r="2" s="3" customFormat="1" ht="14.25"/>
    <row r="3" spans="1:6" s="3" customFormat="1" ht="15">
      <c r="A3" s="569" t="s">
        <v>26</v>
      </c>
      <c r="B3" s="569"/>
      <c r="C3" s="569"/>
      <c r="D3" s="569"/>
      <c r="E3" s="569"/>
      <c r="F3" s="569"/>
    </row>
    <row r="4" spans="1:6" s="3" customFormat="1" ht="15">
      <c r="A4" s="375"/>
      <c r="B4" s="376"/>
      <c r="C4" s="376"/>
      <c r="D4" s="376"/>
      <c r="E4" s="376"/>
      <c r="F4" s="376"/>
    </row>
    <row r="5" spans="1:6" ht="12.75">
      <c r="A5" s="4"/>
      <c r="B5" s="12" t="s">
        <v>27</v>
      </c>
      <c r="C5" s="14"/>
      <c r="D5" s="371"/>
      <c r="E5" s="372" t="s">
        <v>28</v>
      </c>
      <c r="F5" s="9"/>
    </row>
    <row r="6" spans="1:6" ht="12.75">
      <c r="A6" s="11" t="s">
        <v>5</v>
      </c>
      <c r="B6" s="5" t="s">
        <v>29</v>
      </c>
      <c r="C6" s="8" t="s">
        <v>30</v>
      </c>
      <c r="D6" s="51" t="s">
        <v>16</v>
      </c>
      <c r="E6" s="52" t="s">
        <v>31</v>
      </c>
      <c r="F6" s="53" t="s">
        <v>32</v>
      </c>
    </row>
    <row r="7" spans="1:6" ht="13.5" thickBot="1">
      <c r="A7" s="17"/>
      <c r="B7" s="8" t="s">
        <v>33</v>
      </c>
      <c r="C7" s="8" t="s">
        <v>34</v>
      </c>
      <c r="D7" s="54"/>
      <c r="E7" s="55"/>
      <c r="F7" s="56"/>
    </row>
    <row r="8" spans="1:6" ht="12.75">
      <c r="A8" s="18">
        <v>1985</v>
      </c>
      <c r="B8" s="57">
        <v>888.2</v>
      </c>
      <c r="C8" s="57">
        <v>9.3</v>
      </c>
      <c r="D8" s="57">
        <v>902.8</v>
      </c>
      <c r="E8" s="58">
        <v>59014</v>
      </c>
      <c r="F8" s="58">
        <v>26995</v>
      </c>
    </row>
    <row r="9" spans="1:6" ht="12.75">
      <c r="A9" s="22">
        <v>1986</v>
      </c>
      <c r="B9" s="59">
        <v>1007.6</v>
      </c>
      <c r="C9" s="59">
        <v>14.6</v>
      </c>
      <c r="D9" s="59">
        <v>1021.9</v>
      </c>
      <c r="E9" s="60">
        <v>62085</v>
      </c>
      <c r="F9" s="60">
        <v>247510</v>
      </c>
    </row>
    <row r="10" spans="1:6" ht="12.75">
      <c r="A10" s="22">
        <v>1987</v>
      </c>
      <c r="B10" s="59">
        <v>992.4</v>
      </c>
      <c r="C10" s="59">
        <v>14.3</v>
      </c>
      <c r="D10" s="59">
        <v>1006.5</v>
      </c>
      <c r="E10" s="60">
        <v>135928</v>
      </c>
      <c r="F10" s="60">
        <v>180279</v>
      </c>
    </row>
    <row r="11" spans="1:6" ht="12.75">
      <c r="A11" s="22">
        <v>1988</v>
      </c>
      <c r="B11" s="59">
        <v>1173</v>
      </c>
      <c r="C11" s="59">
        <v>14.1</v>
      </c>
      <c r="D11" s="59">
        <v>1186.8</v>
      </c>
      <c r="E11" s="60">
        <v>129118</v>
      </c>
      <c r="F11" s="60">
        <v>121764</v>
      </c>
    </row>
    <row r="12" spans="1:6" ht="12.75">
      <c r="A12" s="22">
        <v>1989</v>
      </c>
      <c r="B12" s="59">
        <v>940.7</v>
      </c>
      <c r="C12" s="59">
        <v>13.8</v>
      </c>
      <c r="D12" s="59">
        <v>954</v>
      </c>
      <c r="E12" s="60">
        <v>162602</v>
      </c>
      <c r="F12" s="60">
        <v>80717</v>
      </c>
    </row>
    <row r="13" spans="1:6" ht="12.75">
      <c r="A13" s="22">
        <v>1990</v>
      </c>
      <c r="B13" s="59">
        <v>982.3</v>
      </c>
      <c r="C13" s="59">
        <v>12.1</v>
      </c>
      <c r="D13" s="59">
        <v>994.4</v>
      </c>
      <c r="E13" s="60">
        <v>215289</v>
      </c>
      <c r="F13" s="60">
        <v>94742</v>
      </c>
    </row>
    <row r="14" spans="1:6" ht="12.75">
      <c r="A14" s="22">
        <v>1991</v>
      </c>
      <c r="B14" s="59">
        <v>937.2</v>
      </c>
      <c r="C14" s="59">
        <v>11.7</v>
      </c>
      <c r="D14" s="59">
        <v>948.9</v>
      </c>
      <c r="E14" s="60">
        <v>251085</v>
      </c>
      <c r="F14" s="60">
        <v>73867</v>
      </c>
    </row>
    <row r="15" spans="1:6" ht="12.75">
      <c r="A15" s="22">
        <v>1992</v>
      </c>
      <c r="B15" s="59">
        <v>1021.6</v>
      </c>
      <c r="C15" s="59">
        <v>11.9</v>
      </c>
      <c r="D15" s="59">
        <v>1033.5</v>
      </c>
      <c r="E15" s="60">
        <v>369593</v>
      </c>
      <c r="F15" s="60">
        <v>69017</v>
      </c>
    </row>
    <row r="16" spans="1:6" ht="12.75">
      <c r="A16" s="22">
        <v>1993</v>
      </c>
      <c r="B16" s="59">
        <v>1225.9</v>
      </c>
      <c r="C16" s="59">
        <v>8.4</v>
      </c>
      <c r="D16" s="59">
        <v>1234.3</v>
      </c>
      <c r="E16" s="60">
        <v>312194</v>
      </c>
      <c r="F16" s="60">
        <v>70765</v>
      </c>
    </row>
    <row r="17" spans="1:6" ht="12.75">
      <c r="A17" s="22">
        <v>1994</v>
      </c>
      <c r="B17" s="59">
        <v>1108.2</v>
      </c>
      <c r="C17" s="59">
        <v>8.2</v>
      </c>
      <c r="D17" s="59">
        <v>1116.4</v>
      </c>
      <c r="E17" s="60">
        <v>188743</v>
      </c>
      <c r="F17" s="60">
        <v>174186</v>
      </c>
    </row>
    <row r="18" spans="1:6" ht="12.75">
      <c r="A18" s="22">
        <v>1995</v>
      </c>
      <c r="B18" s="59">
        <v>1102.9</v>
      </c>
      <c r="C18" s="59">
        <v>7.7</v>
      </c>
      <c r="D18" s="59">
        <v>1110.6</v>
      </c>
      <c r="E18" s="60">
        <v>193672</v>
      </c>
      <c r="F18" s="60">
        <v>160041</v>
      </c>
    </row>
    <row r="19" spans="1:6" ht="12.75">
      <c r="A19" s="29">
        <v>1996</v>
      </c>
      <c r="B19" s="61">
        <v>1224.4</v>
      </c>
      <c r="C19" s="61">
        <v>4</v>
      </c>
      <c r="D19" s="62">
        <v>1228.4</v>
      </c>
      <c r="E19" s="63">
        <v>356443</v>
      </c>
      <c r="F19" s="60">
        <v>184444</v>
      </c>
    </row>
    <row r="20" spans="1:6" ht="12.75">
      <c r="A20" s="29">
        <v>1997</v>
      </c>
      <c r="B20" s="61">
        <v>1251.7</v>
      </c>
      <c r="C20" s="61">
        <v>7.8</v>
      </c>
      <c r="D20" s="62">
        <v>1259.5</v>
      </c>
      <c r="E20" s="63">
        <v>392649</v>
      </c>
      <c r="F20" s="60">
        <v>262315</v>
      </c>
    </row>
    <row r="21" spans="1:6" ht="12.75">
      <c r="A21" s="29">
        <v>1998</v>
      </c>
      <c r="B21" s="61">
        <v>1314.7</v>
      </c>
      <c r="C21" s="61">
        <v>12.2</v>
      </c>
      <c r="D21" s="62">
        <v>1326.9</v>
      </c>
      <c r="E21" s="63">
        <v>428030</v>
      </c>
      <c r="F21" s="60">
        <v>219654</v>
      </c>
    </row>
    <row r="22" spans="1:6" ht="12.75">
      <c r="A22" s="29">
        <v>1999</v>
      </c>
      <c r="B22" s="61">
        <v>1250.2</v>
      </c>
      <c r="C22" s="61">
        <v>9.9</v>
      </c>
      <c r="D22" s="62">
        <v>1260.1</v>
      </c>
      <c r="E22" s="63">
        <v>384415</v>
      </c>
      <c r="F22" s="60">
        <v>214480</v>
      </c>
    </row>
    <row r="23" spans="1:6" ht="12.75">
      <c r="A23" s="29">
        <v>2000</v>
      </c>
      <c r="B23" s="61">
        <v>1234.586</v>
      </c>
      <c r="C23" s="61">
        <v>8.49</v>
      </c>
      <c r="D23" s="62">
        <f>SUM(B23:C23)</f>
        <v>1243.076</v>
      </c>
      <c r="E23" s="63">
        <v>334632.892</v>
      </c>
      <c r="F23" s="60">
        <v>219131.059</v>
      </c>
    </row>
    <row r="24" spans="1:6" ht="12.75">
      <c r="A24" s="29">
        <v>2001</v>
      </c>
      <c r="B24" s="61">
        <v>1074.294</v>
      </c>
      <c r="C24" s="61">
        <v>8.653</v>
      </c>
      <c r="D24" s="62">
        <f>SUM(B24:C24)</f>
        <v>1082.9470000000001</v>
      </c>
      <c r="E24" s="63">
        <v>428368.068</v>
      </c>
      <c r="F24" s="60">
        <v>162218.354</v>
      </c>
    </row>
    <row r="25" spans="1:6" ht="13.5" thickBot="1">
      <c r="A25" s="34">
        <v>2002</v>
      </c>
      <c r="B25" s="64">
        <v>1313.48</v>
      </c>
      <c r="C25" s="64">
        <v>6.283</v>
      </c>
      <c r="D25" s="65">
        <f>SUM(B25:C25)</f>
        <v>1319.763</v>
      </c>
      <c r="E25" s="66">
        <v>468256.198</v>
      </c>
      <c r="F25" s="67">
        <v>62378.621</v>
      </c>
    </row>
    <row r="26" spans="1:6" ht="12.75">
      <c r="A26" s="22" t="s">
        <v>35</v>
      </c>
      <c r="B26" s="131"/>
      <c r="C26" s="131"/>
      <c r="D26" s="132"/>
      <c r="E26" s="134"/>
      <c r="F26" s="134"/>
    </row>
    <row r="27" ht="12.75">
      <c r="A27" t="s">
        <v>36</v>
      </c>
    </row>
  </sheetData>
  <mergeCells count="2">
    <mergeCell ref="A1:F1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96" r:id="rId1"/>
  <headerFooter alignWithMargins="0">
    <oddFooter>&amp;C&amp;A</oddFooter>
  </headerFooter>
  <ignoredErrors>
    <ignoredError sqref="B7:C7" numberStoredAsText="1"/>
    <ignoredError sqref="D23 D24:D2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I66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4.57421875" style="138" customWidth="1"/>
    <col min="2" max="2" width="12.7109375" style="138" customWidth="1"/>
    <col min="3" max="4" width="12.7109375" style="154" customWidth="1"/>
    <col min="5" max="5" width="12.7109375" style="138" customWidth="1"/>
    <col min="6" max="6" width="12.7109375" style="154" customWidth="1"/>
    <col min="7" max="7" width="12.7109375" style="158" customWidth="1"/>
    <col min="8" max="8" width="11.421875" style="138" customWidth="1"/>
    <col min="9" max="9" width="11.421875" style="154" customWidth="1"/>
    <col min="10" max="16384" width="11.421875" style="138" customWidth="1"/>
  </cols>
  <sheetData>
    <row r="1" spans="1:9" s="106" customFormat="1" ht="18">
      <c r="A1" s="574" t="s">
        <v>0</v>
      </c>
      <c r="B1" s="574"/>
      <c r="C1" s="574"/>
      <c r="D1" s="574"/>
      <c r="E1" s="574"/>
      <c r="F1" s="574"/>
      <c r="G1" s="574"/>
      <c r="I1" s="157"/>
    </row>
    <row r="3" spans="1:9" s="137" customFormat="1" ht="15">
      <c r="A3" s="575" t="s">
        <v>350</v>
      </c>
      <c r="B3" s="575"/>
      <c r="C3" s="575"/>
      <c r="D3" s="575"/>
      <c r="E3" s="575"/>
      <c r="F3" s="575"/>
      <c r="G3" s="575"/>
      <c r="I3" s="150"/>
    </row>
    <row r="4" spans="1:9" s="137" customFormat="1" ht="14.25">
      <c r="A4" s="378"/>
      <c r="B4" s="378"/>
      <c r="C4" s="379"/>
      <c r="D4" s="379"/>
      <c r="E4" s="378"/>
      <c r="F4" s="379"/>
      <c r="G4" s="379"/>
      <c r="I4" s="150"/>
    </row>
    <row r="5" spans="1:7" ht="12.75">
      <c r="A5" s="576" t="s">
        <v>67</v>
      </c>
      <c r="B5" s="577" t="s">
        <v>56</v>
      </c>
      <c r="C5" s="578"/>
      <c r="D5" s="579"/>
      <c r="E5" s="577" t="s">
        <v>57</v>
      </c>
      <c r="F5" s="578"/>
      <c r="G5" s="578"/>
    </row>
    <row r="6" spans="1:9" ht="13.5" thickBot="1">
      <c r="A6" s="576"/>
      <c r="B6" s="422">
        <v>2000</v>
      </c>
      <c r="C6" s="423">
        <v>2001</v>
      </c>
      <c r="D6" s="423">
        <v>2002</v>
      </c>
      <c r="E6" s="423">
        <v>2000</v>
      </c>
      <c r="F6" s="425">
        <v>2001</v>
      </c>
      <c r="G6" s="424">
        <v>2002</v>
      </c>
      <c r="H6"/>
      <c r="I6" s="152"/>
    </row>
    <row r="7" spans="1:9" ht="12.75">
      <c r="A7" s="139" t="s">
        <v>68</v>
      </c>
      <c r="B7" s="140">
        <v>334632.892</v>
      </c>
      <c r="C7" s="140">
        <v>428368.068</v>
      </c>
      <c r="D7" s="140">
        <v>468256.198</v>
      </c>
      <c r="E7" s="140">
        <v>219131.059</v>
      </c>
      <c r="F7" s="140">
        <v>162218.354</v>
      </c>
      <c r="G7" s="141">
        <v>62378.621</v>
      </c>
      <c r="H7"/>
      <c r="I7" s="152"/>
    </row>
    <row r="8" spans="1:9" ht="12.75">
      <c r="A8" s="142"/>
      <c r="B8" s="143"/>
      <c r="C8" s="143"/>
      <c r="D8" s="143"/>
      <c r="E8" s="143"/>
      <c r="F8" s="143"/>
      <c r="G8" s="144"/>
      <c r="H8"/>
      <c r="I8" s="152"/>
    </row>
    <row r="9" spans="1:9" ht="12.75">
      <c r="A9" s="401" t="s">
        <v>348</v>
      </c>
      <c r="B9" s="146"/>
      <c r="C9" s="155"/>
      <c r="D9" s="155"/>
      <c r="E9" s="155"/>
      <c r="F9" s="155"/>
      <c r="G9" s="151"/>
      <c r="H9"/>
      <c r="I9" s="152"/>
    </row>
    <row r="10" spans="1:9" ht="12.75">
      <c r="A10" s="402" t="s">
        <v>69</v>
      </c>
      <c r="B10" s="403">
        <v>318062.842</v>
      </c>
      <c r="C10" s="403">
        <v>406498.857</v>
      </c>
      <c r="D10" s="403">
        <f>SUM(D11:D23)</f>
        <v>438579.5399999999</v>
      </c>
      <c r="E10" s="403">
        <f>SUM(E11:E23)</f>
        <v>5777.5560000000005</v>
      </c>
      <c r="F10" s="403">
        <f>SUM(F11:F23)</f>
        <v>2250.471</v>
      </c>
      <c r="G10" s="404">
        <f>SUM(G11:G23)</f>
        <v>4301.893</v>
      </c>
      <c r="H10"/>
      <c r="I10" s="152"/>
    </row>
    <row r="11" spans="1:9" ht="12.75">
      <c r="A11" s="148" t="s">
        <v>70</v>
      </c>
      <c r="B11" s="146">
        <v>82373.106</v>
      </c>
      <c r="C11" s="405">
        <v>83334.999</v>
      </c>
      <c r="D11" s="160">
        <v>91253.382</v>
      </c>
      <c r="E11" s="405">
        <v>2.52</v>
      </c>
      <c r="F11" s="405">
        <v>3.695</v>
      </c>
      <c r="G11" s="426">
        <v>0.664</v>
      </c>
      <c r="H11"/>
      <c r="I11" s="152"/>
    </row>
    <row r="12" spans="1:9" ht="12.75">
      <c r="A12" s="148" t="s">
        <v>71</v>
      </c>
      <c r="B12" s="146" t="s">
        <v>47</v>
      </c>
      <c r="C12" s="146" t="s">
        <v>47</v>
      </c>
      <c r="D12" s="160">
        <v>1125.96</v>
      </c>
      <c r="E12" s="405">
        <v>0.574</v>
      </c>
      <c r="F12" s="146" t="s">
        <v>47</v>
      </c>
      <c r="G12" s="147" t="s">
        <v>47</v>
      </c>
      <c r="H12"/>
      <c r="I12" s="152"/>
    </row>
    <row r="13" spans="1:9" ht="12.75">
      <c r="A13" s="148" t="s">
        <v>72</v>
      </c>
      <c r="B13" s="146">
        <v>8997.842</v>
      </c>
      <c r="C13" s="405">
        <v>7901.56</v>
      </c>
      <c r="D13" s="160">
        <v>10892.698</v>
      </c>
      <c r="E13" s="405">
        <v>1.859</v>
      </c>
      <c r="F13" s="405">
        <v>2.599</v>
      </c>
      <c r="G13" s="147" t="s">
        <v>47</v>
      </c>
      <c r="H13"/>
      <c r="I13" s="152"/>
    </row>
    <row r="14" spans="1:9" ht="12.75">
      <c r="A14" s="148" t="s">
        <v>73</v>
      </c>
      <c r="B14" s="146">
        <v>1166.35</v>
      </c>
      <c r="C14" s="405">
        <v>0.5</v>
      </c>
      <c r="D14" s="160">
        <v>2879</v>
      </c>
      <c r="E14" s="146" t="s">
        <v>47</v>
      </c>
      <c r="F14" s="146" t="s">
        <v>47</v>
      </c>
      <c r="G14" s="147" t="s">
        <v>47</v>
      </c>
      <c r="H14"/>
      <c r="I14" s="152"/>
    </row>
    <row r="15" spans="1:9" ht="12.75">
      <c r="A15" s="148" t="s">
        <v>100</v>
      </c>
      <c r="B15" s="146" t="s">
        <v>47</v>
      </c>
      <c r="C15" s="146">
        <v>43.5</v>
      </c>
      <c r="D15" s="146" t="s">
        <v>47</v>
      </c>
      <c r="E15" s="146" t="s">
        <v>47</v>
      </c>
      <c r="F15" s="146" t="s">
        <v>47</v>
      </c>
      <c r="G15" s="147" t="s">
        <v>47</v>
      </c>
      <c r="H15"/>
      <c r="I15" s="152"/>
    </row>
    <row r="16" spans="1:9" ht="12.75">
      <c r="A16" s="148" t="s">
        <v>74</v>
      </c>
      <c r="B16" s="146">
        <v>164108.729</v>
      </c>
      <c r="C16" s="405">
        <v>249683.437</v>
      </c>
      <c r="D16" s="160">
        <v>251882.999</v>
      </c>
      <c r="E16" s="405">
        <v>2023.23</v>
      </c>
      <c r="F16" s="405">
        <v>1717.301</v>
      </c>
      <c r="G16" s="426">
        <v>3859.609</v>
      </c>
      <c r="H16"/>
      <c r="I16" s="152"/>
    </row>
    <row r="17" spans="1:9" ht="12.75">
      <c r="A17" s="148" t="s">
        <v>75</v>
      </c>
      <c r="B17" s="146" t="s">
        <v>47</v>
      </c>
      <c r="C17" s="146" t="s">
        <v>47</v>
      </c>
      <c r="D17" s="146" t="s">
        <v>47</v>
      </c>
      <c r="E17" s="146" t="s">
        <v>47</v>
      </c>
      <c r="F17" s="405">
        <v>0.774</v>
      </c>
      <c r="G17" s="426">
        <v>0.504</v>
      </c>
      <c r="H17"/>
      <c r="I17" s="152"/>
    </row>
    <row r="18" spans="1:9" ht="12.75">
      <c r="A18" s="148" t="s">
        <v>76</v>
      </c>
      <c r="B18" s="146">
        <v>2.026</v>
      </c>
      <c r="C18" s="405">
        <v>25.538</v>
      </c>
      <c r="D18" s="160">
        <v>3.141</v>
      </c>
      <c r="E18" s="146" t="s">
        <v>47</v>
      </c>
      <c r="F18" s="405">
        <v>0.51</v>
      </c>
      <c r="G18" s="147" t="s">
        <v>47</v>
      </c>
      <c r="H18"/>
      <c r="I18" s="152"/>
    </row>
    <row r="19" spans="1:9" ht="12.75">
      <c r="A19" s="148" t="s">
        <v>77</v>
      </c>
      <c r="B19" s="146">
        <v>3692.684</v>
      </c>
      <c r="C19" s="405">
        <v>1229.569</v>
      </c>
      <c r="D19" s="160">
        <v>5869.241</v>
      </c>
      <c r="E19" s="405">
        <v>201.253</v>
      </c>
      <c r="F19" s="405">
        <v>11.487</v>
      </c>
      <c r="G19" s="426">
        <v>18.217</v>
      </c>
      <c r="H19"/>
      <c r="I19" s="152"/>
    </row>
    <row r="20" spans="1:9" ht="12.75">
      <c r="A20" s="148" t="s">
        <v>78</v>
      </c>
      <c r="B20" s="146">
        <v>1051.215</v>
      </c>
      <c r="C20" s="405">
        <v>1724.417</v>
      </c>
      <c r="D20" s="160">
        <v>2588.495</v>
      </c>
      <c r="E20" s="405">
        <v>785</v>
      </c>
      <c r="F20" s="146" t="s">
        <v>47</v>
      </c>
      <c r="G20" s="147" t="s">
        <v>47</v>
      </c>
      <c r="H20"/>
      <c r="I20" s="152"/>
    </row>
    <row r="21" spans="1:9" ht="12.75">
      <c r="A21" s="148" t="s">
        <v>79</v>
      </c>
      <c r="B21" s="146">
        <v>38410.561</v>
      </c>
      <c r="C21" s="405">
        <v>36564.905</v>
      </c>
      <c r="D21" s="160">
        <v>49426.79</v>
      </c>
      <c r="E21" s="405">
        <v>2763.12</v>
      </c>
      <c r="F21" s="405">
        <v>514.105</v>
      </c>
      <c r="G21" s="426">
        <v>422.899</v>
      </c>
      <c r="H21"/>
      <c r="I21" s="152"/>
    </row>
    <row r="22" spans="1:9" ht="12.75">
      <c r="A22" s="148" t="s">
        <v>80</v>
      </c>
      <c r="B22" s="146">
        <v>18256.578</v>
      </c>
      <c r="C22" s="405">
        <v>25988.125</v>
      </c>
      <c r="D22" s="160">
        <v>22656.587</v>
      </c>
      <c r="E22" s="146" t="s">
        <v>47</v>
      </c>
      <c r="F22" s="146" t="s">
        <v>47</v>
      </c>
      <c r="G22" s="147" t="s">
        <v>47</v>
      </c>
      <c r="H22"/>
      <c r="I22" s="152"/>
    </row>
    <row r="23" spans="1:9" ht="12.75">
      <c r="A23" s="148" t="s">
        <v>81</v>
      </c>
      <c r="B23" s="146">
        <v>3.751</v>
      </c>
      <c r="C23" s="405">
        <v>2.307</v>
      </c>
      <c r="D23" s="160">
        <v>1.247</v>
      </c>
      <c r="E23" s="146" t="s">
        <v>47</v>
      </c>
      <c r="F23" s="146" t="s">
        <v>47</v>
      </c>
      <c r="G23" s="147" t="s">
        <v>47</v>
      </c>
      <c r="H23"/>
      <c r="I23" s="152"/>
    </row>
    <row r="24" spans="1:9" ht="12.75">
      <c r="A24" s="145" t="s">
        <v>82</v>
      </c>
      <c r="B24" s="146"/>
      <c r="C24" s="155"/>
      <c r="D24" s="155"/>
      <c r="E24" s="155"/>
      <c r="F24" s="155"/>
      <c r="G24" s="151"/>
      <c r="H24"/>
      <c r="I24" s="152"/>
    </row>
    <row r="25" spans="1:9" ht="12.75">
      <c r="A25" s="402" t="s">
        <v>83</v>
      </c>
      <c r="B25" s="146"/>
      <c r="C25" s="155"/>
      <c r="D25" s="155"/>
      <c r="E25" s="155"/>
      <c r="F25" s="155"/>
      <c r="G25" s="151"/>
      <c r="H25"/>
      <c r="I25" s="152"/>
    </row>
    <row r="26" spans="1:7" ht="12.75">
      <c r="A26" s="148" t="s">
        <v>87</v>
      </c>
      <c r="B26" s="146" t="s">
        <v>47</v>
      </c>
      <c r="C26" s="146" t="s">
        <v>47</v>
      </c>
      <c r="D26" s="146" t="s">
        <v>47</v>
      </c>
      <c r="E26" s="146" t="s">
        <v>47</v>
      </c>
      <c r="F26" s="405">
        <v>2.824</v>
      </c>
      <c r="G26" s="147" t="s">
        <v>47</v>
      </c>
    </row>
    <row r="27" spans="1:7" ht="12.75">
      <c r="A27" s="148" t="s">
        <v>89</v>
      </c>
      <c r="B27" s="146">
        <v>994.1</v>
      </c>
      <c r="C27" s="405">
        <v>635.89</v>
      </c>
      <c r="D27" s="146" t="s">
        <v>47</v>
      </c>
      <c r="E27" s="146" t="s">
        <v>47</v>
      </c>
      <c r="F27" s="146" t="s">
        <v>47</v>
      </c>
      <c r="G27" s="147" t="s">
        <v>47</v>
      </c>
    </row>
    <row r="28" spans="1:7" ht="12.75">
      <c r="A28" s="148" t="s">
        <v>90</v>
      </c>
      <c r="B28" s="146">
        <v>142</v>
      </c>
      <c r="C28" s="405" t="s">
        <v>47</v>
      </c>
      <c r="D28" s="146" t="s">
        <v>47</v>
      </c>
      <c r="E28" s="146" t="s">
        <v>47</v>
      </c>
      <c r="F28" s="146" t="s">
        <v>47</v>
      </c>
      <c r="G28" s="147" t="s">
        <v>47</v>
      </c>
    </row>
    <row r="29" spans="1:7" ht="12.75">
      <c r="A29" s="148" t="s">
        <v>92</v>
      </c>
      <c r="B29" s="146">
        <v>682.5</v>
      </c>
      <c r="C29" s="405">
        <v>251.968</v>
      </c>
      <c r="D29" s="405">
        <v>152</v>
      </c>
      <c r="E29" s="146" t="s">
        <v>47</v>
      </c>
      <c r="F29" s="405">
        <v>11.848</v>
      </c>
      <c r="G29" s="426">
        <v>10.042</v>
      </c>
    </row>
    <row r="30" spans="1:7" ht="12.75">
      <c r="A30" s="142" t="s">
        <v>82</v>
      </c>
      <c r="B30" s="146"/>
      <c r="C30" s="155"/>
      <c r="D30" s="155"/>
      <c r="E30" s="155"/>
      <c r="F30" s="155"/>
      <c r="G30" s="151"/>
    </row>
    <row r="31" spans="1:7" ht="12.75">
      <c r="A31" s="406" t="s">
        <v>349</v>
      </c>
      <c r="B31" s="146"/>
      <c r="C31" s="155"/>
      <c r="D31" s="155"/>
      <c r="E31" s="155"/>
      <c r="F31" s="155"/>
      <c r="G31" s="151"/>
    </row>
    <row r="32" spans="1:7" ht="12.75">
      <c r="A32" s="148" t="s">
        <v>93</v>
      </c>
      <c r="B32" s="146" t="s">
        <v>47</v>
      </c>
      <c r="C32" s="146">
        <v>20.2</v>
      </c>
      <c r="D32" s="405">
        <v>20</v>
      </c>
      <c r="E32" s="405">
        <v>1.171</v>
      </c>
      <c r="F32" s="405">
        <v>0.56</v>
      </c>
      <c r="G32" s="426">
        <v>1.8</v>
      </c>
    </row>
    <row r="33" spans="1:7" ht="12.75">
      <c r="A33" s="148" t="s">
        <v>94</v>
      </c>
      <c r="B33" s="146" t="s">
        <v>47</v>
      </c>
      <c r="C33" s="146" t="s">
        <v>47</v>
      </c>
      <c r="D33" s="405">
        <v>1186</v>
      </c>
      <c r="E33" s="146" t="s">
        <v>47</v>
      </c>
      <c r="F33" s="146" t="s">
        <v>47</v>
      </c>
      <c r="G33" s="147" t="s">
        <v>47</v>
      </c>
    </row>
    <row r="34" spans="1:7" ht="12.75">
      <c r="A34" s="148" t="s">
        <v>95</v>
      </c>
      <c r="B34" s="146">
        <v>2828.03</v>
      </c>
      <c r="C34" s="160">
        <v>2686.808</v>
      </c>
      <c r="D34" s="405">
        <v>5855.585</v>
      </c>
      <c r="E34" s="160">
        <v>5.55</v>
      </c>
      <c r="F34" s="160">
        <v>19.74</v>
      </c>
      <c r="G34" s="147" t="s">
        <v>47</v>
      </c>
    </row>
    <row r="35" spans="1:7" ht="12.75">
      <c r="A35" s="148" t="s">
        <v>96</v>
      </c>
      <c r="B35" s="146">
        <v>61.957</v>
      </c>
      <c r="C35" s="160">
        <v>64.857</v>
      </c>
      <c r="D35" s="405">
        <v>112.642</v>
      </c>
      <c r="E35" s="160">
        <v>2.343</v>
      </c>
      <c r="F35" s="160">
        <v>1.786</v>
      </c>
      <c r="G35" s="147" t="s">
        <v>47</v>
      </c>
    </row>
    <row r="36" spans="1:7" ht="13.5" thickBot="1">
      <c r="A36" s="439" t="s">
        <v>98</v>
      </c>
      <c r="B36" s="149" t="s">
        <v>47</v>
      </c>
      <c r="C36" s="149">
        <v>0.6</v>
      </c>
      <c r="D36" s="149" t="s">
        <v>47</v>
      </c>
      <c r="E36" s="149" t="s">
        <v>47</v>
      </c>
      <c r="F36" s="440">
        <v>0.64</v>
      </c>
      <c r="G36" s="441" t="s">
        <v>47</v>
      </c>
    </row>
    <row r="37" ht="12.75">
      <c r="A37" s="138" t="s">
        <v>99</v>
      </c>
    </row>
    <row r="38" ht="12.75">
      <c r="A38" s="138" t="s">
        <v>82</v>
      </c>
    </row>
    <row r="39" ht="12.75">
      <c r="A39" s="138" t="s">
        <v>82</v>
      </c>
    </row>
    <row r="40" ht="12.75">
      <c r="A40" s="138" t="s">
        <v>82</v>
      </c>
    </row>
    <row r="41" ht="12.75">
      <c r="A41" s="138" t="s">
        <v>82</v>
      </c>
    </row>
    <row r="42" ht="12.75">
      <c r="A42" s="138" t="s">
        <v>82</v>
      </c>
    </row>
    <row r="43" ht="12.75">
      <c r="A43" s="138" t="s">
        <v>82</v>
      </c>
    </row>
    <row r="44" ht="12.75">
      <c r="A44" s="138" t="s">
        <v>82</v>
      </c>
    </row>
    <row r="45" ht="12.75">
      <c r="A45" s="138" t="s">
        <v>82</v>
      </c>
    </row>
    <row r="46" ht="12.75">
      <c r="A46" s="138" t="s">
        <v>82</v>
      </c>
    </row>
    <row r="47" ht="12.75">
      <c r="A47" s="138" t="s">
        <v>82</v>
      </c>
    </row>
    <row r="48" ht="12.75">
      <c r="A48" s="138" t="s">
        <v>82</v>
      </c>
    </row>
    <row r="49" ht="12.75">
      <c r="A49" s="138" t="s">
        <v>82</v>
      </c>
    </row>
    <row r="50" ht="12.75">
      <c r="A50" s="138" t="s">
        <v>82</v>
      </c>
    </row>
    <row r="51" ht="12.75">
      <c r="A51" s="138" t="s">
        <v>82</v>
      </c>
    </row>
    <row r="52" ht="12.75">
      <c r="A52" s="138" t="s">
        <v>82</v>
      </c>
    </row>
    <row r="53" ht="12.75">
      <c r="A53" s="138" t="s">
        <v>82</v>
      </c>
    </row>
    <row r="54" ht="12.75">
      <c r="A54" s="138" t="s">
        <v>82</v>
      </c>
    </row>
    <row r="55" ht="12.75">
      <c r="A55" s="138" t="s">
        <v>82</v>
      </c>
    </row>
    <row r="56" ht="12.75">
      <c r="A56" s="138" t="s">
        <v>82</v>
      </c>
    </row>
    <row r="57" ht="12.75">
      <c r="A57" s="138" t="s">
        <v>82</v>
      </c>
    </row>
    <row r="58" ht="12.75">
      <c r="A58" s="138" t="s">
        <v>82</v>
      </c>
    </row>
    <row r="59" ht="12.75">
      <c r="A59" s="138" t="s">
        <v>82</v>
      </c>
    </row>
    <row r="60" ht="12.75">
      <c r="A60" s="138" t="s">
        <v>82</v>
      </c>
    </row>
    <row r="61" ht="12.75">
      <c r="A61" s="138" t="s">
        <v>82</v>
      </c>
    </row>
    <row r="62" ht="12.75">
      <c r="A62" s="138" t="s">
        <v>82</v>
      </c>
    </row>
    <row r="63" ht="12.75">
      <c r="A63" s="138" t="s">
        <v>82</v>
      </c>
    </row>
    <row r="64" ht="12.75">
      <c r="A64" s="138" t="s">
        <v>82</v>
      </c>
    </row>
    <row r="65" ht="12.75">
      <c r="A65" s="138" t="s">
        <v>82</v>
      </c>
    </row>
    <row r="66" ht="12.75">
      <c r="A66" s="138" t="s">
        <v>82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</cp:lastModifiedBy>
  <cp:lastPrinted>2005-02-03T13:51:21Z</cp:lastPrinted>
  <dcterms:created xsi:type="dcterms:W3CDTF">2003-08-06T09:01:57Z</dcterms:created>
  <dcterms:modified xsi:type="dcterms:W3CDTF">2005-02-03T13:51:34Z</dcterms:modified>
  <cp:category/>
  <cp:version/>
  <cp:contentType/>
  <cp:contentStatus/>
</cp:coreProperties>
</file>