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'14.26'!$A$1:$K$87</definedName>
    <definedName name="DatosExternos112" localSheetId="0">'14.26'!$B$9:$K$86</definedName>
    <definedName name="DatosExternos113" localSheetId="0">'14.26'!$B$9:$K$86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<sst xmlns="http://schemas.openxmlformats.org/spreadsheetml/2006/main" count="219" uniqueCount="82">
  <si>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</si>
  <si>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</si>
  <si>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</si>
  <si>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</si>
  <si>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</si>
  <si>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</si>
  <si>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</si>
  <si>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</si>
  <si>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</si>
  <si>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 xml:space="preserve">  (1) Incluye el nectarino.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</si>
  <si>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</si>
  <si>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</si>
  <si>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</si>
  <si>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</si>
  <si>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</si>
  <si>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</si>
  <si>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</si>
  <si>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</si>
  <si>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</si>
  <si>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</si>
  <si>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</si>
  <si>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</si>
  <si>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</si>
  <si>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</si>
  <si>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</si>
  <si>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</si>
  <si>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</si>
  <si>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</si>
  <si>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</si>
  <si>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</si>
  <si>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</si>
  <si>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</si>
  <si>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</si>
  <si>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</si>
  <si>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</si>
  <si>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</si>
  <si>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</si>
  <si>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</si>
  <si>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</si>
  <si>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</si>
  <si>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</si>
  <si>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</si>
  <si>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</si>
  <si>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</si>
  <si>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</si>
  <si>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</si>
  <si>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</si>
  <si>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</si>
  <si>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</si>
  <si>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</si>
  <si>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</si>
  <si>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</si>
  <si>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</si>
  <si>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</si>
  <si>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</si>
  <si>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</si>
  <si>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</si>
  <si>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</si>
  <si>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</si>
  <si>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</si>
  <si>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</si>
  <si>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</si>
  <si>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</si>
  <si>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</si>
  <si>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</si>
  <si>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</si>
  <si>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</si>
  <si>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</si>
  <si>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</si>
  <si>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</si>
  <si>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</si>
  <si>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</si>
  <si>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</si>
  <si>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</si>
  <si>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</si>
  <si>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</si>
  <si>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</si>
  <si>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</si>
  <si>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</si>
  <si>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</si>
  <si>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14.26.  MELOCOTONERO (1):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</si>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</sst>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177" fontId="0" fillId="2" borderId="10" xfId="0" applyNumberFormat="1" applyFont="1" applyFill="1" applyBorder="1" applyAlignment="1">
      <alignment/>
    </xf>
    <xf numFmtId="177" fontId="0" fillId="2" borderId="2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71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s="8" customFormat="1" ht="15">
      <c r="A3" s="15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48" t="s">
        <v>13</v>
      </c>
      <c r="C5" s="53"/>
      <c r="D5" s="53"/>
      <c r="E5" s="53"/>
      <c r="F5" s="53"/>
      <c r="G5" s="50" t="s">
        <v>14</v>
      </c>
      <c r="H5" s="39"/>
      <c r="I5" s="6" t="s">
        <v>1</v>
      </c>
      <c r="J5" s="40"/>
      <c r="K5" s="4"/>
    </row>
    <row r="6" spans="1:11" ht="12.75">
      <c r="A6" s="3" t="s">
        <v>15</v>
      </c>
      <c r="B6" s="46" t="s">
        <v>7</v>
      </c>
      <c r="C6" s="54"/>
      <c r="D6" s="54"/>
      <c r="E6" s="54"/>
      <c r="F6" s="47"/>
      <c r="G6" s="51"/>
      <c r="H6" s="48" t="s">
        <v>16</v>
      </c>
      <c r="I6" s="49"/>
      <c r="J6" s="4" t="s">
        <v>0</v>
      </c>
      <c r="K6" s="2" t="s">
        <v>3</v>
      </c>
    </row>
    <row r="7" spans="1:11" ht="12.75">
      <c r="A7" s="3" t="s">
        <v>17</v>
      </c>
      <c r="B7" s="17"/>
      <c r="C7" s="6" t="s">
        <v>5</v>
      </c>
      <c r="D7" s="18"/>
      <c r="E7" s="44" t="s">
        <v>6</v>
      </c>
      <c r="F7" s="45"/>
      <c r="G7" s="51"/>
      <c r="H7" s="46" t="s">
        <v>18</v>
      </c>
      <c r="I7" s="47"/>
      <c r="J7" s="2" t="s">
        <v>2</v>
      </c>
      <c r="K7" s="2" t="s">
        <v>4</v>
      </c>
    </row>
    <row r="8" spans="1:17" ht="13.5" thickBot="1">
      <c r="A8" s="19"/>
      <c r="B8" s="20" t="s">
        <v>10</v>
      </c>
      <c r="C8" s="20" t="s">
        <v>11</v>
      </c>
      <c r="D8" s="20" t="s">
        <v>5</v>
      </c>
      <c r="E8" s="20" t="s">
        <v>10</v>
      </c>
      <c r="F8" s="20" t="s">
        <v>11</v>
      </c>
      <c r="G8" s="52"/>
      <c r="H8" s="20" t="s">
        <v>10</v>
      </c>
      <c r="I8" s="20" t="s">
        <v>11</v>
      </c>
      <c r="J8" s="10" t="s">
        <v>12</v>
      </c>
      <c r="K8" s="10"/>
      <c r="P8" s="21"/>
      <c r="Q8" s="21"/>
    </row>
    <row r="9" spans="1:18" ht="12.75">
      <c r="A9" s="9" t="s">
        <v>19</v>
      </c>
      <c r="B9" s="22">
        <v>70</v>
      </c>
      <c r="C9" s="22">
        <v>12</v>
      </c>
      <c r="D9" s="23">
        <v>82</v>
      </c>
      <c r="E9" s="22">
        <v>70</v>
      </c>
      <c r="F9" s="22">
        <v>9</v>
      </c>
      <c r="G9" s="22">
        <v>150000</v>
      </c>
      <c r="H9" s="22">
        <v>7500</v>
      </c>
      <c r="I9" s="22">
        <v>8500</v>
      </c>
      <c r="J9" s="22">
        <v>18</v>
      </c>
      <c r="K9" s="41">
        <v>3302</v>
      </c>
      <c r="L9" s="24"/>
      <c r="M9" s="24"/>
      <c r="N9" s="24"/>
      <c r="R9" s="12"/>
    </row>
    <row r="10" spans="1:18" ht="12.75">
      <c r="A10" s="1" t="s">
        <v>20</v>
      </c>
      <c r="B10" s="25">
        <v>37</v>
      </c>
      <c r="C10" s="25" t="s">
        <v>8</v>
      </c>
      <c r="D10" s="25">
        <v>37</v>
      </c>
      <c r="E10" s="25">
        <v>37</v>
      </c>
      <c r="F10" s="25" t="s">
        <v>8</v>
      </c>
      <c r="G10" s="25">
        <v>34467</v>
      </c>
      <c r="H10" s="25">
        <v>8000</v>
      </c>
      <c r="I10" s="25" t="s">
        <v>8</v>
      </c>
      <c r="J10" s="25">
        <v>20</v>
      </c>
      <c r="K10" s="42">
        <v>985</v>
      </c>
      <c r="L10" s="24"/>
      <c r="M10" s="24"/>
      <c r="N10" s="24"/>
      <c r="R10" s="12"/>
    </row>
    <row r="11" spans="1:18" ht="12.75">
      <c r="A11" s="1" t="s">
        <v>21</v>
      </c>
      <c r="B11" s="13">
        <v>27</v>
      </c>
      <c r="C11" s="25" t="s">
        <v>8</v>
      </c>
      <c r="D11" s="25">
        <v>27</v>
      </c>
      <c r="E11" s="13">
        <v>27</v>
      </c>
      <c r="F11" s="25" t="s">
        <v>8</v>
      </c>
      <c r="G11" s="25">
        <v>88592</v>
      </c>
      <c r="H11" s="13">
        <v>8000</v>
      </c>
      <c r="I11" s="25" t="s">
        <v>8</v>
      </c>
      <c r="J11" s="25">
        <v>20</v>
      </c>
      <c r="K11" s="42">
        <v>1988</v>
      </c>
      <c r="L11" s="24"/>
      <c r="M11" s="24"/>
      <c r="N11" s="24"/>
      <c r="R11" s="12"/>
    </row>
    <row r="12" spans="1:18" ht="12.75">
      <c r="A12" s="1" t="s">
        <v>22</v>
      </c>
      <c r="B12" s="25">
        <v>42</v>
      </c>
      <c r="C12" s="25" t="s">
        <v>8</v>
      </c>
      <c r="D12" s="25">
        <v>42</v>
      </c>
      <c r="E12" s="25">
        <v>42</v>
      </c>
      <c r="F12" s="25" t="s">
        <v>8</v>
      </c>
      <c r="G12" s="25">
        <v>101945</v>
      </c>
      <c r="H12" s="25">
        <v>8000</v>
      </c>
      <c r="I12" s="25" t="s">
        <v>8</v>
      </c>
      <c r="J12" s="25">
        <v>20</v>
      </c>
      <c r="K12" s="42">
        <v>2375</v>
      </c>
      <c r="L12" s="24"/>
      <c r="M12" s="24"/>
      <c r="N12" s="24"/>
      <c r="R12" s="12"/>
    </row>
    <row r="13" spans="1:18" ht="12.75">
      <c r="A13" s="26" t="s">
        <v>23</v>
      </c>
      <c r="B13" s="27">
        <f>SUM(B9:B12)</f>
        <v>176</v>
      </c>
      <c r="C13" s="27">
        <f>SUM(C9:C12)</f>
        <v>12</v>
      </c>
      <c r="D13" s="28">
        <f>SUM(B13:C13)</f>
        <v>188</v>
      </c>
      <c r="E13" s="27">
        <f>SUM(E9:E12)</f>
        <v>176</v>
      </c>
      <c r="F13" s="27">
        <f>SUM(F9:F12)</f>
        <v>9</v>
      </c>
      <c r="G13" s="27">
        <f>SUM(G9:G12)</f>
        <v>375004</v>
      </c>
      <c r="H13" s="28">
        <f>((H9*E9)+(H10*E10)+(H11*E11)+(H12*E12))/E13</f>
        <v>7801.136363636364</v>
      </c>
      <c r="I13" s="28">
        <f>I9</f>
        <v>8500</v>
      </c>
      <c r="J13" s="28">
        <f>((J9*G9)+(J10*G10)+(J11*G11)+(J12*G12))/G13</f>
        <v>19.20000853324231</v>
      </c>
      <c r="K13" s="27">
        <f>SUM(K9:K12)</f>
        <v>8650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24</v>
      </c>
      <c r="B15" s="28" t="s">
        <v>8</v>
      </c>
      <c r="C15" s="27" t="s">
        <v>8</v>
      </c>
      <c r="D15" s="28" t="s">
        <v>8</v>
      </c>
      <c r="E15" s="27" t="s">
        <v>8</v>
      </c>
      <c r="F15" s="27" t="s">
        <v>8</v>
      </c>
      <c r="G15" s="28">
        <v>43000</v>
      </c>
      <c r="H15" s="27" t="s">
        <v>8</v>
      </c>
      <c r="I15" s="27" t="s">
        <v>8</v>
      </c>
      <c r="J15" s="28">
        <v>6</v>
      </c>
      <c r="K15" s="28">
        <v>258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25</v>
      </c>
      <c r="B17" s="28">
        <v>1</v>
      </c>
      <c r="C17" s="28" t="s">
        <v>8</v>
      </c>
      <c r="D17" s="28">
        <v>1</v>
      </c>
      <c r="E17" s="28">
        <v>1</v>
      </c>
      <c r="F17" s="28" t="s">
        <v>8</v>
      </c>
      <c r="G17" s="28">
        <v>4745</v>
      </c>
      <c r="H17" s="28">
        <v>3500</v>
      </c>
      <c r="I17" s="28" t="s">
        <v>8</v>
      </c>
      <c r="J17" s="28">
        <v>6</v>
      </c>
      <c r="K17" s="28">
        <v>32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26</v>
      </c>
      <c r="B19" s="25">
        <v>1</v>
      </c>
      <c r="C19" s="25" t="s">
        <v>8</v>
      </c>
      <c r="D19" s="25">
        <v>1</v>
      </c>
      <c r="E19" s="25">
        <v>1</v>
      </c>
      <c r="F19" s="25" t="s">
        <v>8</v>
      </c>
      <c r="G19" s="25">
        <v>2124</v>
      </c>
      <c r="H19" s="25">
        <v>3500</v>
      </c>
      <c r="I19" s="25" t="s">
        <v>8</v>
      </c>
      <c r="J19" s="25">
        <v>10</v>
      </c>
      <c r="K19" s="25">
        <v>25</v>
      </c>
      <c r="L19" s="24"/>
      <c r="M19" s="24"/>
      <c r="N19" s="24"/>
      <c r="R19" s="12"/>
    </row>
    <row r="20" spans="1:18" ht="12.75">
      <c r="A20" s="1" t="s">
        <v>27</v>
      </c>
      <c r="B20" s="25" t="s">
        <v>8</v>
      </c>
      <c r="C20" s="11" t="s">
        <v>8</v>
      </c>
      <c r="D20" s="25" t="s">
        <v>8</v>
      </c>
      <c r="E20" s="25" t="s">
        <v>8</v>
      </c>
      <c r="F20" s="11" t="s">
        <v>8</v>
      </c>
      <c r="G20" s="25">
        <v>6000</v>
      </c>
      <c r="H20" s="25" t="s">
        <v>8</v>
      </c>
      <c r="I20" s="11" t="s">
        <v>8</v>
      </c>
      <c r="J20" s="25">
        <v>9</v>
      </c>
      <c r="K20" s="25">
        <v>54</v>
      </c>
      <c r="L20" s="24"/>
      <c r="M20" s="24"/>
      <c r="N20" s="24"/>
      <c r="R20" s="12"/>
    </row>
    <row r="21" spans="1:18" ht="12.75">
      <c r="A21" s="1" t="s">
        <v>28</v>
      </c>
      <c r="B21" s="25">
        <v>9</v>
      </c>
      <c r="C21" s="25" t="s">
        <v>8</v>
      </c>
      <c r="D21" s="25">
        <v>9</v>
      </c>
      <c r="E21" s="25">
        <v>9</v>
      </c>
      <c r="F21" s="25" t="s">
        <v>8</v>
      </c>
      <c r="G21" s="25">
        <v>4954</v>
      </c>
      <c r="H21" s="25">
        <v>2750</v>
      </c>
      <c r="I21" s="25" t="s">
        <v>8</v>
      </c>
      <c r="J21" s="25">
        <v>9</v>
      </c>
      <c r="K21" s="25">
        <v>69</v>
      </c>
      <c r="L21" s="24"/>
      <c r="M21" s="24"/>
      <c r="N21" s="24"/>
      <c r="R21" s="12"/>
    </row>
    <row r="22" spans="1:18" ht="12.75">
      <c r="A22" s="26" t="s">
        <v>76</v>
      </c>
      <c r="B22" s="27">
        <v>10</v>
      </c>
      <c r="C22" s="27" t="s">
        <v>8</v>
      </c>
      <c r="D22" s="27">
        <v>10</v>
      </c>
      <c r="E22" s="27">
        <v>10</v>
      </c>
      <c r="F22" s="27" t="s">
        <v>8</v>
      </c>
      <c r="G22" s="27">
        <v>13078</v>
      </c>
      <c r="H22" s="28">
        <v>2825</v>
      </c>
      <c r="I22" s="28" t="s">
        <v>8</v>
      </c>
      <c r="J22" s="28">
        <v>9</v>
      </c>
      <c r="K22" s="27">
        <v>148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29</v>
      </c>
      <c r="B24" s="28">
        <v>33</v>
      </c>
      <c r="C24" s="28">
        <v>1136</v>
      </c>
      <c r="D24" s="28">
        <v>1169</v>
      </c>
      <c r="E24" s="28">
        <v>33</v>
      </c>
      <c r="F24" s="28">
        <v>1132</v>
      </c>
      <c r="G24" s="28">
        <v>6655</v>
      </c>
      <c r="H24" s="28">
        <v>5415</v>
      </c>
      <c r="I24" s="28">
        <v>22837.689045936397</v>
      </c>
      <c r="J24" s="28">
        <v>15</v>
      </c>
      <c r="K24" s="28">
        <v>26130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30</v>
      </c>
      <c r="B26" s="28" t="s">
        <v>8</v>
      </c>
      <c r="C26" s="28">
        <v>1120</v>
      </c>
      <c r="D26" s="28">
        <v>1120</v>
      </c>
      <c r="E26" s="28" t="s">
        <v>8</v>
      </c>
      <c r="F26" s="28">
        <v>1057</v>
      </c>
      <c r="G26" s="28">
        <v>11802</v>
      </c>
      <c r="H26" s="28" t="s">
        <v>8</v>
      </c>
      <c r="I26" s="28">
        <v>25711</v>
      </c>
      <c r="J26" s="28">
        <v>8</v>
      </c>
      <c r="K26" s="28">
        <v>27271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31</v>
      </c>
      <c r="B28" s="13">
        <v>4</v>
      </c>
      <c r="C28" s="11">
        <v>8921</v>
      </c>
      <c r="D28" s="25">
        <v>8925</v>
      </c>
      <c r="E28" s="13">
        <v>4</v>
      </c>
      <c r="F28" s="11">
        <v>8584</v>
      </c>
      <c r="G28" s="11" t="s">
        <v>8</v>
      </c>
      <c r="H28" s="13">
        <v>6000</v>
      </c>
      <c r="I28" s="25">
        <v>19710.987185461323</v>
      </c>
      <c r="J28" s="11" t="s">
        <v>8</v>
      </c>
      <c r="K28" s="11">
        <v>169223</v>
      </c>
      <c r="L28" s="24"/>
      <c r="M28" s="24"/>
      <c r="N28" s="24"/>
      <c r="R28" s="12"/>
    </row>
    <row r="29" spans="1:18" ht="12.75">
      <c r="A29" s="1" t="s">
        <v>32</v>
      </c>
      <c r="B29" s="13">
        <v>67</v>
      </c>
      <c r="C29" s="25">
        <v>2002</v>
      </c>
      <c r="D29" s="25">
        <v>2069</v>
      </c>
      <c r="E29" s="13">
        <v>56</v>
      </c>
      <c r="F29" s="25">
        <v>1911</v>
      </c>
      <c r="G29" s="25">
        <v>8822</v>
      </c>
      <c r="H29" s="13">
        <v>4046.375</v>
      </c>
      <c r="I29" s="25">
        <v>16147.373626373626</v>
      </c>
      <c r="J29" s="25">
        <v>10</v>
      </c>
      <c r="K29" s="25">
        <v>31172</v>
      </c>
      <c r="L29" s="24"/>
      <c r="M29" s="24"/>
      <c r="N29" s="24"/>
      <c r="R29" s="12"/>
    </row>
    <row r="30" spans="1:18" ht="12.75">
      <c r="A30" s="1" t="s">
        <v>33</v>
      </c>
      <c r="B30" s="13">
        <v>137</v>
      </c>
      <c r="C30" s="25">
        <v>5109</v>
      </c>
      <c r="D30" s="25">
        <v>5246</v>
      </c>
      <c r="E30" s="13">
        <v>137</v>
      </c>
      <c r="F30" s="25">
        <v>4938</v>
      </c>
      <c r="G30" s="11" t="s">
        <v>8</v>
      </c>
      <c r="H30" s="13">
        <v>4500</v>
      </c>
      <c r="I30" s="25">
        <v>22712</v>
      </c>
      <c r="J30" s="11" t="s">
        <v>8</v>
      </c>
      <c r="K30" s="25">
        <v>112769</v>
      </c>
      <c r="L30" s="24"/>
      <c r="M30" s="24"/>
      <c r="N30" s="24"/>
      <c r="R30" s="12"/>
    </row>
    <row r="31" spans="1:18" s="31" customFormat="1" ht="12.75">
      <c r="A31" s="26" t="s">
        <v>77</v>
      </c>
      <c r="B31" s="29">
        <v>208</v>
      </c>
      <c r="C31" s="27">
        <v>16032</v>
      </c>
      <c r="D31" s="27">
        <v>16240</v>
      </c>
      <c r="E31" s="29">
        <v>197</v>
      </c>
      <c r="F31" s="27">
        <v>15433</v>
      </c>
      <c r="G31" s="27">
        <v>8822</v>
      </c>
      <c r="H31" s="29">
        <v>4401.786802030457</v>
      </c>
      <c r="I31" s="28">
        <v>20230.090844294693</v>
      </c>
      <c r="J31" s="28">
        <v>10</v>
      </c>
      <c r="K31" s="27">
        <v>313164</v>
      </c>
      <c r="L31" s="30"/>
      <c r="M31" s="30"/>
      <c r="N31" s="30"/>
      <c r="R31" s="36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34</v>
      </c>
      <c r="B33" s="32">
        <v>1020</v>
      </c>
      <c r="C33" s="32">
        <v>361</v>
      </c>
      <c r="D33" s="25">
        <v>1381</v>
      </c>
      <c r="E33" s="32">
        <v>962</v>
      </c>
      <c r="F33" s="32">
        <v>345</v>
      </c>
      <c r="G33" s="25">
        <v>16713</v>
      </c>
      <c r="H33" s="32">
        <v>7962</v>
      </c>
      <c r="I33" s="32">
        <v>14705</v>
      </c>
      <c r="J33" s="32">
        <v>19</v>
      </c>
      <c r="K33" s="32">
        <v>13050</v>
      </c>
      <c r="L33" s="24"/>
      <c r="M33" s="24"/>
      <c r="N33" s="24"/>
      <c r="R33" s="12"/>
    </row>
    <row r="34" spans="1:18" ht="12.75">
      <c r="A34" s="1" t="s">
        <v>35</v>
      </c>
      <c r="B34" s="32">
        <v>49</v>
      </c>
      <c r="C34" s="32">
        <v>558</v>
      </c>
      <c r="D34" s="25">
        <v>607</v>
      </c>
      <c r="E34" s="32">
        <v>33</v>
      </c>
      <c r="F34" s="32">
        <v>509</v>
      </c>
      <c r="G34" s="25" t="s">
        <v>8</v>
      </c>
      <c r="H34" s="32">
        <v>7000</v>
      </c>
      <c r="I34" s="32">
        <v>21667.97642436149</v>
      </c>
      <c r="J34" s="32" t="s">
        <v>8</v>
      </c>
      <c r="K34" s="25">
        <v>11260</v>
      </c>
      <c r="L34" s="24"/>
      <c r="M34" s="24"/>
      <c r="N34" s="24"/>
      <c r="R34" s="12"/>
    </row>
    <row r="35" spans="1:18" ht="12.75">
      <c r="A35" s="1" t="s">
        <v>36</v>
      </c>
      <c r="B35" s="32">
        <v>3</v>
      </c>
      <c r="C35" s="32">
        <v>10933</v>
      </c>
      <c r="D35" s="25">
        <v>10936</v>
      </c>
      <c r="E35" s="32">
        <v>3</v>
      </c>
      <c r="F35" s="32">
        <v>9971</v>
      </c>
      <c r="G35" s="25">
        <v>1600</v>
      </c>
      <c r="H35" s="32">
        <v>10000</v>
      </c>
      <c r="I35" s="32">
        <v>18352.13940427239</v>
      </c>
      <c r="J35" s="32">
        <v>16</v>
      </c>
      <c r="K35" s="25">
        <v>183044</v>
      </c>
      <c r="L35" s="24"/>
      <c r="M35" s="24"/>
      <c r="N35" s="24"/>
      <c r="R35" s="12"/>
    </row>
    <row r="36" spans="1:18" ht="12.75">
      <c r="A36" s="1" t="s">
        <v>37</v>
      </c>
      <c r="B36" s="32">
        <v>232</v>
      </c>
      <c r="C36" s="32">
        <v>2653</v>
      </c>
      <c r="D36" s="25">
        <v>2885</v>
      </c>
      <c r="E36" s="32">
        <v>218</v>
      </c>
      <c r="F36" s="32">
        <v>2558</v>
      </c>
      <c r="G36" s="25">
        <v>11214</v>
      </c>
      <c r="H36" s="32">
        <v>8679</v>
      </c>
      <c r="I36" s="32">
        <v>19125</v>
      </c>
      <c r="J36" s="32">
        <v>5</v>
      </c>
      <c r="K36" s="25">
        <v>50870</v>
      </c>
      <c r="L36" s="24"/>
      <c r="M36" s="24"/>
      <c r="N36" s="24"/>
      <c r="R36" s="12"/>
    </row>
    <row r="37" spans="1:18" ht="12.75">
      <c r="A37" s="26" t="s">
        <v>38</v>
      </c>
      <c r="B37" s="27">
        <v>1304</v>
      </c>
      <c r="C37" s="27">
        <v>14505</v>
      </c>
      <c r="D37" s="27">
        <v>15809</v>
      </c>
      <c r="E37" s="27">
        <v>1216</v>
      </c>
      <c r="F37" s="27">
        <v>13383</v>
      </c>
      <c r="G37" s="27">
        <v>29527</v>
      </c>
      <c r="H37" s="28">
        <v>8069</v>
      </c>
      <c r="I37" s="28">
        <v>18531.624747814392</v>
      </c>
      <c r="J37" s="28">
        <v>14</v>
      </c>
      <c r="K37" s="27">
        <v>258224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39</v>
      </c>
      <c r="B39" s="28">
        <v>54</v>
      </c>
      <c r="C39" s="28">
        <v>63</v>
      </c>
      <c r="D39" s="28">
        <v>117</v>
      </c>
      <c r="E39" s="28">
        <v>54</v>
      </c>
      <c r="F39" s="28">
        <v>63</v>
      </c>
      <c r="G39" s="28">
        <v>13000</v>
      </c>
      <c r="H39" s="28">
        <v>3000</v>
      </c>
      <c r="I39" s="28">
        <v>7000</v>
      </c>
      <c r="J39" s="28">
        <v>11</v>
      </c>
      <c r="K39" s="28">
        <v>746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40</v>
      </c>
      <c r="B41" s="11" t="s">
        <v>8</v>
      </c>
      <c r="C41" s="25">
        <v>69</v>
      </c>
      <c r="D41" s="25">
        <v>69</v>
      </c>
      <c r="E41" s="11" t="s">
        <v>8</v>
      </c>
      <c r="F41" s="25">
        <v>69</v>
      </c>
      <c r="G41" s="25">
        <v>6261</v>
      </c>
      <c r="H41" s="11" t="s">
        <v>8</v>
      </c>
      <c r="I41" s="25">
        <v>3500</v>
      </c>
      <c r="J41" s="25">
        <v>8</v>
      </c>
      <c r="K41" s="25">
        <v>292</v>
      </c>
      <c r="L41" s="24"/>
      <c r="M41" s="24"/>
      <c r="N41" s="24"/>
      <c r="R41" s="12"/>
    </row>
    <row r="42" spans="1:18" ht="12.75">
      <c r="A42" s="1" t="s">
        <v>41</v>
      </c>
      <c r="B42" s="25" t="s">
        <v>8</v>
      </c>
      <c r="C42" s="25" t="s">
        <v>8</v>
      </c>
      <c r="D42" s="25" t="s">
        <v>8</v>
      </c>
      <c r="E42" s="25" t="s">
        <v>8</v>
      </c>
      <c r="F42" s="25" t="s">
        <v>8</v>
      </c>
      <c r="G42" s="25">
        <v>3681</v>
      </c>
      <c r="H42" s="25" t="s">
        <v>8</v>
      </c>
      <c r="I42" s="25" t="s">
        <v>8</v>
      </c>
      <c r="J42" s="25">
        <v>7</v>
      </c>
      <c r="K42" s="25">
        <v>26</v>
      </c>
      <c r="L42" s="24"/>
      <c r="M42" s="24"/>
      <c r="N42" s="24"/>
      <c r="R42" s="12"/>
    </row>
    <row r="43" spans="1:18" ht="12.75">
      <c r="A43" s="1" t="s">
        <v>42</v>
      </c>
      <c r="B43" s="25">
        <v>3</v>
      </c>
      <c r="C43" s="25">
        <v>3</v>
      </c>
      <c r="D43" s="25">
        <v>6</v>
      </c>
      <c r="E43" s="25">
        <v>3</v>
      </c>
      <c r="F43" s="25">
        <v>3</v>
      </c>
      <c r="G43" s="25">
        <v>2693</v>
      </c>
      <c r="H43" s="25">
        <v>1800</v>
      </c>
      <c r="I43" s="25">
        <v>4000</v>
      </c>
      <c r="J43" s="25">
        <v>5</v>
      </c>
      <c r="K43" s="25">
        <v>31</v>
      </c>
      <c r="L43" s="24"/>
      <c r="M43" s="24"/>
      <c r="N43" s="24"/>
      <c r="R43" s="12"/>
    </row>
    <row r="44" spans="1:18" ht="12.75">
      <c r="A44" s="1" t="s">
        <v>43</v>
      </c>
      <c r="B44" s="11" t="s">
        <v>8</v>
      </c>
      <c r="C44" s="25" t="s">
        <v>8</v>
      </c>
      <c r="D44" s="25" t="s">
        <v>8</v>
      </c>
      <c r="E44" s="11" t="s">
        <v>8</v>
      </c>
      <c r="F44" s="25" t="s">
        <v>8</v>
      </c>
      <c r="G44" s="25">
        <v>10</v>
      </c>
      <c r="H44" s="11" t="s">
        <v>8</v>
      </c>
      <c r="I44" s="25" t="s">
        <v>8</v>
      </c>
      <c r="J44" s="25">
        <v>26</v>
      </c>
      <c r="K44" s="25" t="s">
        <v>8</v>
      </c>
      <c r="L44" s="24"/>
      <c r="M44" s="24"/>
      <c r="N44" s="24"/>
      <c r="R44" s="12"/>
    </row>
    <row r="45" spans="1:18" ht="12.75">
      <c r="A45" s="1" t="s">
        <v>44</v>
      </c>
      <c r="B45" s="25">
        <v>10</v>
      </c>
      <c r="C45" s="25">
        <v>1</v>
      </c>
      <c r="D45" s="25">
        <v>11</v>
      </c>
      <c r="E45" s="25">
        <v>10</v>
      </c>
      <c r="F45" s="25">
        <v>1</v>
      </c>
      <c r="G45" s="25">
        <v>13900</v>
      </c>
      <c r="H45" s="25">
        <v>3600</v>
      </c>
      <c r="I45" s="25">
        <v>4500</v>
      </c>
      <c r="J45" s="25">
        <v>3</v>
      </c>
      <c r="K45" s="25">
        <v>82</v>
      </c>
      <c r="L45" s="24"/>
      <c r="M45" s="24"/>
      <c r="N45" s="24"/>
      <c r="R45" s="12"/>
    </row>
    <row r="46" spans="1:18" ht="12.75">
      <c r="A46" s="1" t="s">
        <v>45</v>
      </c>
      <c r="B46" s="25" t="s">
        <v>8</v>
      </c>
      <c r="C46" s="25" t="s">
        <v>8</v>
      </c>
      <c r="D46" s="25" t="s">
        <v>8</v>
      </c>
      <c r="E46" s="25" t="s">
        <v>8</v>
      </c>
      <c r="F46" s="25" t="s">
        <v>8</v>
      </c>
      <c r="G46" s="25">
        <v>148</v>
      </c>
      <c r="H46" s="25" t="s">
        <v>8</v>
      </c>
      <c r="I46" s="25" t="s">
        <v>8</v>
      </c>
      <c r="J46" s="25">
        <v>12</v>
      </c>
      <c r="K46" s="25">
        <v>2</v>
      </c>
      <c r="L46" s="24"/>
      <c r="M46" s="24"/>
      <c r="N46" s="24"/>
      <c r="R46" s="12"/>
    </row>
    <row r="47" spans="1:18" ht="12.75">
      <c r="A47" s="1" t="s">
        <v>46</v>
      </c>
      <c r="B47" s="11" t="s">
        <v>8</v>
      </c>
      <c r="C47" s="25" t="s">
        <v>8</v>
      </c>
      <c r="D47" s="25" t="s">
        <v>8</v>
      </c>
      <c r="E47" s="11" t="s">
        <v>8</v>
      </c>
      <c r="F47" s="25" t="s">
        <v>8</v>
      </c>
      <c r="G47" s="25" t="s">
        <v>8</v>
      </c>
      <c r="H47" s="11" t="s">
        <v>8</v>
      </c>
      <c r="I47" s="25" t="s">
        <v>8</v>
      </c>
      <c r="J47" s="25" t="s">
        <v>8</v>
      </c>
      <c r="K47" s="25" t="s">
        <v>8</v>
      </c>
      <c r="L47" s="24"/>
      <c r="M47" s="24"/>
      <c r="N47" s="24"/>
      <c r="R47" s="12"/>
    </row>
    <row r="48" spans="1:18" ht="12.75">
      <c r="A48" s="1" t="s">
        <v>47</v>
      </c>
      <c r="B48" s="11" t="s">
        <v>8</v>
      </c>
      <c r="C48" s="25" t="s">
        <v>8</v>
      </c>
      <c r="D48" s="25" t="s">
        <v>8</v>
      </c>
      <c r="E48" s="11" t="s">
        <v>8</v>
      </c>
      <c r="F48" s="25" t="s">
        <v>8</v>
      </c>
      <c r="G48" s="25">
        <v>656</v>
      </c>
      <c r="H48" s="11" t="s">
        <v>8</v>
      </c>
      <c r="I48" s="25" t="s">
        <v>8</v>
      </c>
      <c r="J48" s="25">
        <v>8</v>
      </c>
      <c r="K48" s="25">
        <v>5</v>
      </c>
      <c r="L48" s="24"/>
      <c r="M48" s="24"/>
      <c r="N48" s="24"/>
      <c r="R48" s="12"/>
    </row>
    <row r="49" spans="1:18" ht="12.75">
      <c r="A49" s="1" t="s">
        <v>48</v>
      </c>
      <c r="B49" s="25">
        <v>3</v>
      </c>
      <c r="C49" s="25">
        <v>1</v>
      </c>
      <c r="D49" s="25">
        <v>4</v>
      </c>
      <c r="E49" s="25">
        <v>3</v>
      </c>
      <c r="F49" s="25">
        <v>1</v>
      </c>
      <c r="G49" s="25" t="s">
        <v>8</v>
      </c>
      <c r="H49" s="25">
        <v>1500</v>
      </c>
      <c r="I49" s="25">
        <v>3000</v>
      </c>
      <c r="J49" s="25" t="s">
        <v>8</v>
      </c>
      <c r="K49" s="25">
        <v>8</v>
      </c>
      <c r="L49" s="24"/>
      <c r="M49" s="24"/>
      <c r="N49" s="24"/>
      <c r="R49" s="12"/>
    </row>
    <row r="50" spans="1:18" ht="12.75">
      <c r="A50" s="26" t="s">
        <v>78</v>
      </c>
      <c r="B50" s="27">
        <v>16</v>
      </c>
      <c r="C50" s="27">
        <v>74</v>
      </c>
      <c r="D50" s="27">
        <v>90</v>
      </c>
      <c r="E50" s="27">
        <v>16</v>
      </c>
      <c r="F50" s="27">
        <v>74</v>
      </c>
      <c r="G50" s="27">
        <v>27349</v>
      </c>
      <c r="H50" s="28">
        <v>2869</v>
      </c>
      <c r="I50" s="28">
        <v>3527</v>
      </c>
      <c r="J50" s="28">
        <v>5.2691871732056015</v>
      </c>
      <c r="K50" s="27">
        <f>SUM(K41:K49)</f>
        <v>446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49</v>
      </c>
      <c r="B52" s="28" t="s">
        <v>8</v>
      </c>
      <c r="C52" s="28">
        <v>1</v>
      </c>
      <c r="D52" s="28">
        <v>1</v>
      </c>
      <c r="E52" s="28" t="s">
        <v>8</v>
      </c>
      <c r="F52" s="28">
        <v>1</v>
      </c>
      <c r="G52" s="29">
        <v>1171</v>
      </c>
      <c r="H52" s="27" t="s">
        <v>8</v>
      </c>
      <c r="I52" s="28">
        <v>14000</v>
      </c>
      <c r="J52" s="29">
        <v>15</v>
      </c>
      <c r="K52" s="28">
        <v>32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50</v>
      </c>
      <c r="B54" s="11">
        <v>30</v>
      </c>
      <c r="C54" s="25">
        <v>355</v>
      </c>
      <c r="D54" s="25">
        <v>385</v>
      </c>
      <c r="E54" s="11">
        <v>30</v>
      </c>
      <c r="F54" s="25">
        <v>340</v>
      </c>
      <c r="G54" s="25">
        <v>16889</v>
      </c>
      <c r="H54" s="11">
        <v>5000</v>
      </c>
      <c r="I54" s="25">
        <v>12000</v>
      </c>
      <c r="J54" s="25">
        <v>15</v>
      </c>
      <c r="K54" s="25">
        <v>4483</v>
      </c>
      <c r="L54" s="24"/>
      <c r="M54" s="24"/>
      <c r="N54" s="24"/>
      <c r="R54" s="12"/>
    </row>
    <row r="55" spans="1:18" ht="12.75">
      <c r="A55" s="1" t="s">
        <v>51</v>
      </c>
      <c r="B55" s="25" t="s">
        <v>8</v>
      </c>
      <c r="C55" s="25">
        <v>46</v>
      </c>
      <c r="D55" s="25">
        <v>46</v>
      </c>
      <c r="E55" s="25" t="s">
        <v>8</v>
      </c>
      <c r="F55" s="25">
        <v>45</v>
      </c>
      <c r="G55" s="25">
        <v>7819</v>
      </c>
      <c r="H55" s="25" t="s">
        <v>8</v>
      </c>
      <c r="I55" s="25">
        <v>8320</v>
      </c>
      <c r="J55" s="25">
        <v>4</v>
      </c>
      <c r="K55" s="25">
        <v>406</v>
      </c>
      <c r="L55" s="24"/>
      <c r="M55" s="24"/>
      <c r="N55" s="24"/>
      <c r="R55" s="12"/>
    </row>
    <row r="56" spans="1:18" ht="12.75">
      <c r="A56" s="1" t="s">
        <v>52</v>
      </c>
      <c r="B56" s="25" t="s">
        <v>8</v>
      </c>
      <c r="C56" s="25">
        <v>5</v>
      </c>
      <c r="D56" s="25">
        <v>5</v>
      </c>
      <c r="E56" s="25" t="s">
        <v>8</v>
      </c>
      <c r="F56" s="25">
        <v>5</v>
      </c>
      <c r="G56" s="25">
        <v>5240</v>
      </c>
      <c r="H56" s="25" t="s">
        <v>8</v>
      </c>
      <c r="I56" s="25">
        <v>8500</v>
      </c>
      <c r="J56" s="25">
        <v>8</v>
      </c>
      <c r="K56" s="25">
        <v>84</v>
      </c>
      <c r="L56" s="24"/>
      <c r="M56" s="24"/>
      <c r="N56" s="24"/>
      <c r="R56" s="12"/>
    </row>
    <row r="57" spans="1:18" ht="12.75">
      <c r="A57" s="1" t="s">
        <v>53</v>
      </c>
      <c r="B57" s="25" t="s">
        <v>8</v>
      </c>
      <c r="C57" s="25">
        <v>2</v>
      </c>
      <c r="D57" s="25">
        <v>2</v>
      </c>
      <c r="E57" s="25" t="s">
        <v>8</v>
      </c>
      <c r="F57" s="25">
        <v>2</v>
      </c>
      <c r="G57" s="25">
        <v>613</v>
      </c>
      <c r="H57" s="25" t="s">
        <v>8</v>
      </c>
      <c r="I57" s="25">
        <v>4500</v>
      </c>
      <c r="J57" s="25">
        <v>8</v>
      </c>
      <c r="K57" s="25">
        <v>14</v>
      </c>
      <c r="L57" s="24"/>
      <c r="M57" s="24"/>
      <c r="N57" s="24"/>
      <c r="R57" s="12"/>
    </row>
    <row r="58" spans="1:18" ht="12.75">
      <c r="A58" s="1" t="s">
        <v>54</v>
      </c>
      <c r="B58" s="25">
        <v>942</v>
      </c>
      <c r="C58" s="25">
        <v>50</v>
      </c>
      <c r="D58" s="25">
        <v>992</v>
      </c>
      <c r="E58" s="25">
        <v>942</v>
      </c>
      <c r="F58" s="25">
        <v>50</v>
      </c>
      <c r="G58" s="25">
        <v>11756</v>
      </c>
      <c r="H58" s="25">
        <v>3000</v>
      </c>
      <c r="I58" s="25">
        <v>15000</v>
      </c>
      <c r="J58" s="25">
        <v>15</v>
      </c>
      <c r="K58" s="25">
        <v>3752</v>
      </c>
      <c r="L58" s="24"/>
      <c r="M58" s="24"/>
      <c r="N58" s="24"/>
      <c r="R58" s="12"/>
    </row>
    <row r="59" spans="1:18" s="31" customFormat="1" ht="12.75">
      <c r="A59" s="26" t="s">
        <v>55</v>
      </c>
      <c r="B59" s="27">
        <v>972</v>
      </c>
      <c r="C59" s="27">
        <v>458</v>
      </c>
      <c r="D59" s="27">
        <v>1430</v>
      </c>
      <c r="E59" s="27">
        <v>972</v>
      </c>
      <c r="F59" s="27">
        <v>442</v>
      </c>
      <c r="G59" s="27">
        <v>42317</v>
      </c>
      <c r="H59" s="28">
        <v>3061.7283950617284</v>
      </c>
      <c r="I59" s="28">
        <v>11891.076923076924</v>
      </c>
      <c r="J59" s="28">
        <v>11.99553370985656</v>
      </c>
      <c r="K59" s="27">
        <v>8739</v>
      </c>
      <c r="L59" s="30"/>
      <c r="M59" s="30"/>
      <c r="N59" s="30"/>
      <c r="R59" s="36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56</v>
      </c>
      <c r="B61" s="25">
        <v>358</v>
      </c>
      <c r="C61" s="25">
        <v>420</v>
      </c>
      <c r="D61" s="25">
        <v>778</v>
      </c>
      <c r="E61" s="25">
        <v>358</v>
      </c>
      <c r="F61" s="25">
        <v>419</v>
      </c>
      <c r="G61" s="25">
        <v>10000</v>
      </c>
      <c r="H61" s="25">
        <v>5000</v>
      </c>
      <c r="I61" s="25">
        <v>14272.291169451075</v>
      </c>
      <c r="J61" s="25">
        <v>10</v>
      </c>
      <c r="K61" s="25">
        <v>7871</v>
      </c>
      <c r="L61" s="24"/>
      <c r="M61" s="24"/>
      <c r="N61" s="24"/>
      <c r="R61" s="12"/>
    </row>
    <row r="62" spans="1:18" ht="12.75">
      <c r="A62" s="1" t="s">
        <v>57</v>
      </c>
      <c r="B62" s="25">
        <v>649</v>
      </c>
      <c r="C62" s="25">
        <v>197</v>
      </c>
      <c r="D62" s="25">
        <v>846</v>
      </c>
      <c r="E62" s="25">
        <v>637</v>
      </c>
      <c r="F62" s="25">
        <v>193</v>
      </c>
      <c r="G62" s="25">
        <v>600</v>
      </c>
      <c r="H62" s="25">
        <v>5861.938775510204</v>
      </c>
      <c r="I62" s="25">
        <v>11722.80829015544</v>
      </c>
      <c r="J62" s="25">
        <v>10</v>
      </c>
      <c r="K62" s="25">
        <v>6003</v>
      </c>
      <c r="L62" s="24"/>
      <c r="M62" s="24"/>
      <c r="N62" s="24"/>
      <c r="R62" s="12"/>
    </row>
    <row r="63" spans="1:18" ht="12.75">
      <c r="A63" s="1" t="s">
        <v>58</v>
      </c>
      <c r="B63" s="25">
        <v>1006</v>
      </c>
      <c r="C63" s="25">
        <v>6164</v>
      </c>
      <c r="D63" s="25">
        <v>7170</v>
      </c>
      <c r="E63" s="25">
        <v>754</v>
      </c>
      <c r="F63" s="25">
        <v>4130</v>
      </c>
      <c r="G63" s="25">
        <v>18920</v>
      </c>
      <c r="H63" s="25">
        <v>4191.909814323608</v>
      </c>
      <c r="I63" s="25">
        <v>14060.693946731235</v>
      </c>
      <c r="J63" s="25">
        <v>7</v>
      </c>
      <c r="K63" s="25">
        <v>61364</v>
      </c>
      <c r="L63" s="24"/>
      <c r="M63" s="24"/>
      <c r="N63" s="24"/>
      <c r="R63" s="12"/>
    </row>
    <row r="64" spans="1:18" s="31" customFormat="1" ht="12.75">
      <c r="A64" s="26" t="s">
        <v>59</v>
      </c>
      <c r="B64" s="27">
        <v>2013</v>
      </c>
      <c r="C64" s="27">
        <v>6781</v>
      </c>
      <c r="D64" s="27">
        <v>8794</v>
      </c>
      <c r="E64" s="27">
        <v>1749</v>
      </c>
      <c r="F64" s="27">
        <v>4742</v>
      </c>
      <c r="G64" s="27">
        <v>29520</v>
      </c>
      <c r="H64" s="28">
        <v>4965.937106918239</v>
      </c>
      <c r="I64" s="28">
        <v>13984.438844369464</v>
      </c>
      <c r="J64" s="28">
        <v>8</v>
      </c>
      <c r="K64" s="27">
        <v>75238</v>
      </c>
      <c r="L64" s="30"/>
      <c r="M64" s="30"/>
      <c r="N64" s="30"/>
      <c r="R64" s="36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60</v>
      </c>
      <c r="B66" s="28">
        <v>7</v>
      </c>
      <c r="C66" s="28">
        <v>16276</v>
      </c>
      <c r="D66" s="28">
        <v>16283</v>
      </c>
      <c r="E66" s="28">
        <v>7</v>
      </c>
      <c r="F66" s="28">
        <v>15226</v>
      </c>
      <c r="G66" s="28">
        <v>2579</v>
      </c>
      <c r="H66" s="28">
        <v>6000</v>
      </c>
      <c r="I66" s="28">
        <v>19725.732300013136</v>
      </c>
      <c r="J66" s="28">
        <v>10</v>
      </c>
      <c r="K66" s="28">
        <v>300412</v>
      </c>
      <c r="L66" s="30"/>
      <c r="M66" s="30"/>
      <c r="N66" s="30"/>
      <c r="R66" s="36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61</v>
      </c>
      <c r="B68" s="11" t="s">
        <v>8</v>
      </c>
      <c r="C68" s="25">
        <v>4860</v>
      </c>
      <c r="D68" s="25">
        <v>4860</v>
      </c>
      <c r="E68" s="11" t="s">
        <v>8</v>
      </c>
      <c r="F68" s="25">
        <v>4860</v>
      </c>
      <c r="G68" s="25">
        <v>15000</v>
      </c>
      <c r="H68" s="11" t="s">
        <v>8</v>
      </c>
      <c r="I68" s="25">
        <v>20000</v>
      </c>
      <c r="J68" s="25">
        <v>7</v>
      </c>
      <c r="K68" s="25">
        <v>97305</v>
      </c>
      <c r="L68" s="24"/>
      <c r="M68" s="24"/>
      <c r="N68" s="24"/>
      <c r="R68" s="12"/>
      <c r="S68" s="21"/>
    </row>
    <row r="69" spans="1:18" ht="12.75">
      <c r="A69" s="1" t="s">
        <v>62</v>
      </c>
      <c r="B69" s="11" t="s">
        <v>8</v>
      </c>
      <c r="C69" s="25">
        <v>270</v>
      </c>
      <c r="D69" s="25">
        <v>270</v>
      </c>
      <c r="E69" s="11" t="s">
        <v>8</v>
      </c>
      <c r="F69" s="25">
        <v>270</v>
      </c>
      <c r="G69" s="25">
        <v>5000</v>
      </c>
      <c r="H69" s="11" t="s">
        <v>8</v>
      </c>
      <c r="I69" s="25">
        <v>20000</v>
      </c>
      <c r="J69" s="25">
        <v>7</v>
      </c>
      <c r="K69" s="25">
        <v>5434</v>
      </c>
      <c r="L69" s="24"/>
      <c r="M69" s="24"/>
      <c r="N69" s="24"/>
      <c r="R69" s="12"/>
    </row>
    <row r="70" spans="1:18" s="31" customFormat="1" ht="12.75">
      <c r="A70" s="26" t="s">
        <v>63</v>
      </c>
      <c r="B70" s="27" t="s">
        <v>8</v>
      </c>
      <c r="C70" s="27">
        <v>5130</v>
      </c>
      <c r="D70" s="27">
        <v>5130</v>
      </c>
      <c r="E70" s="27" t="s">
        <v>8</v>
      </c>
      <c r="F70" s="27">
        <v>5130</v>
      </c>
      <c r="G70" s="27">
        <v>20000</v>
      </c>
      <c r="H70" s="27" t="s">
        <v>8</v>
      </c>
      <c r="I70" s="28">
        <v>20000</v>
      </c>
      <c r="J70" s="28">
        <v>7</v>
      </c>
      <c r="K70" s="27">
        <v>102739</v>
      </c>
      <c r="L70" s="30"/>
      <c r="M70" s="30"/>
      <c r="N70" s="30"/>
      <c r="R70" s="36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64</v>
      </c>
      <c r="B72" s="11" t="s">
        <v>8</v>
      </c>
      <c r="C72" s="25">
        <v>34</v>
      </c>
      <c r="D72" s="25">
        <v>34</v>
      </c>
      <c r="E72" s="11" t="s">
        <v>8</v>
      </c>
      <c r="F72" s="25">
        <v>34</v>
      </c>
      <c r="G72" s="11" t="s">
        <v>8</v>
      </c>
      <c r="H72" s="11" t="s">
        <v>8</v>
      </c>
      <c r="I72" s="25">
        <v>9435.882352941177</v>
      </c>
      <c r="J72" s="11" t="s">
        <v>8</v>
      </c>
      <c r="K72" s="25">
        <v>321</v>
      </c>
      <c r="L72" s="24"/>
      <c r="M72" s="24"/>
      <c r="N72" s="24"/>
      <c r="R72" s="12"/>
    </row>
    <row r="73" spans="1:18" ht="12.75">
      <c r="A73" s="1" t="s">
        <v>65</v>
      </c>
      <c r="B73" s="11" t="s">
        <v>8</v>
      </c>
      <c r="C73" s="25">
        <v>117</v>
      </c>
      <c r="D73" s="25">
        <v>117</v>
      </c>
      <c r="E73" s="11" t="s">
        <v>8</v>
      </c>
      <c r="F73" s="25">
        <v>117</v>
      </c>
      <c r="G73" s="11" t="s">
        <v>8</v>
      </c>
      <c r="H73" s="11" t="s">
        <v>8</v>
      </c>
      <c r="I73" s="25">
        <v>4000</v>
      </c>
      <c r="J73" s="11" t="s">
        <v>8</v>
      </c>
      <c r="K73" s="25">
        <v>468</v>
      </c>
      <c r="L73" s="24"/>
      <c r="M73" s="24"/>
      <c r="N73" s="24"/>
      <c r="R73" s="12"/>
    </row>
    <row r="74" spans="1:18" ht="12.75">
      <c r="A74" s="1" t="s">
        <v>66</v>
      </c>
      <c r="B74" s="25">
        <v>5</v>
      </c>
      <c r="C74" s="25">
        <v>788</v>
      </c>
      <c r="D74" s="25">
        <v>793</v>
      </c>
      <c r="E74" s="25">
        <v>5</v>
      </c>
      <c r="F74" s="25">
        <v>715</v>
      </c>
      <c r="G74" s="25">
        <v>7334</v>
      </c>
      <c r="H74" s="25">
        <v>5000</v>
      </c>
      <c r="I74" s="25">
        <v>13316.363636363636</v>
      </c>
      <c r="J74" s="25" t="s">
        <v>8</v>
      </c>
      <c r="K74" s="25">
        <v>9546</v>
      </c>
      <c r="L74" s="24"/>
      <c r="M74" s="24"/>
      <c r="N74" s="24"/>
      <c r="R74" s="12"/>
    </row>
    <row r="75" spans="1:18" ht="12.75">
      <c r="A75" s="1" t="s">
        <v>67</v>
      </c>
      <c r="B75" s="11" t="s">
        <v>8</v>
      </c>
      <c r="C75" s="25">
        <v>1520</v>
      </c>
      <c r="D75" s="25">
        <v>1520</v>
      </c>
      <c r="E75" s="11" t="s">
        <v>8</v>
      </c>
      <c r="F75" s="25">
        <v>1520</v>
      </c>
      <c r="G75" s="25">
        <v>20000</v>
      </c>
      <c r="H75" s="11" t="s">
        <v>8</v>
      </c>
      <c r="I75" s="25">
        <v>13168.421052631578</v>
      </c>
      <c r="J75" s="13">
        <v>31</v>
      </c>
      <c r="K75" s="25">
        <v>20636</v>
      </c>
      <c r="L75" s="24"/>
      <c r="M75" s="24"/>
      <c r="N75" s="24"/>
      <c r="R75" s="12"/>
    </row>
    <row r="76" spans="1:18" ht="12.75">
      <c r="A76" s="1" t="s">
        <v>68</v>
      </c>
      <c r="B76" s="25">
        <v>326</v>
      </c>
      <c r="C76" s="25">
        <v>1404</v>
      </c>
      <c r="D76" s="25">
        <v>1730</v>
      </c>
      <c r="E76" s="25">
        <v>320</v>
      </c>
      <c r="F76" s="25">
        <v>1008</v>
      </c>
      <c r="G76" s="25">
        <v>13426</v>
      </c>
      <c r="H76" s="25">
        <v>3021.875</v>
      </c>
      <c r="I76" s="25">
        <v>12128.174603174602</v>
      </c>
      <c r="J76" s="25">
        <v>9.199463727096678</v>
      </c>
      <c r="K76" s="25">
        <v>13316</v>
      </c>
      <c r="L76" s="24"/>
      <c r="M76" s="24"/>
      <c r="N76" s="24"/>
      <c r="R76" s="12"/>
    </row>
    <row r="77" spans="1:18" ht="12.75">
      <c r="A77" s="1" t="s">
        <v>69</v>
      </c>
      <c r="B77" s="25">
        <v>5</v>
      </c>
      <c r="C77" s="25">
        <v>84</v>
      </c>
      <c r="D77" s="25">
        <v>89</v>
      </c>
      <c r="E77" s="25">
        <v>5</v>
      </c>
      <c r="F77" s="25">
        <v>82</v>
      </c>
      <c r="G77" s="25">
        <v>39570</v>
      </c>
      <c r="H77" s="25">
        <v>2100</v>
      </c>
      <c r="I77" s="25">
        <v>7300</v>
      </c>
      <c r="J77" s="25">
        <v>8</v>
      </c>
      <c r="K77" s="25">
        <v>926</v>
      </c>
      <c r="L77" s="24"/>
      <c r="M77" s="24"/>
      <c r="N77" s="24"/>
      <c r="R77" s="12"/>
    </row>
    <row r="78" spans="1:18" ht="12.75">
      <c r="A78" s="1" t="s">
        <v>70</v>
      </c>
      <c r="B78" s="11" t="s">
        <v>8</v>
      </c>
      <c r="C78" s="25">
        <v>102</v>
      </c>
      <c r="D78" s="25">
        <v>102</v>
      </c>
      <c r="E78" s="11" t="s">
        <v>8</v>
      </c>
      <c r="F78" s="25">
        <v>102</v>
      </c>
      <c r="G78" s="11" t="s">
        <v>8</v>
      </c>
      <c r="H78" s="11" t="s">
        <v>8</v>
      </c>
      <c r="I78" s="25">
        <v>7900</v>
      </c>
      <c r="J78" s="11" t="s">
        <v>8</v>
      </c>
      <c r="K78" s="25">
        <v>806</v>
      </c>
      <c r="L78" s="24"/>
      <c r="M78" s="24"/>
      <c r="N78" s="24"/>
      <c r="R78" s="12"/>
    </row>
    <row r="79" spans="1:18" ht="12.75">
      <c r="A79" s="1" t="s">
        <v>71</v>
      </c>
      <c r="B79" s="13">
        <v>6</v>
      </c>
      <c r="C79" s="25">
        <v>6827</v>
      </c>
      <c r="D79" s="25">
        <v>6833</v>
      </c>
      <c r="E79" s="13">
        <v>6</v>
      </c>
      <c r="F79" s="25">
        <v>6447</v>
      </c>
      <c r="G79" s="11" t="s">
        <v>8</v>
      </c>
      <c r="H79" s="13">
        <v>5025</v>
      </c>
      <c r="I79" s="25">
        <v>16512</v>
      </c>
      <c r="J79" s="11" t="s">
        <v>8</v>
      </c>
      <c r="K79" s="25">
        <v>106486</v>
      </c>
      <c r="L79" s="24"/>
      <c r="M79" s="24"/>
      <c r="N79" s="24"/>
      <c r="R79" s="12"/>
    </row>
    <row r="80" spans="1:18" s="31" customFormat="1" ht="12.75">
      <c r="A80" s="26" t="s">
        <v>79</v>
      </c>
      <c r="B80" s="27">
        <v>342</v>
      </c>
      <c r="C80" s="27">
        <v>10876</v>
      </c>
      <c r="D80" s="27">
        <v>11218</v>
      </c>
      <c r="E80" s="27">
        <v>336</v>
      </c>
      <c r="F80" s="27">
        <v>10025</v>
      </c>
      <c r="G80" s="27">
        <v>80330</v>
      </c>
      <c r="H80" s="28">
        <v>3073.214285714286</v>
      </c>
      <c r="I80" s="28">
        <v>15003.589127182046</v>
      </c>
      <c r="J80" s="28">
        <v>12.717814017179135</v>
      </c>
      <c r="K80" s="27">
        <v>152505</v>
      </c>
      <c r="L80" s="30"/>
      <c r="M80" s="30"/>
      <c r="N80" s="30"/>
      <c r="R80" s="36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72</v>
      </c>
      <c r="B82" s="25" t="s">
        <v>8</v>
      </c>
      <c r="C82" s="25">
        <v>42</v>
      </c>
      <c r="D82" s="25">
        <v>42</v>
      </c>
      <c r="E82" s="25" t="s">
        <v>8</v>
      </c>
      <c r="F82" s="25">
        <v>42</v>
      </c>
      <c r="G82" s="25">
        <v>17640</v>
      </c>
      <c r="H82" s="25" t="s">
        <v>8</v>
      </c>
      <c r="I82" s="25">
        <v>6000</v>
      </c>
      <c r="J82" s="25">
        <v>9</v>
      </c>
      <c r="K82" s="25">
        <v>411</v>
      </c>
      <c r="L82" s="24"/>
      <c r="M82" s="24"/>
      <c r="N82" s="24"/>
      <c r="R82" s="12"/>
    </row>
    <row r="83" spans="1:18" ht="12.75">
      <c r="A83" s="1" t="s">
        <v>73</v>
      </c>
      <c r="B83" s="25">
        <v>11</v>
      </c>
      <c r="C83" s="25">
        <v>54</v>
      </c>
      <c r="D83" s="25">
        <v>65</v>
      </c>
      <c r="E83" s="25">
        <v>11</v>
      </c>
      <c r="F83" s="25">
        <v>51</v>
      </c>
      <c r="G83" s="25">
        <v>41925</v>
      </c>
      <c r="H83" s="25">
        <v>1000</v>
      </c>
      <c r="I83" s="25">
        <v>5000</v>
      </c>
      <c r="J83" s="25">
        <v>10</v>
      </c>
      <c r="K83" s="25">
        <v>685</v>
      </c>
      <c r="L83" s="24"/>
      <c r="M83" s="24"/>
      <c r="N83" s="24"/>
      <c r="R83" s="12"/>
    </row>
    <row r="84" spans="1:18" s="31" customFormat="1" ht="12.75">
      <c r="A84" s="26" t="s">
        <v>74</v>
      </c>
      <c r="B84" s="27">
        <v>11</v>
      </c>
      <c r="C84" s="27">
        <v>96</v>
      </c>
      <c r="D84" s="27">
        <v>107</v>
      </c>
      <c r="E84" s="27">
        <v>11</v>
      </c>
      <c r="F84" s="27">
        <v>93</v>
      </c>
      <c r="G84" s="27">
        <v>59565</v>
      </c>
      <c r="H84" s="28">
        <v>1000</v>
      </c>
      <c r="I84" s="28">
        <v>5452</v>
      </c>
      <c r="J84" s="28">
        <v>10</v>
      </c>
      <c r="K84" s="27">
        <v>1096</v>
      </c>
      <c r="L84" s="30"/>
      <c r="M84" s="30"/>
      <c r="N84" s="30"/>
      <c r="R84" s="36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75</v>
      </c>
      <c r="B86" s="14">
        <f aca="true" t="shared" si="0" ref="B86:G86">SUM(B13:B17,B22:B26,B31,B37:B39,B50:B52,B59,B64:B66,B70,B80,B84)</f>
        <v>5147</v>
      </c>
      <c r="C86" s="14">
        <f t="shared" si="0"/>
        <v>72560</v>
      </c>
      <c r="D86" s="14">
        <f t="shared" si="0"/>
        <v>77707</v>
      </c>
      <c r="E86" s="14">
        <f t="shared" si="0"/>
        <v>4778</v>
      </c>
      <c r="F86" s="14">
        <f t="shared" si="0"/>
        <v>66810</v>
      </c>
      <c r="G86" s="14">
        <f t="shared" si="0"/>
        <v>768464</v>
      </c>
      <c r="H86" s="14">
        <f>((H13*E13)+(H17*E17)+(H22*E22)+(H24*E24)+(H31*E31)+(H37*E37)+(H39*E39)+(H50*E50)+(H59*E59)+(H64*E64)+(H66*E66)+(H80*E80)+(H84*E84))/E86</f>
        <v>5277.821054834659</v>
      </c>
      <c r="I86" s="14">
        <f>((I13*F13)+(I24*F24)+(I26*F26)+(I31*F31)+(I37*F37)+(I39*F39)+(I50*F50)+(I52*F52)+(I59*F59)+(I64*F64)+(I66*F66)+(I70*F70)+(I80*F80)+(I84*F84))/F86</f>
        <v>18552.2092052088</v>
      </c>
      <c r="J86" s="14">
        <f>((J13*G13)+(J15*G15)+(J17*G17)+(J22*G22)+(J24*G24)+(J26*G26)+(J31*G31)+(J37*G37)+(J39*G39)+(J50*G50)+(J52*G52)+(J59*G59)+(J64*G64)+(J66*G66)+(J70*G70)+(J80*G80)+(J84*G84))/G86</f>
        <v>14.485519165504174</v>
      </c>
      <c r="K86" s="14">
        <f>SUM(K13:K17,K22:K26,K31,K37:K39,K50:K52,K59,K64:K66,K70,K80,K84)</f>
        <v>1275830</v>
      </c>
      <c r="L86" s="24"/>
      <c r="M86" s="24"/>
      <c r="N86" s="24"/>
      <c r="R86" s="12"/>
    </row>
    <row r="87" spans="1:18" ht="12.75">
      <c r="A87" s="37" t="s">
        <v>9</v>
      </c>
      <c r="D87" s="34"/>
      <c r="E87" s="34"/>
      <c r="R87" s="12"/>
    </row>
    <row r="88" ht="12.75">
      <c r="R88" s="12"/>
    </row>
    <row r="89" spans="5:18" ht="12.75">
      <c r="E89" s="35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