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588" activeTab="0"/>
  </bookViews>
  <sheets>
    <sheet name="27.7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N" localSheetId="0">#REF!</definedName>
    <definedName name="\N">#REF!</definedName>
    <definedName name="\T">'[2]19.18-19'!#REF!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localSheetId="0" hidden="1">'[2]19.14-15'!#REF!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localSheetId="0" hidden="1">'[2]19.14-15'!#REF!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localSheetId="0" hidden="1">'[2]19.14-15'!#REF!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localSheetId="0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GUION">#REF!</definedName>
    <definedName name="Imprimir_área_IM" localSheetId="0">'[3]GANADE15'!$A$35:$AG$39</definedName>
    <definedName name="Imprimir_área_IM">#REF!</definedName>
    <definedName name="p421">'[4]CARNE1'!$B$44</definedName>
    <definedName name="p431" hidden="1">'[4]CARNE7'!$G$11:$G$93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<sst xmlns="http://schemas.openxmlformats.org/spreadsheetml/2006/main" count="78" uniqueCount="76">
  <si>
    <t>MADERA Y LEÑA</t>
  </si>
  <si>
    <t>Sin clasificar</t>
  </si>
  <si>
    <t>Valor</t>
  </si>
  <si>
    <t>Precio</t>
  </si>
  <si>
    <t>(euros)</t>
  </si>
  <si>
    <t>En pie</t>
  </si>
  <si>
    <t>En cargadero</t>
  </si>
  <si>
    <r>
      <t>(euros/m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</si>
  <si>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>TOTAL</t>
  </si>
  <si>
    <t>Provincias y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</si>
  <si>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</si>
  <si>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</si>
  <si>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</si>
  <si>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</si>
  <si>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</si>
  <si>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</si>
  <si>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</si>
  <si>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</si>
  <si>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</si>
  <si>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</si>
  <si>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</si>
  <si>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</si>
  <si>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</si>
  <si>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</si>
  <si>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</si>
  <si>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</si>
  <si>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</si>
  <si>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</si>
  <si>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</si>
  <si>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</si>
  <si>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</si>
  <si>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</si>
  <si>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</si>
  <si>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</si>
  <si>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</si>
  <si>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</si>
  <si>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</si>
  <si>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</si>
  <si>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</si>
  <si>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</si>
  <si>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</si>
  <si>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</si>
  <si>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</si>
  <si>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</si>
  <si>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</si>
  <si>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</si>
  <si>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</si>
  <si>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</si>
  <si>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</si>
  <si>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</si>
  <si>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</si>
  <si>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</si>
  <si>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</si>
  <si>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</si>
  <si>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</si>
  <si>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</si>
  <si>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</si>
  <si>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</si>
  <si>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</si>
  <si>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</si>
  <si>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</si>
  <si>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</si>
  <si>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</si>
  <si>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</si>
  <si>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</si>
  <si>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</si>
  <si>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</si>
  <si>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</si>
  <si>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Volumen total</t>
  </si>
  <si>
    <t xml:space="preserve">Madera para trituración </t>
  </si>
  <si>
    <r>
      <t>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c.c.)</t>
    </r>
  </si>
  <si>
    <t xml:space="preserve"> ARAGON</t>
  </si>
  <si>
    <t xml:space="preserve"> PAIS VASCO</t>
  </si>
  <si>
    <t xml:space="preserve"> CASTILLA Y LEON</t>
  </si>
  <si>
    <t xml:space="preserve"> ANDALUCIA</t>
  </si>
  <si>
    <t>27.7.  MADERA: Análisis provincial de producción, valor y precio, 2002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</si>
</sst>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______"/>
    <numFmt numFmtId="179" formatCode="#,##0__;\–#,##0__;\–__;@__"/>
    <numFmt numFmtId="180" formatCode="#,##0.00__;\–#,##0.00__;\–__;@__"/>
    <numFmt numFmtId="181" formatCode="_(* #,##0.00_);_(* \(#,##0.00\);_(* &quot;-&quot;??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0" xfId="22" applyFont="1" applyFill="1" applyAlignment="1">
      <alignment horizontal="center"/>
      <protection/>
    </xf>
    <xf numFmtId="0" fontId="4" fillId="2" borderId="0" xfId="22" applyFont="1" applyFill="1">
      <alignment/>
      <protection/>
    </xf>
    <xf numFmtId="0" fontId="0" fillId="2" borderId="0" xfId="22" applyFont="1" applyFill="1">
      <alignment/>
      <protection/>
    </xf>
    <xf numFmtId="0" fontId="6" fillId="2" borderId="0" xfId="22" applyFont="1" applyFill="1" applyBorder="1">
      <alignment/>
      <protection/>
    </xf>
    <xf numFmtId="0" fontId="0" fillId="2" borderId="0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center"/>
      <protection/>
    </xf>
    <xf numFmtId="0" fontId="0" fillId="2" borderId="4" xfId="22" applyFont="1" applyFill="1" applyBorder="1">
      <alignment/>
      <protection/>
    </xf>
    <xf numFmtId="0" fontId="6" fillId="2" borderId="0" xfId="22" applyFont="1" applyFill="1">
      <alignment/>
      <protection/>
    </xf>
    <xf numFmtId="0" fontId="0" fillId="2" borderId="5" xfId="22" applyFont="1" applyFill="1" applyBorder="1" applyAlignment="1">
      <alignment horizontal="center"/>
      <protection/>
    </xf>
    <xf numFmtId="0" fontId="8" fillId="2" borderId="0" xfId="22" applyFont="1" applyFill="1" applyBorder="1">
      <alignment/>
      <protection/>
    </xf>
    <xf numFmtId="0" fontId="8" fillId="2" borderId="6" xfId="22" applyFont="1" applyFill="1" applyBorder="1">
      <alignment/>
      <protection/>
    </xf>
    <xf numFmtId="0" fontId="8" fillId="2" borderId="2" xfId="22" applyFont="1" applyFill="1" applyBorder="1" applyAlignment="1">
      <alignment horizontal="left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0" xfId="22" applyFont="1" applyFill="1" applyBorder="1" applyAlignment="1">
      <alignment horizontal="left" indent="1"/>
      <protection/>
    </xf>
    <xf numFmtId="177" fontId="0" fillId="2" borderId="0" xfId="22" applyNumberFormat="1" applyFont="1" applyFill="1">
      <alignment/>
      <protection/>
    </xf>
    <xf numFmtId="0" fontId="0" fillId="2" borderId="9" xfId="22" applyFont="1" applyFill="1" applyBorder="1" applyAlignment="1">
      <alignment horizontal="center"/>
      <protection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4" fontId="0" fillId="2" borderId="5" xfId="0" applyNumberFormat="1" applyFill="1" applyBorder="1" applyAlignment="1">
      <alignment/>
    </xf>
    <xf numFmtId="4" fontId="8" fillId="2" borderId="2" xfId="0" applyNumberFormat="1" applyFont="1" applyFill="1" applyBorder="1" applyAlignment="1">
      <alignment/>
    </xf>
    <xf numFmtId="4" fontId="0" fillId="2" borderId="12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3" fontId="8" fillId="2" borderId="13" xfId="0" applyNumberFormat="1" applyFont="1" applyFill="1" applyBorder="1" applyAlignment="1">
      <alignment/>
    </xf>
    <xf numFmtId="4" fontId="8" fillId="2" borderId="13" xfId="0" applyNumberFormat="1" applyFont="1" applyFill="1" applyBorder="1" applyAlignment="1">
      <alignment/>
    </xf>
    <xf numFmtId="4" fontId="8" fillId="2" borderId="14" xfId="0" applyNumberFormat="1" applyFont="1" applyFill="1" applyBorder="1" applyAlignment="1">
      <alignment/>
    </xf>
    <xf numFmtId="3" fontId="8" fillId="2" borderId="2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4" fontId="8" fillId="2" borderId="10" xfId="0" applyNumberFormat="1" applyFont="1" applyFill="1" applyBorder="1" applyAlignment="1">
      <alignment/>
    </xf>
    <xf numFmtId="4" fontId="8" fillId="2" borderId="5" xfId="0" applyNumberFormat="1" applyFont="1" applyFill="1" applyBorder="1" applyAlignment="1">
      <alignment/>
    </xf>
    <xf numFmtId="4" fontId="0" fillId="2" borderId="11" xfId="0" applyNumberFormat="1" applyFill="1" applyBorder="1" applyAlignment="1">
      <alignment/>
    </xf>
    <xf numFmtId="4" fontId="0" fillId="2" borderId="15" xfId="0" applyNumberFormat="1" applyFill="1" applyBorder="1" applyAlignment="1">
      <alignment/>
    </xf>
    <xf numFmtId="0" fontId="5" fillId="2" borderId="0" xfId="22" applyFont="1" applyFill="1" applyBorder="1" applyAlignment="1" quotePrefix="1">
      <alignment horizontal="center"/>
      <protection/>
    </xf>
    <xf numFmtId="0" fontId="5" fillId="2" borderId="0" xfId="22" applyFont="1" applyFill="1" applyBorder="1" applyAlignment="1">
      <alignment horizontal="center"/>
      <protection/>
    </xf>
    <xf numFmtId="0" fontId="0" fillId="2" borderId="14" xfId="22" applyFont="1" applyFill="1" applyBorder="1" applyAlignment="1" quotePrefix="1">
      <alignment horizontal="center"/>
      <protection/>
    </xf>
    <xf numFmtId="0" fontId="0" fillId="2" borderId="16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3" fillId="2" borderId="0" xfId="22" applyFont="1" applyFill="1" applyBorder="1" applyAlignment="1">
      <alignment horizontal="center"/>
      <protection/>
    </xf>
    <xf numFmtId="0" fontId="0" fillId="2" borderId="17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8" xfId="22" applyFont="1" applyFill="1" applyBorder="1" applyAlignment="1">
      <alignment horizontal="center"/>
      <protection/>
    </xf>
  </cellXfs>
  <cellStyles count="13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AEA2001-C28" xfId="20"/>
    <cellStyle name="Normal_AEA2001-C28_AEA2001-C27" xfId="21"/>
    <cellStyle name="Normal_maderayleña98" xfId="22"/>
    <cellStyle name="Normal_p554" xfId="23"/>
    <cellStyle name="Normal_p555" xfId="24"/>
    <cellStyle name="Normal_serihist4.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AL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a Coruña"/>
      <sheetName val="Lugo"/>
      <sheetName val="Orense"/>
      <sheetName val="Pontevedra"/>
      <sheetName val="Asturias"/>
      <sheetName val="Cantabria"/>
      <sheetName val="Álava"/>
      <sheetName val="Guipuzcoa"/>
      <sheetName val="Vizcaya"/>
      <sheetName val="Navarra"/>
      <sheetName val="La Rioja"/>
      <sheetName val="Huesca"/>
      <sheetName val="Teruel"/>
      <sheetName val="Zaragoza"/>
      <sheetName val="Barcelona"/>
      <sheetName val="Girona"/>
      <sheetName val="Lleida"/>
      <sheetName val="Tarragona"/>
      <sheetName val="Baleares"/>
      <sheetName val="Ávila"/>
      <sheetName val="Burgos"/>
      <sheetName val="León"/>
      <sheetName val="Palencia"/>
      <sheetName val="Salamanca"/>
      <sheetName val="Segovia"/>
      <sheetName val="Soria"/>
      <sheetName val="Valladolid"/>
      <sheetName val="Zamora"/>
      <sheetName val="Madrid"/>
      <sheetName val="Albacete"/>
      <sheetName val="Ciudad Real"/>
      <sheetName val="Cuenca"/>
      <sheetName val="Guadalajara"/>
      <sheetName val="Toledo"/>
      <sheetName val="Alicante"/>
      <sheetName val="Castellón"/>
      <sheetName val="Valencia"/>
      <sheetName val="Murcia"/>
      <sheetName val="Badajoz"/>
      <sheetName val="Cáceres"/>
      <sheetName val="Almería"/>
      <sheetName val="Cádiz"/>
      <sheetName val="Córdoba"/>
      <sheetName val="Granada"/>
      <sheetName val="Huelva"/>
      <sheetName val="Jaén"/>
      <sheetName val="Málaga"/>
      <sheetName val="Sevilla"/>
      <sheetName val="Las Palmas"/>
      <sheetName val="Tenerife"/>
      <sheetName val="Hoja1"/>
      <sheetName val="Hoja28.2"/>
      <sheetName val="Hoja28.3"/>
      <sheetName val="Hoja28.6"/>
      <sheetName val="Hoja28.7"/>
      <sheetName val="Hoja28.8"/>
      <sheetName val="Hoja28.9"/>
      <sheetName val="Hoja28.10"/>
      <sheetName val="Hoja28.11"/>
      <sheetName val="Hoja28.12"/>
      <sheetName val="Hoja28.13"/>
      <sheetName val="Hoja28.14"/>
      <sheetName val="Hoja28.15"/>
      <sheetName val="Hoja28.16"/>
      <sheetName val="Hoja28.17"/>
      <sheetName val="Hoja28.18"/>
      <sheetName val="Hoja28.19"/>
      <sheetName val="Hoja2"/>
      <sheetName val="Hoja3"/>
      <sheetName val="Hoja4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H90"/>
  <sheetViews>
    <sheetView tabSelected="1" zoomScale="75" zoomScaleNormal="75" zoomScaleSheetLayoutView="25" workbookViewId="0" topLeftCell="A1">
      <selection activeCell="A1" sqref="A1:F1"/>
    </sheetView>
  </sheetViews>
  <sheetFormatPr defaultColWidth="11.421875" defaultRowHeight="12.75"/>
  <cols>
    <col min="1" max="1" width="26.57421875" style="3" customWidth="1"/>
    <col min="2" max="6" width="18.140625" style="3" customWidth="1"/>
    <col min="7" max="16384" width="11.421875" style="3" customWidth="1"/>
  </cols>
  <sheetData>
    <row r="1" spans="1:7" s="2" customFormat="1" ht="18">
      <c r="A1" s="42" t="s">
        <v>0</v>
      </c>
      <c r="B1" s="42"/>
      <c r="C1" s="42"/>
      <c r="D1" s="42"/>
      <c r="E1" s="42"/>
      <c r="F1" s="42"/>
      <c r="G1" s="1"/>
    </row>
    <row r="2" spans="1:6" ht="12.75">
      <c r="A2" s="5"/>
      <c r="B2" s="5"/>
      <c r="C2" s="5"/>
      <c r="D2" s="5"/>
      <c r="E2" s="5"/>
      <c r="F2" s="5"/>
    </row>
    <row r="3" spans="1:8" ht="15">
      <c r="A3" s="37" t="s">
        <v>75</v>
      </c>
      <c r="B3" s="38"/>
      <c r="C3" s="38"/>
      <c r="D3" s="38"/>
      <c r="E3" s="38"/>
      <c r="F3" s="38"/>
      <c r="G3" s="11"/>
      <c r="H3" s="11"/>
    </row>
    <row r="4" spans="1:8" ht="14.25">
      <c r="A4" s="4"/>
      <c r="B4" s="4"/>
      <c r="C4" s="4"/>
      <c r="D4" s="4"/>
      <c r="E4" s="4"/>
      <c r="F4" s="4"/>
      <c r="G4" s="11"/>
      <c r="H4" s="11"/>
    </row>
    <row r="5" spans="1:7" ht="12.75" customHeight="1">
      <c r="A5" s="20" t="s">
        <v>9</v>
      </c>
      <c r="B5" s="6"/>
      <c r="C5" s="43" t="s">
        <v>2</v>
      </c>
      <c r="D5" s="44"/>
      <c r="E5" s="43" t="s">
        <v>3</v>
      </c>
      <c r="F5" s="45"/>
      <c r="G5" s="5"/>
    </row>
    <row r="6" spans="1:7" ht="12.75" customHeight="1">
      <c r="A6" s="9" t="s">
        <v>10</v>
      </c>
      <c r="B6" s="12" t="s">
        <v>68</v>
      </c>
      <c r="C6" s="39" t="s">
        <v>4</v>
      </c>
      <c r="D6" s="40"/>
      <c r="E6" s="39" t="s">
        <v>7</v>
      </c>
      <c r="F6" s="41"/>
      <c r="G6" s="5"/>
    </row>
    <row r="7" spans="1:7" ht="12.75" customHeight="1" thickBot="1">
      <c r="A7" s="7"/>
      <c r="B7" s="8" t="s">
        <v>70</v>
      </c>
      <c r="C7" s="16" t="s">
        <v>5</v>
      </c>
      <c r="D7" s="16" t="s">
        <v>6</v>
      </c>
      <c r="E7" s="16" t="s">
        <v>5</v>
      </c>
      <c r="F7" s="17" t="s">
        <v>6</v>
      </c>
      <c r="G7" s="5"/>
    </row>
    <row r="8" spans="1:6" ht="12.75" customHeight="1">
      <c r="A8" s="10" t="s">
        <v>11</v>
      </c>
      <c r="B8" s="21">
        <v>1778262</v>
      </c>
      <c r="C8" s="21">
        <v>58206510</v>
      </c>
      <c r="D8" s="21">
        <v>79713271.32</v>
      </c>
      <c r="E8" s="26">
        <v>33.82441936985378</v>
      </c>
      <c r="F8" s="25">
        <v>45.321675039725214</v>
      </c>
    </row>
    <row r="9" spans="1:6" ht="12.75" customHeight="1">
      <c r="A9" s="5" t="s">
        <v>12</v>
      </c>
      <c r="B9" s="21">
        <v>2134122</v>
      </c>
      <c r="C9" s="21">
        <v>70003915.6</v>
      </c>
      <c r="D9" s="21">
        <v>95708214</v>
      </c>
      <c r="E9" s="26">
        <v>30.654545871875502</v>
      </c>
      <c r="F9" s="23">
        <v>42.18940176433233</v>
      </c>
    </row>
    <row r="10" spans="1:6" ht="12.75" customHeight="1">
      <c r="A10" s="5" t="s">
        <v>13</v>
      </c>
      <c r="B10" s="21">
        <v>245699</v>
      </c>
      <c r="C10" s="21">
        <v>7321184</v>
      </c>
      <c r="D10" s="21">
        <v>10545571</v>
      </c>
      <c r="E10" s="26">
        <v>21.535228591320493</v>
      </c>
      <c r="F10" s="23">
        <v>34.753933627291715</v>
      </c>
    </row>
    <row r="11" spans="1:6" ht="12.75" customHeight="1">
      <c r="A11" s="5" t="s">
        <v>14</v>
      </c>
      <c r="B11" s="21">
        <v>751984</v>
      </c>
      <c r="C11" s="21">
        <v>27862710.39</v>
      </c>
      <c r="D11" s="21">
        <v>36506894.36</v>
      </c>
      <c r="E11" s="26">
        <v>36.35449151150055</v>
      </c>
      <c r="F11" s="23">
        <v>47.74513225629792</v>
      </c>
    </row>
    <row r="12" spans="1:6" ht="12.75" customHeight="1">
      <c r="A12" s="13" t="s">
        <v>15</v>
      </c>
      <c r="B12" s="32">
        <f>SUM(B8:B11)</f>
        <v>4910067</v>
      </c>
      <c r="C12" s="32">
        <f>SUM(C8:C11)</f>
        <v>163394319.99</v>
      </c>
      <c r="D12" s="32">
        <f>SUM(D8:D11)</f>
        <v>222473950.68</v>
      </c>
      <c r="E12" s="33">
        <f>C12/$B12</f>
        <v>33.277411487460355</v>
      </c>
      <c r="F12" s="34">
        <f>D12/$B12</f>
        <v>45.30975864076804</v>
      </c>
    </row>
    <row r="13" spans="1:6" ht="12.75" customHeight="1">
      <c r="A13" s="5"/>
      <c r="B13" s="21"/>
      <c r="C13" s="21"/>
      <c r="D13" s="21"/>
      <c r="E13" s="26"/>
      <c r="F13" s="23"/>
    </row>
    <row r="14" spans="1:6" ht="12.75" customHeight="1">
      <c r="A14" s="13" t="s">
        <v>16</v>
      </c>
      <c r="B14" s="32">
        <v>723985</v>
      </c>
      <c r="C14" s="32">
        <v>14533363.56</v>
      </c>
      <c r="D14" s="32">
        <v>28030379.080000002</v>
      </c>
      <c r="E14" s="33">
        <f>C14/$B14</f>
        <v>20.074122474913153</v>
      </c>
      <c r="F14" s="34">
        <f>D14/$B14</f>
        <v>38.71679534796992</v>
      </c>
    </row>
    <row r="15" spans="1:6" ht="12.75" customHeight="1">
      <c r="A15" s="5"/>
      <c r="B15" s="21"/>
      <c r="C15" s="21"/>
      <c r="D15" s="21"/>
      <c r="E15" s="26"/>
      <c r="F15" s="23"/>
    </row>
    <row r="16" spans="1:6" ht="12.75" customHeight="1">
      <c r="A16" s="13" t="s">
        <v>17</v>
      </c>
      <c r="B16" s="32">
        <v>381909</v>
      </c>
      <c r="C16" s="32">
        <v>9701935.229999999</v>
      </c>
      <c r="D16" s="32">
        <v>14369450.67</v>
      </c>
      <c r="E16" s="33">
        <f>C16/$B16</f>
        <v>25.40378789188</v>
      </c>
      <c r="F16" s="34">
        <f>D16/$B16</f>
        <v>37.62532611171771</v>
      </c>
    </row>
    <row r="17" spans="1:6" ht="12.75" customHeight="1">
      <c r="A17" s="5"/>
      <c r="B17" s="21"/>
      <c r="C17" s="21"/>
      <c r="D17" s="21"/>
      <c r="E17" s="26"/>
      <c r="F17" s="23"/>
    </row>
    <row r="18" spans="1:6" ht="12.75" customHeight="1">
      <c r="A18" s="5" t="s">
        <v>18</v>
      </c>
      <c r="B18" s="21">
        <v>115457</v>
      </c>
      <c r="C18" s="21">
        <v>5852294</v>
      </c>
      <c r="D18" s="21">
        <v>7958956</v>
      </c>
      <c r="E18" s="26">
        <v>0</v>
      </c>
      <c r="F18" s="23">
        <v>0</v>
      </c>
    </row>
    <row r="19" spans="1:6" ht="12.75" customHeight="1">
      <c r="A19" s="5" t="s">
        <v>19</v>
      </c>
      <c r="B19" s="21">
        <v>354312</v>
      </c>
      <c r="C19" s="21">
        <v>21522696.6</v>
      </c>
      <c r="D19" s="21">
        <v>24467004.679999996</v>
      </c>
      <c r="E19" s="26">
        <v>60.94907710433303</v>
      </c>
      <c r="F19" s="23">
        <v>71.113978269407</v>
      </c>
    </row>
    <row r="20" spans="1:6" ht="12.75" customHeight="1">
      <c r="A20" s="5" t="s">
        <v>20</v>
      </c>
      <c r="B20" s="21">
        <v>565602</v>
      </c>
      <c r="C20" s="21">
        <v>30172697.999999996</v>
      </c>
      <c r="D20" s="21">
        <v>35184820</v>
      </c>
      <c r="E20" s="26">
        <v>0</v>
      </c>
      <c r="F20" s="23">
        <v>0</v>
      </c>
    </row>
    <row r="21" spans="1:6" ht="12.75" customHeight="1">
      <c r="A21" s="13" t="s">
        <v>72</v>
      </c>
      <c r="B21" s="32">
        <f>SUM(B18:B20)</f>
        <v>1035371</v>
      </c>
      <c r="C21" s="32">
        <f>SUM(C18:C20)</f>
        <v>57547688.599999994</v>
      </c>
      <c r="D21" s="32">
        <f>SUM(D18:D20)</f>
        <v>67610780.67999999</v>
      </c>
      <c r="E21" s="33">
        <f>C21/$B21</f>
        <v>55.581708006115676</v>
      </c>
      <c r="F21" s="34">
        <f>D21/$B21</f>
        <v>65.3010183596025</v>
      </c>
    </row>
    <row r="22" spans="1:6" ht="12.75" customHeight="1">
      <c r="A22" s="5"/>
      <c r="B22" s="21"/>
      <c r="C22" s="21"/>
      <c r="D22" s="21"/>
      <c r="E22" s="26"/>
      <c r="F22" s="23"/>
    </row>
    <row r="23" spans="1:6" ht="12.75" customHeight="1">
      <c r="A23" s="13" t="s">
        <v>21</v>
      </c>
      <c r="B23" s="32">
        <v>210120</v>
      </c>
      <c r="C23" s="32">
        <v>8453907.9</v>
      </c>
      <c r="D23" s="32">
        <v>10412307.88</v>
      </c>
      <c r="E23" s="33">
        <f>C23/$B23</f>
        <v>40.23371359223301</v>
      </c>
      <c r="F23" s="34">
        <f>D23/$B23</f>
        <v>49.554101846563874</v>
      </c>
    </row>
    <row r="24" spans="1:6" ht="12.75" customHeight="1">
      <c r="A24" s="5"/>
      <c r="B24" s="21"/>
      <c r="C24" s="21"/>
      <c r="D24" s="21"/>
      <c r="E24" s="26"/>
      <c r="F24" s="23"/>
    </row>
    <row r="25" spans="1:6" ht="12.75" customHeight="1">
      <c r="A25" s="13" t="s">
        <v>22</v>
      </c>
      <c r="B25" s="32">
        <v>52603</v>
      </c>
      <c r="C25" s="32">
        <v>2152972.79</v>
      </c>
      <c r="D25" s="32">
        <v>2773866</v>
      </c>
      <c r="E25" s="33">
        <f>C25/$B25</f>
        <v>40.92870729806285</v>
      </c>
      <c r="F25" s="34">
        <f>D25/$B25</f>
        <v>52.73208752352527</v>
      </c>
    </row>
    <row r="26" spans="1:6" ht="12.75" customHeight="1">
      <c r="A26" s="5"/>
      <c r="B26" s="21"/>
      <c r="C26" s="21"/>
      <c r="D26" s="21"/>
      <c r="E26" s="26"/>
      <c r="F26" s="23"/>
    </row>
    <row r="27" spans="1:6" ht="12.75" customHeight="1">
      <c r="A27" s="5" t="s">
        <v>23</v>
      </c>
      <c r="B27" s="21">
        <v>16549</v>
      </c>
      <c r="C27" s="21">
        <v>326813</v>
      </c>
      <c r="D27" s="21">
        <v>501384.14</v>
      </c>
      <c r="E27" s="26">
        <v>0</v>
      </c>
      <c r="F27" s="23">
        <v>0</v>
      </c>
    </row>
    <row r="28" spans="1:6" ht="12.75" customHeight="1">
      <c r="A28" s="5" t="s">
        <v>24</v>
      </c>
      <c r="B28" s="21">
        <v>82757</v>
      </c>
      <c r="C28" s="21">
        <v>2850833.33</v>
      </c>
      <c r="D28" s="21">
        <v>4043372.08</v>
      </c>
      <c r="E28" s="26">
        <v>0</v>
      </c>
      <c r="F28" s="23">
        <v>0</v>
      </c>
    </row>
    <row r="29" spans="1:6" ht="12.75" customHeight="1">
      <c r="A29" s="5" t="s">
        <v>25</v>
      </c>
      <c r="B29" s="21">
        <v>32119.19</v>
      </c>
      <c r="C29" s="21">
        <v>1471982.1809</v>
      </c>
      <c r="D29" s="21">
        <v>1770049.8809000002</v>
      </c>
      <c r="E29" s="26">
        <v>54.09</v>
      </c>
      <c r="F29" s="23">
        <v>64.09</v>
      </c>
    </row>
    <row r="30" spans="1:6" ht="12.75" customHeight="1">
      <c r="A30" s="13" t="s">
        <v>71</v>
      </c>
      <c r="B30" s="32">
        <f>SUM(B27:B29)</f>
        <v>131425.19</v>
      </c>
      <c r="C30" s="32">
        <f>SUM(C27:C29)</f>
        <v>4649628.5109</v>
      </c>
      <c r="D30" s="32">
        <f>SUM(D27:D29)</f>
        <v>6314806.1009</v>
      </c>
      <c r="E30" s="33">
        <f>C30/$B30</f>
        <v>35.37851846286089</v>
      </c>
      <c r="F30" s="34">
        <f>D30/$B30</f>
        <v>48.04867393305651</v>
      </c>
    </row>
    <row r="31" spans="1:6" ht="12.75" customHeight="1">
      <c r="A31" s="5"/>
      <c r="B31" s="21"/>
      <c r="C31" s="21"/>
      <c r="D31" s="21"/>
      <c r="E31" s="26"/>
      <c r="F31" s="23"/>
    </row>
    <row r="32" spans="1:6" ht="12.75" customHeight="1">
      <c r="A32" s="5" t="s">
        <v>26</v>
      </c>
      <c r="B32" s="21">
        <v>205145</v>
      </c>
      <c r="C32" s="21">
        <v>3739899.2</v>
      </c>
      <c r="D32" s="21">
        <v>7082534.199999999</v>
      </c>
      <c r="E32" s="26">
        <v>0</v>
      </c>
      <c r="F32" s="23">
        <v>0</v>
      </c>
    </row>
    <row r="33" spans="1:6" ht="12.75" customHeight="1">
      <c r="A33" s="5" t="s">
        <v>27</v>
      </c>
      <c r="B33" s="21">
        <v>150900</v>
      </c>
      <c r="C33" s="21">
        <v>3189543.4</v>
      </c>
      <c r="D33" s="21">
        <v>5784293.4</v>
      </c>
      <c r="E33" s="26">
        <v>0</v>
      </c>
      <c r="F33" s="23">
        <v>0</v>
      </c>
    </row>
    <row r="34" spans="1:6" ht="12.75" customHeight="1">
      <c r="A34" s="5" t="s">
        <v>28</v>
      </c>
      <c r="B34" s="21">
        <v>88750</v>
      </c>
      <c r="C34" s="21">
        <v>1653912.7</v>
      </c>
      <c r="D34" s="21">
        <v>3096783.5</v>
      </c>
      <c r="E34" s="26">
        <v>0</v>
      </c>
      <c r="F34" s="23">
        <v>0</v>
      </c>
    </row>
    <row r="35" spans="1:6" ht="12.75" customHeight="1">
      <c r="A35" s="5" t="s">
        <v>29</v>
      </c>
      <c r="B35" s="21">
        <v>19597</v>
      </c>
      <c r="C35" s="21">
        <v>310947.8</v>
      </c>
      <c r="D35" s="21">
        <v>625050.6</v>
      </c>
      <c r="E35" s="26">
        <v>12.75</v>
      </c>
      <c r="F35" s="23">
        <v>28.75</v>
      </c>
    </row>
    <row r="36" spans="1:6" ht="12.75" customHeight="1">
      <c r="A36" s="13" t="s">
        <v>30</v>
      </c>
      <c r="B36" s="32">
        <f>SUM(B32:B35)</f>
        <v>464392</v>
      </c>
      <c r="C36" s="32">
        <f>SUM(C32:C35)</f>
        <v>8894303.1</v>
      </c>
      <c r="D36" s="32">
        <f>SUM(D32:D35)</f>
        <v>16588661.7</v>
      </c>
      <c r="E36" s="33">
        <f>C36/$B36</f>
        <v>19.15257605643508</v>
      </c>
      <c r="F36" s="34">
        <f>D36/$B36</f>
        <v>35.7212477820462</v>
      </c>
    </row>
    <row r="37" spans="1:6" ht="12.75" customHeight="1">
      <c r="A37" s="5"/>
      <c r="B37" s="21"/>
      <c r="C37" s="21"/>
      <c r="D37" s="21"/>
      <c r="E37" s="26"/>
      <c r="F37" s="23"/>
    </row>
    <row r="38" spans="1:6" ht="12.75" customHeight="1">
      <c r="A38" s="13" t="s">
        <v>31</v>
      </c>
      <c r="B38" s="32">
        <v>3162</v>
      </c>
      <c r="C38" s="32">
        <v>48351</v>
      </c>
      <c r="D38" s="32">
        <v>83675</v>
      </c>
      <c r="E38" s="33">
        <f>C38/$B38</f>
        <v>15.291271347248577</v>
      </c>
      <c r="F38" s="34">
        <f>D38/$B38</f>
        <v>26.46268184693232</v>
      </c>
    </row>
    <row r="39" spans="1:6" ht="12.75" customHeight="1">
      <c r="A39" s="5"/>
      <c r="B39" s="21"/>
      <c r="C39" s="21"/>
      <c r="D39" s="21"/>
      <c r="E39" s="26"/>
      <c r="F39" s="23"/>
    </row>
    <row r="40" spans="1:6" ht="12.75" customHeight="1">
      <c r="A40" s="5" t="s">
        <v>32</v>
      </c>
      <c r="B40" s="21">
        <v>93649</v>
      </c>
      <c r="C40" s="21">
        <v>2267400.01</v>
      </c>
      <c r="D40" s="21">
        <v>2902536.01</v>
      </c>
      <c r="E40" s="26">
        <v>42.58</v>
      </c>
      <c r="F40" s="23">
        <v>49.58</v>
      </c>
    </row>
    <row r="41" spans="1:6" ht="12.75" customHeight="1">
      <c r="A41" s="5" t="s">
        <v>33</v>
      </c>
      <c r="B41" s="21">
        <v>167268</v>
      </c>
      <c r="C41" s="21">
        <v>9904936.81</v>
      </c>
      <c r="D41" s="21">
        <v>10907734.69</v>
      </c>
      <c r="E41" s="26">
        <v>63.18335119337556</v>
      </c>
      <c r="F41" s="23">
        <v>69.19335119337553</v>
      </c>
    </row>
    <row r="42" spans="1:6" ht="12.75" customHeight="1">
      <c r="A42" s="5" t="s">
        <v>34</v>
      </c>
      <c r="B42" s="21">
        <v>216139</v>
      </c>
      <c r="C42" s="21">
        <v>4265438.83</v>
      </c>
      <c r="D42" s="21">
        <v>6501023.750000001</v>
      </c>
      <c r="E42" s="26">
        <v>18.019555720103664</v>
      </c>
      <c r="F42" s="23">
        <v>29.01351774475062</v>
      </c>
    </row>
    <row r="43" spans="1:6" ht="12.75" customHeight="1">
      <c r="A43" s="5" t="s">
        <v>35</v>
      </c>
      <c r="B43" s="21">
        <v>86934</v>
      </c>
      <c r="C43" s="21">
        <v>1956960.99</v>
      </c>
      <c r="D43" s="21">
        <v>2492584.6</v>
      </c>
      <c r="E43" s="26">
        <v>20.004105433816225</v>
      </c>
      <c r="F43" s="23">
        <v>26.076002824120078</v>
      </c>
    </row>
    <row r="44" spans="1:6" ht="12.75" customHeight="1">
      <c r="A44" s="5" t="s">
        <v>36</v>
      </c>
      <c r="B44" s="21">
        <v>37796</v>
      </c>
      <c r="C44" s="21">
        <v>1063959.31</v>
      </c>
      <c r="D44" s="21">
        <v>1343095.25</v>
      </c>
      <c r="E44" s="26">
        <v>17.75647459315842</v>
      </c>
      <c r="F44" s="23">
        <v>25.260886748588508</v>
      </c>
    </row>
    <row r="45" spans="1:6" ht="12.75" customHeight="1">
      <c r="A45" s="5" t="s">
        <v>37</v>
      </c>
      <c r="B45" s="21">
        <v>175605</v>
      </c>
      <c r="C45" s="21">
        <v>6576453.12</v>
      </c>
      <c r="D45" s="21">
        <v>8296723.609999999</v>
      </c>
      <c r="E45" s="26">
        <v>0</v>
      </c>
      <c r="F45" s="23">
        <v>0</v>
      </c>
    </row>
    <row r="46" spans="1:6" ht="12.75" customHeight="1">
      <c r="A46" s="5" t="s">
        <v>38</v>
      </c>
      <c r="B46" s="21">
        <v>230137</v>
      </c>
      <c r="C46" s="21">
        <v>5828803.12</v>
      </c>
      <c r="D46" s="21">
        <v>7342173.13</v>
      </c>
      <c r="E46" s="26">
        <v>25.840656481534662</v>
      </c>
      <c r="F46" s="23">
        <v>34.47564183562116</v>
      </c>
    </row>
    <row r="47" spans="1:6" ht="12.75" customHeight="1">
      <c r="A47" s="5" t="s">
        <v>39</v>
      </c>
      <c r="B47" s="21">
        <v>75926</v>
      </c>
      <c r="C47" s="21">
        <v>2096542.55</v>
      </c>
      <c r="D47" s="21">
        <v>2725594.45</v>
      </c>
      <c r="E47" s="26">
        <v>0</v>
      </c>
      <c r="F47" s="23">
        <v>0</v>
      </c>
    </row>
    <row r="48" spans="1:6" ht="12.75" customHeight="1">
      <c r="A48" s="5" t="s">
        <v>40</v>
      </c>
      <c r="B48" s="21">
        <v>164478</v>
      </c>
      <c r="C48" s="21">
        <v>5955985.359999999</v>
      </c>
      <c r="D48" s="21">
        <v>7434859.409999999</v>
      </c>
      <c r="E48" s="26">
        <v>16.784667483432642</v>
      </c>
      <c r="F48" s="23">
        <v>24.239768558222423</v>
      </c>
    </row>
    <row r="49" spans="1:6" ht="12.75" customHeight="1">
      <c r="A49" s="13" t="s">
        <v>73</v>
      </c>
      <c r="B49" s="32">
        <f>SUM(B40:B48)</f>
        <v>1247932</v>
      </c>
      <c r="C49" s="32">
        <f>SUM(C40:C48)</f>
        <v>39916480.1</v>
      </c>
      <c r="D49" s="32">
        <f>SUM(D40:D48)</f>
        <v>49946324.9</v>
      </c>
      <c r="E49" s="33">
        <f>C49/$B49</f>
        <v>31.98610188696179</v>
      </c>
      <c r="F49" s="34">
        <f>D49/$B49</f>
        <v>40.02327442520907</v>
      </c>
    </row>
    <row r="50" spans="1:6" ht="12.75" customHeight="1">
      <c r="A50" s="5"/>
      <c r="B50" s="21"/>
      <c r="C50" s="21"/>
      <c r="D50" s="21"/>
      <c r="E50" s="26"/>
      <c r="F50" s="23"/>
    </row>
    <row r="51" spans="1:6" ht="12.75" customHeight="1">
      <c r="A51" s="13" t="s">
        <v>41</v>
      </c>
      <c r="B51" s="32">
        <v>18197</v>
      </c>
      <c r="C51" s="32">
        <v>247014.67</v>
      </c>
      <c r="D51" s="32">
        <v>535161.38</v>
      </c>
      <c r="E51" s="33">
        <f>C51/$B51</f>
        <v>13.574472165741607</v>
      </c>
      <c r="F51" s="34">
        <f>D51/$B51</f>
        <v>29.409319118536022</v>
      </c>
    </row>
    <row r="52" spans="1:6" ht="12.75" customHeight="1">
      <c r="A52" s="5"/>
      <c r="B52" s="21"/>
      <c r="C52" s="21"/>
      <c r="D52" s="21"/>
      <c r="E52" s="26"/>
      <c r="F52" s="23"/>
    </row>
    <row r="53" spans="1:6" ht="12.75" customHeight="1">
      <c r="A53" s="5" t="s">
        <v>42</v>
      </c>
      <c r="B53" s="21">
        <v>39153</v>
      </c>
      <c r="C53" s="21">
        <v>921046.03</v>
      </c>
      <c r="D53" s="21">
        <v>1194445</v>
      </c>
      <c r="E53" s="26">
        <v>0</v>
      </c>
      <c r="F53" s="23">
        <v>0</v>
      </c>
    </row>
    <row r="54" spans="1:6" ht="12.75" customHeight="1">
      <c r="A54" s="5" t="s">
        <v>43</v>
      </c>
      <c r="B54" s="21">
        <v>23358</v>
      </c>
      <c r="C54" s="21">
        <v>178498</v>
      </c>
      <c r="D54" s="21">
        <v>233427</v>
      </c>
      <c r="E54" s="26">
        <v>0</v>
      </c>
      <c r="F54" s="23">
        <v>0</v>
      </c>
    </row>
    <row r="55" spans="1:6" ht="12.75" customHeight="1">
      <c r="A55" s="5" t="s">
        <v>44</v>
      </c>
      <c r="B55" s="21">
        <v>126794</v>
      </c>
      <c r="C55" s="21">
        <v>3333381.79</v>
      </c>
      <c r="D55" s="21">
        <v>4219849.79</v>
      </c>
      <c r="E55" s="26">
        <v>0</v>
      </c>
      <c r="F55" s="23">
        <v>0</v>
      </c>
    </row>
    <row r="56" spans="1:6" ht="12.75" customHeight="1">
      <c r="A56" s="5" t="s">
        <v>45</v>
      </c>
      <c r="B56" s="21">
        <v>77265</v>
      </c>
      <c r="C56" s="21">
        <v>2050890</v>
      </c>
      <c r="D56" s="21">
        <v>2605640</v>
      </c>
      <c r="E56" s="26">
        <v>22.296045197740114</v>
      </c>
      <c r="F56" s="23">
        <v>29.296045197740114</v>
      </c>
    </row>
    <row r="57" spans="1:6" ht="12.75" customHeight="1">
      <c r="A57" s="5" t="s">
        <v>46</v>
      </c>
      <c r="B57" s="21">
        <v>14091</v>
      </c>
      <c r="C57" s="21">
        <v>265053.42</v>
      </c>
      <c r="D57" s="21">
        <v>410486.83</v>
      </c>
      <c r="E57" s="26">
        <v>0</v>
      </c>
      <c r="F57" s="23">
        <v>0</v>
      </c>
    </row>
    <row r="58" spans="1:6" ht="12.75" customHeight="1">
      <c r="A58" s="13" t="s">
        <v>47</v>
      </c>
      <c r="B58" s="32">
        <f>SUM(B53:B57)</f>
        <v>280661</v>
      </c>
      <c r="C58" s="32">
        <f>SUM(C53:C57)</f>
        <v>6748869.24</v>
      </c>
      <c r="D58" s="32">
        <f>SUM(D53:D57)</f>
        <v>8663848.62</v>
      </c>
      <c r="E58" s="33">
        <f>C58/$B58</f>
        <v>24.046337895183157</v>
      </c>
      <c r="F58" s="34">
        <f>D58/$B58</f>
        <v>30.86944256594254</v>
      </c>
    </row>
    <row r="59" spans="1:6" ht="12.75" customHeight="1">
      <c r="A59" s="5"/>
      <c r="B59" s="21"/>
      <c r="C59" s="21"/>
      <c r="D59" s="21"/>
      <c r="E59" s="26"/>
      <c r="F59" s="23"/>
    </row>
    <row r="60" spans="1:6" ht="12.75" customHeight="1">
      <c r="A60" s="5" t="s">
        <v>48</v>
      </c>
      <c r="B60" s="21">
        <v>2842</v>
      </c>
      <c r="C60" s="21">
        <v>82420.72</v>
      </c>
      <c r="D60" s="21">
        <v>147614.2</v>
      </c>
      <c r="E60" s="26">
        <v>0</v>
      </c>
      <c r="F60" s="23">
        <v>0</v>
      </c>
    </row>
    <row r="61" spans="1:6" ht="12.75" customHeight="1">
      <c r="A61" s="5" t="s">
        <v>49</v>
      </c>
      <c r="B61" s="21">
        <v>12761</v>
      </c>
      <c r="C61" s="21">
        <v>212384</v>
      </c>
      <c r="D61" s="21">
        <v>468789.18</v>
      </c>
      <c r="E61" s="26">
        <v>13.880967741935484</v>
      </c>
      <c r="F61" s="23">
        <v>34.86774193548387</v>
      </c>
    </row>
    <row r="62" spans="1:6" ht="12.75" customHeight="1">
      <c r="A62" s="5" t="s">
        <v>50</v>
      </c>
      <c r="B62" s="21">
        <v>95975</v>
      </c>
      <c r="C62" s="21"/>
      <c r="D62" s="21"/>
      <c r="E62" s="26">
        <v>23.524594946600676</v>
      </c>
      <c r="F62" s="23">
        <v>32.626590257879656</v>
      </c>
    </row>
    <row r="63" spans="1:6" ht="12.75" customHeight="1">
      <c r="A63" s="13" t="s">
        <v>51</v>
      </c>
      <c r="B63" s="32">
        <f>SUM(B60:B62)</f>
        <v>111578</v>
      </c>
      <c r="C63" s="32">
        <f>SUM(C60:C62)</f>
        <v>294804.72</v>
      </c>
      <c r="D63" s="32">
        <f>SUM(D60:D62)</f>
        <v>616403.38</v>
      </c>
      <c r="E63" s="33">
        <f>C63/$B63</f>
        <v>2.642140206850813</v>
      </c>
      <c r="F63" s="34">
        <f>D63/$B63</f>
        <v>5.524416820520174</v>
      </c>
    </row>
    <row r="64" spans="1:6" ht="12.75" customHeight="1">
      <c r="A64" s="5"/>
      <c r="B64" s="21"/>
      <c r="C64" s="21"/>
      <c r="D64" s="21"/>
      <c r="E64" s="26"/>
      <c r="F64" s="23"/>
    </row>
    <row r="65" spans="1:6" ht="12.75" customHeight="1">
      <c r="A65" s="13" t="s">
        <v>52</v>
      </c>
      <c r="B65" s="32">
        <v>10200</v>
      </c>
      <c r="C65" s="32">
        <v>103694.8</v>
      </c>
      <c r="D65" s="32">
        <v>318683</v>
      </c>
      <c r="E65" s="33">
        <f>C65/$B65</f>
        <v>10.166156862745098</v>
      </c>
      <c r="F65" s="34">
        <f>D65/$B65</f>
        <v>31.24343137254902</v>
      </c>
    </row>
    <row r="66" spans="1:6" ht="12.75" customHeight="1">
      <c r="A66" s="5"/>
      <c r="B66" s="21"/>
      <c r="C66" s="21"/>
      <c r="D66" s="21"/>
      <c r="E66" s="26"/>
      <c r="F66" s="23"/>
    </row>
    <row r="67" spans="1:6" ht="12.75" customHeight="1">
      <c r="A67" s="5" t="s">
        <v>53</v>
      </c>
      <c r="B67" s="21">
        <v>40077</v>
      </c>
      <c r="C67" s="21">
        <v>496964.82</v>
      </c>
      <c r="D67" s="21">
        <v>930915</v>
      </c>
      <c r="E67" s="26">
        <v>12.648409675759135</v>
      </c>
      <c r="F67" s="23">
        <v>23.396294390118374</v>
      </c>
    </row>
    <row r="68" spans="1:6" ht="12.75" customHeight="1">
      <c r="A68" s="5" t="s">
        <v>54</v>
      </c>
      <c r="B68" s="21">
        <v>197110</v>
      </c>
      <c r="C68" s="21">
        <v>3695881.18</v>
      </c>
      <c r="D68" s="21">
        <v>5185103</v>
      </c>
      <c r="E68" s="26">
        <v>13.303831423928916</v>
      </c>
      <c r="F68" s="23">
        <v>21.139719039881527</v>
      </c>
    </row>
    <row r="69" spans="1:6" ht="12.75" customHeight="1">
      <c r="A69" s="13" t="s">
        <v>55</v>
      </c>
      <c r="B69" s="32">
        <f>SUM(B67:B68)</f>
        <v>237187</v>
      </c>
      <c r="C69" s="32">
        <f>SUM(C67:C68)</f>
        <v>4192846</v>
      </c>
      <c r="D69" s="32">
        <f>SUM(D67:D68)</f>
        <v>6116018</v>
      </c>
      <c r="E69" s="33">
        <f>C69/$B69</f>
        <v>17.677385354172024</v>
      </c>
      <c r="F69" s="34">
        <f>D69/$B69</f>
        <v>25.78563749277996</v>
      </c>
    </row>
    <row r="70" spans="1:6" ht="12.75" customHeight="1">
      <c r="A70" s="5"/>
      <c r="B70" s="21"/>
      <c r="C70" s="21"/>
      <c r="D70" s="21"/>
      <c r="E70" s="26"/>
      <c r="F70" s="23"/>
    </row>
    <row r="71" spans="1:6" ht="12.75" customHeight="1">
      <c r="A71" s="5" t="s">
        <v>56</v>
      </c>
      <c r="B71" s="21">
        <v>41823</v>
      </c>
      <c r="C71" s="21">
        <v>1089174</v>
      </c>
      <c r="D71" s="21">
        <v>1529390</v>
      </c>
      <c r="E71" s="26">
        <v>0</v>
      </c>
      <c r="F71" s="23">
        <v>0</v>
      </c>
    </row>
    <row r="72" spans="1:6" ht="12.75" customHeight="1">
      <c r="A72" s="5" t="s">
        <v>57</v>
      </c>
      <c r="B72" s="21">
        <v>15614</v>
      </c>
      <c r="C72" s="21">
        <v>430927</v>
      </c>
      <c r="D72" s="21">
        <v>624761</v>
      </c>
      <c r="E72" s="26">
        <v>18.474483340362717</v>
      </c>
      <c r="F72" s="23">
        <v>28.50527203711514</v>
      </c>
    </row>
    <row r="73" spans="1:6" ht="12.75" customHeight="1">
      <c r="A73" s="5" t="s">
        <v>58</v>
      </c>
      <c r="B73" s="21">
        <v>28116</v>
      </c>
      <c r="C73" s="21">
        <v>622707</v>
      </c>
      <c r="D73" s="21">
        <v>930582</v>
      </c>
      <c r="E73" s="26">
        <v>21.18265078536516</v>
      </c>
      <c r="F73" s="23">
        <v>31.682532150144734</v>
      </c>
    </row>
    <row r="74" spans="1:6" ht="12.75" customHeight="1">
      <c r="A74" s="5" t="s">
        <v>59</v>
      </c>
      <c r="B74" s="21">
        <v>407315</v>
      </c>
      <c r="C74" s="21">
        <v>13145068</v>
      </c>
      <c r="D74" s="21">
        <v>16398478</v>
      </c>
      <c r="E74" s="26">
        <v>29.6690923524742</v>
      </c>
      <c r="F74" s="23">
        <v>39.637073299814766</v>
      </c>
    </row>
    <row r="75" spans="1:6" ht="12.75" customHeight="1">
      <c r="A75" s="5" t="s">
        <v>60</v>
      </c>
      <c r="B75" s="21">
        <v>334051</v>
      </c>
      <c r="C75" s="21">
        <v>9597017</v>
      </c>
      <c r="D75" s="21">
        <v>13919318</v>
      </c>
      <c r="E75" s="26">
        <v>25.917411225658647</v>
      </c>
      <c r="F75" s="23">
        <v>38.17273768613975</v>
      </c>
    </row>
    <row r="76" spans="1:6" ht="12.75" customHeight="1">
      <c r="A76" s="5" t="s">
        <v>61</v>
      </c>
      <c r="B76" s="21">
        <v>43809</v>
      </c>
      <c r="C76" s="21">
        <v>1223859</v>
      </c>
      <c r="D76" s="21">
        <v>1646180</v>
      </c>
      <c r="E76" s="26">
        <v>27</v>
      </c>
      <c r="F76" s="23">
        <v>38</v>
      </c>
    </row>
    <row r="77" spans="1:6" ht="12.75" customHeight="1">
      <c r="A77" s="5" t="s">
        <v>62</v>
      </c>
      <c r="B77" s="21">
        <v>80031</v>
      </c>
      <c r="C77" s="21">
        <v>3000532</v>
      </c>
      <c r="D77" s="21">
        <v>3819645</v>
      </c>
      <c r="E77" s="26">
        <v>27</v>
      </c>
      <c r="F77" s="23">
        <v>38</v>
      </c>
    </row>
    <row r="78" spans="1:6" ht="12.75" customHeight="1">
      <c r="A78" s="5" t="s">
        <v>63</v>
      </c>
      <c r="B78" s="21">
        <v>4277</v>
      </c>
      <c r="C78" s="21">
        <v>101008</v>
      </c>
      <c r="D78" s="21">
        <v>148134</v>
      </c>
      <c r="E78" s="26">
        <v>0</v>
      </c>
      <c r="F78" s="23">
        <v>0</v>
      </c>
    </row>
    <row r="79" spans="1:6" ht="12.75" customHeight="1">
      <c r="A79" s="13" t="s">
        <v>74</v>
      </c>
      <c r="B79" s="32">
        <f>SUM(B71:B78)</f>
        <v>955036</v>
      </c>
      <c r="C79" s="32">
        <f>SUM(C71:C78)</f>
        <v>29210292</v>
      </c>
      <c r="D79" s="32">
        <f>SUM(D71:D78)</f>
        <v>39016488</v>
      </c>
      <c r="E79" s="33">
        <f>C79/$B79</f>
        <v>30.585540230944172</v>
      </c>
      <c r="F79" s="34">
        <f>D79/$B79</f>
        <v>40.853421232288625</v>
      </c>
    </row>
    <row r="80" spans="1:6" ht="12.75" customHeight="1">
      <c r="A80" s="5"/>
      <c r="B80" s="21"/>
      <c r="C80" s="21"/>
      <c r="D80" s="21"/>
      <c r="E80" s="26"/>
      <c r="F80" s="23"/>
    </row>
    <row r="81" spans="1:6" ht="12.75" customHeight="1">
      <c r="A81" s="5" t="s">
        <v>64</v>
      </c>
      <c r="B81" s="21">
        <v>800</v>
      </c>
      <c r="C81" s="21">
        <v>9600</v>
      </c>
      <c r="D81" s="21">
        <v>12000</v>
      </c>
      <c r="E81" s="26">
        <v>12</v>
      </c>
      <c r="F81" s="23">
        <v>15</v>
      </c>
    </row>
    <row r="82" spans="1:6" ht="12.75" customHeight="1">
      <c r="A82" s="5" t="s">
        <v>65</v>
      </c>
      <c r="B82" s="21">
        <v>20180</v>
      </c>
      <c r="C82" s="21">
        <v>426040</v>
      </c>
      <c r="D82" s="21">
        <v>668200</v>
      </c>
      <c r="E82" s="26">
        <v>23</v>
      </c>
      <c r="F82" s="23">
        <v>35</v>
      </c>
    </row>
    <row r="83" spans="1:6" ht="12.75" customHeight="1">
      <c r="A83" s="13" t="s">
        <v>66</v>
      </c>
      <c r="B83" s="32">
        <f>SUM(B81:B82)</f>
        <v>20980</v>
      </c>
      <c r="C83" s="32">
        <f>SUM(C81:C82)</f>
        <v>435640</v>
      </c>
      <c r="D83" s="32">
        <f>SUM(D81:D82)</f>
        <v>680200</v>
      </c>
      <c r="E83" s="33">
        <f>C83/$B83</f>
        <v>20.764537654909436</v>
      </c>
      <c r="F83" s="34">
        <f>D83/$B83</f>
        <v>32.42135367016206</v>
      </c>
    </row>
    <row r="84" spans="1:6" ht="12.75" customHeight="1">
      <c r="A84" s="5"/>
      <c r="B84" s="21"/>
      <c r="C84" s="21"/>
      <c r="D84" s="21"/>
      <c r="E84" s="26"/>
      <c r="F84" s="23"/>
    </row>
    <row r="85" spans="1:6" ht="12.75" customHeight="1">
      <c r="A85" s="14" t="s">
        <v>67</v>
      </c>
      <c r="B85" s="27">
        <f>SUM(B12,B14,B16,B21,B23,B25,B30,B36,B38,B49,B51,B58,B63,B65,B69,B79,B83)</f>
        <v>10794805.190000001</v>
      </c>
      <c r="C85" s="27">
        <f>SUM(C12,C14,C16,C21,C23,C25,C30,C36,C38,C49,C51,C58,C63,C65,C69,C79,C83)</f>
        <v>350526112.21090007</v>
      </c>
      <c r="D85" s="27">
        <f>SUM(D12,D14,D16,D21,D23,D25,D30,D36,D38,D49,D51,D58,D63,D65,D69,D79,D83)</f>
        <v>474551005.07089996</v>
      </c>
      <c r="E85" s="28">
        <f>C85/$B85</f>
        <v>32.471740438226476</v>
      </c>
      <c r="F85" s="29">
        <f>D85/$B85</f>
        <v>43.96105318422146</v>
      </c>
    </row>
    <row r="86" spans="1:6" ht="12.75" customHeight="1">
      <c r="A86" s="18" t="s">
        <v>69</v>
      </c>
      <c r="B86" s="22">
        <v>112645</v>
      </c>
      <c r="C86" s="22">
        <f>B86*E86</f>
        <v>2068162.2</v>
      </c>
      <c r="D86" s="22">
        <f>B86*F86</f>
        <v>2769940.55</v>
      </c>
      <c r="E86" s="35">
        <v>18.36</v>
      </c>
      <c r="F86" s="36">
        <v>24.59</v>
      </c>
    </row>
    <row r="87" spans="1:6" ht="12.75" customHeight="1">
      <c r="A87" s="18" t="s">
        <v>1</v>
      </c>
      <c r="B87" s="22">
        <v>3805879</v>
      </c>
      <c r="C87" s="22">
        <f>B87*E87</f>
        <v>140551111.47</v>
      </c>
      <c r="D87" s="22">
        <f>B87*F87</f>
        <v>188999951.14</v>
      </c>
      <c r="E87" s="35">
        <v>36.93</v>
      </c>
      <c r="F87" s="36">
        <v>49.66</v>
      </c>
    </row>
    <row r="88" spans="1:6" ht="12.75" customHeight="1" thickBot="1">
      <c r="A88" s="15" t="s">
        <v>8</v>
      </c>
      <c r="B88" s="31">
        <f>SUM(B85,B86,B87)</f>
        <v>14713329.190000001</v>
      </c>
      <c r="C88" s="30">
        <f>SUM(C85,C86,C87)</f>
        <v>493145385.8809</v>
      </c>
      <c r="D88" s="30">
        <f>SUM(D85,D86,D87)</f>
        <v>666320896.7609</v>
      </c>
      <c r="E88" s="24">
        <f>C88/$B88</f>
        <v>33.51691378019797</v>
      </c>
      <c r="F88" s="24">
        <f>D88/$B88</f>
        <v>45.28688838239063</v>
      </c>
    </row>
    <row r="90" spans="3:4" ht="12.75">
      <c r="C90" s="19"/>
      <c r="D90" s="19"/>
    </row>
  </sheetData>
  <mergeCells count="6">
    <mergeCell ref="C6:D6"/>
    <mergeCell ref="E6:F6"/>
    <mergeCell ref="A1:F1"/>
    <mergeCell ref="A3:F3"/>
    <mergeCell ref="C5:D5"/>
    <mergeCell ref="E5:F5"/>
  </mergeCells>
  <printOptions/>
  <pageMargins left="0.75" right="0.75" top="1" bottom="1" header="0" footer="0"/>
  <pageSetup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2004-11-23T11:45:29Z</cp:lastPrinted>
  <dcterms:created xsi:type="dcterms:W3CDTF">2003-08-07T08:19:34Z</dcterms:created>
  <dcterms:modified xsi:type="dcterms:W3CDTF">2004-10-08T10:40:20Z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