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7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8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9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40.xml" ContentType="application/vnd.openxmlformats-officedocument.spreadsheetml.worksheet+xml"/>
  <Override PartName="/xl/drawings/drawing11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12.xml" ContentType="application/vnd.openxmlformats-officedocument.drawing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945" windowHeight="6210" activeTab="0"/>
  </bookViews>
  <sheets>
    <sheet name="15.1.1" sheetId="1" r:id="rId1"/>
    <sheet name="15.1.2" sheetId="2" r:id="rId2"/>
    <sheet name="15.1.3" sheetId="3" r:id="rId3"/>
    <sheet name="15.1.4" sheetId="4" r:id="rId4"/>
    <sheet name="15.1.5" sheetId="5" r:id="rId5"/>
    <sheet name="15.1.6" sheetId="6" r:id="rId6"/>
    <sheet name="15.1.7" sheetId="7" r:id="rId7"/>
    <sheet name="15.1.8" sheetId="8" r:id="rId8"/>
    <sheet name="15.1.9" sheetId="9" r:id="rId9"/>
    <sheet name="15.1.10" sheetId="10" r:id="rId10"/>
    <sheet name="15.1.11" sheetId="11" r:id="rId11"/>
    <sheet name="15.1.12" sheetId="12" r:id="rId12"/>
    <sheet name="15.1.1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2.8" sheetId="21" r:id="rId21"/>
    <sheet name="15.2.9" sheetId="22" r:id="rId22"/>
    <sheet name="15.2.10" sheetId="23" r:id="rId23"/>
    <sheet name="15.2.11" sheetId="24" r:id="rId24"/>
    <sheet name="15.2.12" sheetId="25" r:id="rId25"/>
    <sheet name="15.2.13" sheetId="26" r:id="rId26"/>
    <sheet name="15.2.14" sheetId="27" r:id="rId27"/>
    <sheet name="15.3" sheetId="28" r:id="rId28"/>
    <sheet name="15.4.1" sheetId="29" r:id="rId29"/>
    <sheet name="15.4.2" sheetId="30" r:id="rId30"/>
    <sheet name="15.4.3" sheetId="31" r:id="rId31"/>
    <sheet name="15.4.4" sheetId="32" r:id="rId32"/>
    <sheet name="15.4.5" sheetId="33" r:id="rId33"/>
    <sheet name="15.4.6" sheetId="34" r:id="rId34"/>
    <sheet name="15.4.7" sheetId="35" r:id="rId35"/>
    <sheet name="15.5.1" sheetId="36" r:id="rId36"/>
    <sheet name="15.5.2" sheetId="37" r:id="rId37"/>
    <sheet name="15.5.3" sheetId="38" r:id="rId38"/>
    <sheet name="15.5.4" sheetId="39" r:id="rId39"/>
    <sheet name="15.6.1" sheetId="40" r:id="rId40"/>
    <sheet name="15.6.2" sheetId="41" r:id="rId41"/>
    <sheet name="15.6.3" sheetId="42" r:id="rId42"/>
    <sheet name="15.6.4" sheetId="43" r:id="rId43"/>
    <sheet name="15.6.5" sheetId="44" r:id="rId44"/>
    <sheet name="15.6.6" sheetId="45" r:id="rId45"/>
    <sheet name="15.6.7" sheetId="46" r:id="rId46"/>
    <sheet name="15.6.8" sheetId="47" r:id="rId47"/>
    <sheet name="15.6.9" sheetId="48" r:id="rId48"/>
    <sheet name="15.6.10" sheetId="49" r:id="rId49"/>
    <sheet name="15.6.11" sheetId="50" r:id="rId50"/>
    <sheet name="15.7" sheetId="51" r:id="rId51"/>
  </sheets>
  <definedNames>
    <definedName name="_xlnm.Print_Area" localSheetId="0">'15.1.1'!$A$1:$D$21</definedName>
    <definedName name="_xlnm.Print_Area" localSheetId="9">'15.1.10'!$A$1:$G$49</definedName>
    <definedName name="_xlnm.Print_Area" localSheetId="11">'15.1.12'!$A$1:$I$77</definedName>
    <definedName name="_xlnm.Print_Area" localSheetId="12">'15.1.13'!$A$1:$O$23</definedName>
    <definedName name="_xlnm.Print_Area" localSheetId="1">'15.1.2'!$A$1:$H$110</definedName>
    <definedName name="_xlnm.Print_Area" localSheetId="2">'15.1.3'!$A$1:$J$46</definedName>
    <definedName name="_xlnm.Print_Area" localSheetId="3">'15.1.4'!$A$1:$L$87</definedName>
    <definedName name="_xlnm.Print_Area" localSheetId="4">'15.1.5'!$A$1:$I$90</definedName>
    <definedName name="_xlnm.Print_Area" localSheetId="5">'15.1.6'!$A$1:$I$39</definedName>
    <definedName name="_xlnm.Print_Area" localSheetId="6">'15.1.7'!$A$1:$D$42</definedName>
    <definedName name="_xlnm.Print_Area" localSheetId="7">'15.1.8'!$A$1:$D$25</definedName>
    <definedName name="_xlnm.Print_Area" localSheetId="13">'15.2.1'!$A$1:$I$29</definedName>
    <definedName name="_xlnm.Print_Area" localSheetId="24">'15.2.12'!$A$1:$G$67</definedName>
    <definedName name="_xlnm.Print_Area" localSheetId="25">'15.2.13'!$A$1:$I$47</definedName>
    <definedName name="_xlnm.Print_Area" localSheetId="26">'15.2.14'!$A$1:$G$25</definedName>
    <definedName name="_xlnm.Print_Area" localSheetId="14">'15.2.2'!$A$1:$M$83</definedName>
    <definedName name="_xlnm.Print_Area" localSheetId="16">'15.2.4'!$A$1:$I$25</definedName>
    <definedName name="_xlnm.Print_Area" localSheetId="17">'15.2.5'!$A$1:$F$58</definedName>
    <definedName name="_xlnm.Print_Area" localSheetId="19">'15.2.7'!$A$1:$F$36</definedName>
    <definedName name="_xlnm.Print_Area" localSheetId="20">'15.2.8'!$A$1:$F$28</definedName>
    <definedName name="_xlnm.Print_Area" localSheetId="21">'15.2.9'!$A$1:$F$35</definedName>
    <definedName name="_xlnm.Print_Area" localSheetId="29">'15.4.2'!$A$1:$M$25</definedName>
    <definedName name="_xlnm.Print_Area" localSheetId="30">'15.4.3'!$A$1:$J$26</definedName>
    <definedName name="_xlnm.Print_Area" localSheetId="31">'15.4.4'!$A$1:$I$71</definedName>
    <definedName name="_xlnm.Print_Area" localSheetId="32">'15.4.5'!$A$1:$M$31</definedName>
    <definedName name="_xlnm.Print_Area" localSheetId="33">'15.4.6'!$A$1:$K$31</definedName>
    <definedName name="_xlnm.Print_Area" localSheetId="34">'15.4.7'!$A$1:$H$85</definedName>
    <definedName name="_xlnm.Print_Area" localSheetId="37">'15.5.3'!$A$1:$E$24</definedName>
    <definedName name="_xlnm.Print_Area" localSheetId="38">'15.5.4'!$A$1:$N$52</definedName>
    <definedName name="_xlnm.Print_Area" localSheetId="48">'15.6.10'!$A$1:$E$32</definedName>
    <definedName name="_xlnm.Print_Area" localSheetId="49">'15.6.11'!$A$1:$E$46</definedName>
    <definedName name="_xlnm.Print_Area" localSheetId="40">'15.6.2'!$A$1:$N$20</definedName>
    <definedName name="_xlnm.Print_Area" localSheetId="41">'15.6.3'!$A$1:$J$54</definedName>
    <definedName name="_xlnm.Print_Area" localSheetId="42">'15.6.4'!$A$1:$G$37</definedName>
    <definedName name="_xlnm.Print_Area" localSheetId="43">'15.6.5'!$A$1:$E$99</definedName>
    <definedName name="_xlnm.Print_Area" localSheetId="44">'15.6.6'!$A$1:$J$16</definedName>
    <definedName name="_xlnm.Print_Area" localSheetId="46">'15.6.8'!$A$1:$H$16</definedName>
    <definedName name="_xlnm.Print_Area" localSheetId="47">'15.6.9'!$A$1:$E$46</definedName>
    <definedName name="_xlnm.Print_Area" localSheetId="50">'15.7'!$A$1:$E$47</definedName>
  </definedNames>
  <calcPr fullCalcOnLoad="1"/>
</workbook>
</file>

<file path=xl/sharedStrings.xml><?xml version="1.0" encoding="utf-8"?>
<sst xmlns="http://schemas.openxmlformats.org/spreadsheetml/2006/main" count="3854" uniqueCount="918">
  <si>
    <t>Que afectaron a Espacios Naturales Protegidos</t>
  </si>
  <si>
    <t>Arbolada</t>
  </si>
  <si>
    <t>Total</t>
  </si>
  <si>
    <t>Vegetación herbácea</t>
  </si>
  <si>
    <t>Nº conatos (&lt; 1 ha)</t>
  </si>
  <si>
    <t>Nº siniestros (&gt; 1 ha)</t>
  </si>
  <si>
    <t xml:space="preserve">Total </t>
  </si>
  <si>
    <t>Que afectaron sólo a superficie no arbolada</t>
  </si>
  <si>
    <t>Grandes incendios (&gt; 500 ha)</t>
  </si>
  <si>
    <t>Con incidencias de Protección Civil</t>
  </si>
  <si>
    <t>Vegetación  leñosa</t>
  </si>
  <si>
    <t>No arbolada</t>
  </si>
  <si>
    <t>Total Forestal</t>
  </si>
  <si>
    <t>Otras superficies no forestales</t>
  </si>
  <si>
    <t>Nº de fallecidos</t>
  </si>
  <si>
    <t>Nº de heridos</t>
  </si>
  <si>
    <t xml:space="preserve">Pérdidas económicas </t>
  </si>
  <si>
    <t>Gastos de extinción</t>
  </si>
  <si>
    <t>INCENDIOS FORESTALES</t>
  </si>
  <si>
    <t>Número de siniestros</t>
  </si>
  <si>
    <t>Desarbolada</t>
  </si>
  <si>
    <t>Totales</t>
  </si>
  <si>
    <t>Productos primarios</t>
  </si>
  <si>
    <t>Beneficios ambientales</t>
  </si>
  <si>
    <t>Total pérdidas</t>
  </si>
  <si>
    <t>Años</t>
  </si>
  <si>
    <t>Superficie afectada</t>
  </si>
  <si>
    <t xml:space="preserve">Pérdida </t>
  </si>
  <si>
    <t>Provincias y Comunidades Autónomas</t>
  </si>
  <si>
    <t>Siniestros</t>
  </si>
  <si>
    <t>Número</t>
  </si>
  <si>
    <t>Conatos</t>
  </si>
  <si>
    <t>Incendios</t>
  </si>
  <si>
    <t>Reproducciones</t>
  </si>
  <si>
    <t>&lt; 1 hectárea</t>
  </si>
  <si>
    <t>&gt; = 1 hectárea</t>
  </si>
  <si>
    <t>siniestros</t>
  </si>
  <si>
    <t>Superficie forestal</t>
  </si>
  <si>
    <t>Leñosa</t>
  </si>
  <si>
    <t>Herbácea</t>
  </si>
  <si>
    <t>forestal</t>
  </si>
  <si>
    <t>No forestal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</si>
  <si>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</si>
  <si>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</si>
  <si>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</si>
  <si>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</si>
  <si>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</si>
  <si>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</si>
  <si>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</si>
  <si>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</si>
  <si>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</si>
  <si>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</si>
  <si>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</si>
  <si>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</si>
  <si>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</si>
  <si>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</si>
  <si>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</si>
  <si>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</si>
  <si>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</si>
  <si>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</si>
  <si>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</si>
  <si>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</si>
  <si>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</si>
  <si>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</si>
  <si>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</si>
  <si>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</si>
  <si>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</si>
  <si>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</si>
  <si>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</si>
  <si>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</si>
  <si>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</si>
  <si>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</si>
  <si>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</si>
  <si>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</si>
  <si>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</si>
  <si>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</si>
  <si>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</si>
  <si>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</si>
  <si>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</si>
  <si>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</si>
  <si>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</si>
  <si>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</si>
  <si>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</si>
  <si>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</si>
  <si>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</si>
  <si>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</si>
  <si>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</si>
  <si>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</si>
  <si>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</si>
  <si>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</si>
  <si>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</si>
  <si>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</si>
  <si>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</si>
  <si>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</si>
  <si>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</si>
  <si>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</si>
  <si>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Número de</t>
  </si>
  <si>
    <t>Vegetación Leñosa</t>
  </si>
  <si>
    <t>Monte arbolado</t>
  </si>
  <si>
    <t>Monte no arbolado</t>
  </si>
  <si>
    <t>Superficie (ha)</t>
  </si>
  <si>
    <t>Vegetación Herbácea</t>
  </si>
  <si>
    <t>Vegetación forestal</t>
  </si>
  <si>
    <t>Menor de 1</t>
  </si>
  <si>
    <t>&gt;= 1 y &lt; 3</t>
  </si>
  <si>
    <t>&gt;= 3 y &lt; 5</t>
  </si>
  <si>
    <t>&gt;= 5 y &lt; 10</t>
  </si>
  <si>
    <t>&gt;= 10 y &lt; 25</t>
  </si>
  <si>
    <t>&gt; = 25 y &lt; 100</t>
  </si>
  <si>
    <t>&gt; = 100 y &lt; 250</t>
  </si>
  <si>
    <t>&gt;= 250 y &lt; 500</t>
  </si>
  <si>
    <t>&gt; = 500 y &lt; 1000</t>
  </si>
  <si>
    <t>&gt; = 1000 y &lt; 5000</t>
  </si>
  <si>
    <t>&gt; = 5000</t>
  </si>
  <si>
    <t>TOTALES</t>
  </si>
  <si>
    <t>Monte abierto (ha)</t>
  </si>
  <si>
    <t>Mat. Y M. Bajo (ha)</t>
  </si>
  <si>
    <t>Total (ha)</t>
  </si>
  <si>
    <t>Superficie forestal (ha)</t>
  </si>
  <si>
    <t>Dehesas (ha)</t>
  </si>
  <si>
    <t>Pastos (ha)</t>
  </si>
  <si>
    <t>Zonas húmedas (ha)</t>
  </si>
  <si>
    <t>conatos</t>
  </si>
  <si>
    <t>Porcentaje de</t>
  </si>
  <si>
    <t xml:space="preserve">Número de </t>
  </si>
  <si>
    <t>Comunidades</t>
  </si>
  <si>
    <t>Autónomas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</si>
  <si>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</si>
  <si>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</si>
  <si>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</si>
  <si>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</si>
  <si>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</si>
  <si>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</si>
  <si>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</si>
  <si>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</si>
  <si>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</si>
  <si>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</si>
  <si>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</si>
  <si>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</si>
  <si>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</si>
  <si>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</si>
  <si>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</si>
  <si>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</si>
  <si>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</si>
  <si>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 xml:space="preserve">Porcentaje de </t>
  </si>
  <si>
    <t>ESPAÑA</t>
  </si>
  <si>
    <t>–</t>
  </si>
  <si>
    <t>Nº siniestros</t>
  </si>
  <si>
    <t>&gt;= 500 ha.</t>
  </si>
  <si>
    <t xml:space="preserve">Superficie </t>
  </si>
  <si>
    <t>forestal (ha)</t>
  </si>
  <si>
    <t>Superficie afectada por grandes incendios</t>
  </si>
  <si>
    <t>Hectáreas</t>
  </si>
  <si>
    <t>Porcentaje</t>
  </si>
  <si>
    <t>Nº de grandes</t>
  </si>
  <si>
    <t>incendios</t>
  </si>
  <si>
    <t>% Grandes</t>
  </si>
  <si>
    <t>Forestal</t>
  </si>
  <si>
    <t>Porcentaje de sup. afectada por grandes incendios</t>
  </si>
  <si>
    <t>Fecha de inicio</t>
  </si>
  <si>
    <t>Provincia de inicio</t>
  </si>
  <si>
    <t>Término municipal de origen</t>
  </si>
  <si>
    <t>Causa</t>
  </si>
  <si>
    <t xml:space="preserve">León </t>
  </si>
  <si>
    <t>Gaibiel</t>
  </si>
  <si>
    <t>Obejo</t>
  </si>
  <si>
    <t>Tejeda</t>
  </si>
  <si>
    <t>Niebla</t>
  </si>
  <si>
    <t>Los Realejos</t>
  </si>
  <si>
    <t>Aldeadávila de la Ribera</t>
  </si>
  <si>
    <t>Puertas</t>
  </si>
  <si>
    <t>Torre de las Arcas</t>
  </si>
  <si>
    <t>Villanueva de San Carlos</t>
  </si>
  <si>
    <t>Jaraiz de la Vera</t>
  </si>
  <si>
    <t>Alcántara</t>
  </si>
  <si>
    <t>Useras</t>
  </si>
  <si>
    <t>Espirdo</t>
  </si>
  <si>
    <t>Muros</t>
  </si>
  <si>
    <t>Villablino</t>
  </si>
  <si>
    <t>Selaya</t>
  </si>
  <si>
    <t xml:space="preserve">Rayo </t>
  </si>
  <si>
    <t>Intencionado</t>
  </si>
  <si>
    <t>Líneas eléctricas</t>
  </si>
  <si>
    <t>Desconocida</t>
  </si>
  <si>
    <t>Intencoinado</t>
  </si>
  <si>
    <t>TOTAL</t>
  </si>
  <si>
    <t xml:space="preserve">Vegetación </t>
  </si>
  <si>
    <t>herbácea</t>
  </si>
  <si>
    <t>no forestal</t>
  </si>
  <si>
    <t>Superficies (hectáreas)</t>
  </si>
  <si>
    <t>Asturias</t>
  </si>
  <si>
    <t>Ávila</t>
  </si>
  <si>
    <t>Cabuerniga</t>
  </si>
  <si>
    <t>Culla</t>
  </si>
  <si>
    <t>Cervera del Maestre</t>
  </si>
  <si>
    <t>Borriol</t>
  </si>
  <si>
    <t>Carballeda de Valdeorras</t>
  </si>
  <si>
    <t>Villaviciosa</t>
  </si>
  <si>
    <t>Lepe</t>
  </si>
  <si>
    <t>Hinojosa del Valle</t>
  </si>
  <si>
    <t>Zalamea de la Serena</t>
  </si>
  <si>
    <t>Monterrubio de la Serena</t>
  </si>
  <si>
    <t>Navas</t>
  </si>
  <si>
    <t>Mont-Roig del Camp</t>
  </si>
  <si>
    <t>El Cerro de Andévalo</t>
  </si>
  <si>
    <t>Ruanes</t>
  </si>
  <si>
    <t>Brozas</t>
  </si>
  <si>
    <t>Fuente del Maestre</t>
  </si>
  <si>
    <t>Higueruelas</t>
  </si>
  <si>
    <t>Alarejo</t>
  </si>
  <si>
    <t>El Garrobo</t>
  </si>
  <si>
    <t>San Juan del Olmo</t>
  </si>
  <si>
    <t>Bermillo de Sayago</t>
  </si>
  <si>
    <t>Frenegal de la Sierra</t>
  </si>
  <si>
    <t>Cabezabellosa</t>
  </si>
  <si>
    <t>Ibahernando</t>
  </si>
  <si>
    <t>Samir de los Caños</t>
  </si>
  <si>
    <t>A Veiga</t>
  </si>
  <si>
    <t>Valencia del Ventoso</t>
  </si>
  <si>
    <t>Puerto Seguro</t>
  </si>
  <si>
    <t>La Cumbre</t>
  </si>
  <si>
    <t>Les Useres</t>
  </si>
  <si>
    <t>Pradell de la Teixeta</t>
  </si>
  <si>
    <t>Villanueva de las Peras</t>
  </si>
  <si>
    <t>Villarrubia de Santiago</t>
  </si>
  <si>
    <t>Degaña</t>
  </si>
  <si>
    <t>A Mezquita</t>
  </si>
  <si>
    <t>Porto</t>
  </si>
  <si>
    <t>Pedralba de la Pradeira</t>
  </si>
  <si>
    <t>Figueruela de Arriba</t>
  </si>
  <si>
    <t>A Lama</t>
  </si>
  <si>
    <t>Páramo del Sil</t>
  </si>
  <si>
    <t>Peranzanes</t>
  </si>
  <si>
    <t>Balboa</t>
  </si>
  <si>
    <t>Muiños</t>
  </si>
  <si>
    <t>Chandrexa de Queixa</t>
  </si>
  <si>
    <t>Entrimo</t>
  </si>
  <si>
    <t>Murias de Paredes</t>
  </si>
  <si>
    <t>Navarrevisca</t>
  </si>
  <si>
    <t>Vega de Pas</t>
  </si>
  <si>
    <t>Villacarriedo</t>
  </si>
  <si>
    <t>Soba</t>
  </si>
  <si>
    <t>Ruesga</t>
  </si>
  <si>
    <t>Rayo</t>
  </si>
  <si>
    <t>Trabajos forestales</t>
  </si>
  <si>
    <t>Motores y máquinas (Cosechadoras)</t>
  </si>
  <si>
    <t>Motores y máquinad (Cosechadoras)</t>
  </si>
  <si>
    <t>Ferrocarril</t>
  </si>
  <si>
    <t>Fechas</t>
  </si>
  <si>
    <t>Origen</t>
  </si>
  <si>
    <t>Final</t>
  </si>
  <si>
    <t>Provincia</t>
  </si>
  <si>
    <t>T. Municipal</t>
  </si>
  <si>
    <t>de origen</t>
  </si>
  <si>
    <t>Clase</t>
  </si>
  <si>
    <t>Tipo</t>
  </si>
  <si>
    <t>Superficie</t>
  </si>
  <si>
    <t>Medios de extinción</t>
  </si>
  <si>
    <t>Personal</t>
  </si>
  <si>
    <t>Aeronaves</t>
  </si>
  <si>
    <t>Medios pesados</t>
  </si>
  <si>
    <t>Cierta</t>
  </si>
  <si>
    <t>Supuesta</t>
  </si>
  <si>
    <t>Guipuzcoa</t>
  </si>
  <si>
    <t>San Sebastián</t>
  </si>
  <si>
    <t>Otras neglicencias</t>
  </si>
  <si>
    <t>Navarra</t>
  </si>
  <si>
    <t>Araitz</t>
  </si>
  <si>
    <t>Quema agrícola</t>
  </si>
  <si>
    <t>Baleares</t>
  </si>
  <si>
    <t>Escorca</t>
  </si>
  <si>
    <t>Motores y máquinas</t>
  </si>
  <si>
    <t>Madrid</t>
  </si>
  <si>
    <t>El Berrueco</t>
  </si>
  <si>
    <t>Murcia</t>
  </si>
  <si>
    <t>Abanilla</t>
  </si>
  <si>
    <t>Quema de matorrales</t>
  </si>
  <si>
    <t>Superficie Leñosa (ha)</t>
  </si>
  <si>
    <t>herbácea (ha)</t>
  </si>
  <si>
    <t>Superficie no</t>
  </si>
  <si>
    <t>Superficies afectadas (hectáreas)</t>
  </si>
  <si>
    <t>Tipo de propiedad</t>
  </si>
  <si>
    <t>montes</t>
  </si>
  <si>
    <t xml:space="preserve">Número </t>
  </si>
  <si>
    <t>Utilidad Pública</t>
  </si>
  <si>
    <t>Estado-CC.AA.</t>
  </si>
  <si>
    <t>Consorcio/Convenio</t>
  </si>
  <si>
    <t>Consorcio / Convenio</t>
  </si>
  <si>
    <t>Particulares vecinales</t>
  </si>
  <si>
    <t>Particulares no vecinales</t>
  </si>
  <si>
    <t>Públicos no catalogado</t>
  </si>
  <si>
    <t xml:space="preserve">Vegetación Leñosa </t>
  </si>
  <si>
    <t>Monte Abierto (ha)</t>
  </si>
  <si>
    <t xml:space="preserve">Vegetación Herbácea </t>
  </si>
  <si>
    <t>Estado- C.C.A.A.</t>
  </si>
  <si>
    <t>Público no catalogado</t>
  </si>
  <si>
    <t>Total particulares</t>
  </si>
  <si>
    <t>Número de siniestros por</t>
  </si>
  <si>
    <t>Especie 1</t>
  </si>
  <si>
    <t>Nombre</t>
  </si>
  <si>
    <t>Especie 2</t>
  </si>
  <si>
    <r>
      <t>S.A.C</t>
    </r>
    <r>
      <rPr>
        <vertAlign val="superscript"/>
        <sz val="10"/>
        <rFont val="Arial"/>
        <family val="2"/>
      </rPr>
      <t>(1)</t>
    </r>
  </si>
  <si>
    <r>
      <t>C.A.C.</t>
    </r>
    <r>
      <rPr>
        <vertAlign val="superscript"/>
        <sz val="10"/>
        <rFont val="Arial"/>
        <family val="2"/>
      </rPr>
      <t>(2)</t>
    </r>
  </si>
  <si>
    <t>Eucalyptus nittens</t>
  </si>
  <si>
    <t>Pinus halepensis</t>
  </si>
  <si>
    <t>Pinus pinaster</t>
  </si>
  <si>
    <t>Eucalyptus globulus</t>
  </si>
  <si>
    <t>Eucalytus globulus</t>
  </si>
  <si>
    <t>Castanea sativa</t>
  </si>
  <si>
    <t>Quercus pyrenaica</t>
  </si>
  <si>
    <t>Quercus robur</t>
  </si>
  <si>
    <t>Pinus radiata</t>
  </si>
  <si>
    <t>Populus nigra</t>
  </si>
  <si>
    <t>Pinus nigra</t>
  </si>
  <si>
    <t>Quercus ilex</t>
  </si>
  <si>
    <t>Pinus sylvestris</t>
  </si>
  <si>
    <t>Pinus pinea</t>
  </si>
  <si>
    <t>Populus alba</t>
  </si>
  <si>
    <t>Pinus canariensis</t>
  </si>
  <si>
    <t>Fayal-brezal canario</t>
  </si>
  <si>
    <t>Especie</t>
  </si>
  <si>
    <t>Sin aprovechamiento comercial</t>
  </si>
  <si>
    <t>Con aprovechamiento comercial</t>
  </si>
  <si>
    <r>
      <t>Volúmenes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</si>
  <si>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Maderable</t>
  </si>
  <si>
    <t>Recuperable</t>
  </si>
  <si>
    <t>Pinus uncinata</t>
  </si>
  <si>
    <t>Picea excelsa</t>
  </si>
  <si>
    <t>Larix sp.</t>
  </si>
  <si>
    <t>Juniperus oxycedrus</t>
  </si>
  <si>
    <t>Junip. Sabina, phoenicea</t>
  </si>
  <si>
    <t>Otras comíferas</t>
  </si>
  <si>
    <t>Total coníferas</t>
  </si>
  <si>
    <t>Quercus petraea</t>
  </si>
  <si>
    <t>Quercus faginea</t>
  </si>
  <si>
    <t>Quercus suber</t>
  </si>
  <si>
    <t>Quercus rubra</t>
  </si>
  <si>
    <t>Otros Quercus</t>
  </si>
  <si>
    <t>Populus x canadiensis</t>
  </si>
  <si>
    <t>Populus tremula</t>
  </si>
  <si>
    <t>Alnus glutinosa</t>
  </si>
  <si>
    <t>Fraxinus sp.</t>
  </si>
  <si>
    <t>Ulmus sp.</t>
  </si>
  <si>
    <t>Salix sp.</t>
  </si>
  <si>
    <t>Otros Populus</t>
  </si>
  <si>
    <t>Otros árboles de ribera</t>
  </si>
  <si>
    <t>Eucalyptus camaldulensis</t>
  </si>
  <si>
    <t>Erica arborea canaria</t>
  </si>
  <si>
    <t>Olea auropaea</t>
  </si>
  <si>
    <t>Otros  Eucalyptus</t>
  </si>
  <si>
    <t>Fagus sylvatica</t>
  </si>
  <si>
    <t xml:space="preserve">Betula sp. </t>
  </si>
  <si>
    <t>Otras frondosas</t>
  </si>
  <si>
    <t>Fayal - Brezal canario</t>
  </si>
  <si>
    <t>Total frondosas</t>
  </si>
  <si>
    <t>Sin especificar</t>
  </si>
  <si>
    <t>TOTAL ARBOLADO</t>
  </si>
  <si>
    <t>Cupressus sp.</t>
  </si>
  <si>
    <t>Pseudotsuga menziesii</t>
  </si>
  <si>
    <t>Robinia pseudoacacia</t>
  </si>
  <si>
    <t>Producto</t>
  </si>
  <si>
    <t xml:space="preserve">Euros </t>
  </si>
  <si>
    <t>Estado - C.C.A.A.</t>
  </si>
  <si>
    <t>Masas sin aprovechamiento comercial</t>
  </si>
  <si>
    <t>Masas con aprovechamiento comercial</t>
  </si>
  <si>
    <t>Corcho</t>
  </si>
  <si>
    <t>Resina</t>
  </si>
  <si>
    <t>Frutos y setas</t>
  </si>
  <si>
    <t>Leñas</t>
  </si>
  <si>
    <t>Pastos</t>
  </si>
  <si>
    <t>Caza</t>
  </si>
  <si>
    <t>Otras pérdidas</t>
  </si>
  <si>
    <t>Pública no catalogada</t>
  </si>
  <si>
    <t>Total Particulares</t>
  </si>
  <si>
    <t>Impacto</t>
  </si>
  <si>
    <t>Total Siniestros</t>
  </si>
  <si>
    <t>Superficie arbolada</t>
  </si>
  <si>
    <t>Superficie no arbolada</t>
  </si>
  <si>
    <t>Superficie arbolada quemada autoregenerable</t>
  </si>
  <si>
    <t>Del 60% al 100%</t>
  </si>
  <si>
    <t>Del 30% al 59%</t>
  </si>
  <si>
    <t>Menos del 30%</t>
  </si>
  <si>
    <t>Efecto en la vida silvestre</t>
  </si>
  <si>
    <t>Inapreciable</t>
  </si>
  <si>
    <t>Pasajero</t>
  </si>
  <si>
    <t>Permanente</t>
  </si>
  <si>
    <t>Riesgo de erosión</t>
  </si>
  <si>
    <t xml:space="preserve">Bajo </t>
  </si>
  <si>
    <t>Moderado</t>
  </si>
  <si>
    <t>Alto</t>
  </si>
  <si>
    <t>Alteración del paisaje y valores recreativos</t>
  </si>
  <si>
    <t xml:space="preserve">Pasajero </t>
  </si>
  <si>
    <t>Efecto en la economía local</t>
  </si>
  <si>
    <t>Impacto global (escala de 0 a 10)</t>
  </si>
  <si>
    <t xml:space="preserve"> Inapreciable</t>
  </si>
  <si>
    <t>Número de siniestros con cortes de:</t>
  </si>
  <si>
    <t>Carreteras</t>
  </si>
  <si>
    <t>L. Férreas</t>
  </si>
  <si>
    <t>L. Eléctricas</t>
  </si>
  <si>
    <t>L. Telefónicas</t>
  </si>
  <si>
    <t>Comunidades Autónomas</t>
  </si>
  <si>
    <t>Número de incendios con desalojo de núcleos urbanos</t>
  </si>
  <si>
    <t>Número de incendios con daños en edificios</t>
  </si>
  <si>
    <t>Probabilidad de Ignición</t>
  </si>
  <si>
    <t>Prealerta</t>
  </si>
  <si>
    <t>Alerta</t>
  </si>
  <si>
    <t>Alarma</t>
  </si>
  <si>
    <t>Alarma extrema</t>
  </si>
  <si>
    <t>Sin datos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</si>
  <si>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</si>
  <si>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</si>
  <si>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</si>
  <si>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</si>
  <si>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</si>
  <si>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</si>
  <si>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</si>
  <si>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</si>
  <si>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</si>
  <si>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</si>
  <si>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Tipo de Causa</t>
  </si>
  <si>
    <t>Número Causantes Identificados</t>
  </si>
  <si>
    <t>Vegetación</t>
  </si>
  <si>
    <t>Hogueras</t>
  </si>
  <si>
    <t>Fumadores</t>
  </si>
  <si>
    <t>Quema de basuras</t>
  </si>
  <si>
    <t>Escape de vertedero</t>
  </si>
  <si>
    <t>Quema de matorral</t>
  </si>
  <si>
    <t>Maniobras militares</t>
  </si>
  <si>
    <t>Otras</t>
  </si>
  <si>
    <t>Reproducción</t>
  </si>
  <si>
    <t xml:space="preserve">Otras Neglicencias </t>
  </si>
  <si>
    <t xml:space="preserve">Motores y máquinas </t>
  </si>
  <si>
    <t>Otras Neglicencias</t>
  </si>
  <si>
    <t>Número total de siniestros</t>
  </si>
  <si>
    <t>Comunidad Autónoma</t>
  </si>
  <si>
    <t>Siniestros con causa conocida</t>
  </si>
  <si>
    <t>Siniestros con</t>
  </si>
  <si>
    <t>causa desconocida</t>
  </si>
  <si>
    <t>Tipo de causa</t>
  </si>
  <si>
    <t>causantes</t>
  </si>
  <si>
    <t>identificados</t>
  </si>
  <si>
    <t>De rastrojos</t>
  </si>
  <si>
    <t>De restos de poda</t>
  </si>
  <si>
    <t>De linderos y bordes de fincas</t>
  </si>
  <si>
    <t>De bordes de acequia</t>
  </si>
  <si>
    <t>Otras quemas agrícolas</t>
  </si>
  <si>
    <t>Total quema agrícola</t>
  </si>
  <si>
    <t>Quemas de matorral</t>
  </si>
  <si>
    <t>Otras quemas para pastos</t>
  </si>
  <si>
    <t>Matorral próximo a edificaciones</t>
  </si>
  <si>
    <t>Para limpieza de caminos o sendas</t>
  </si>
  <si>
    <t>Focos de animales nocivos</t>
  </si>
  <si>
    <t>Otros</t>
  </si>
  <si>
    <t>Total quema de matorral</t>
  </si>
  <si>
    <t xml:space="preserve">Cosechadoras </t>
  </si>
  <si>
    <t>Vehículos ligeros y pesados</t>
  </si>
  <si>
    <t>Accidentes de vehículos</t>
  </si>
  <si>
    <t>Maquinaria fija</t>
  </si>
  <si>
    <t>Total motores y máquinas</t>
  </si>
  <si>
    <t>Actividades apícolas</t>
  </si>
  <si>
    <t>Fuegos artificiales</t>
  </si>
  <si>
    <t>Globos</t>
  </si>
  <si>
    <t>Juegos de niños</t>
  </si>
  <si>
    <t>Restos de poda de urbanización</t>
  </si>
  <si>
    <t>Total otras</t>
  </si>
  <si>
    <t>Lugar de comienzo</t>
  </si>
  <si>
    <t>Carretera</t>
  </si>
  <si>
    <t>Pista</t>
  </si>
  <si>
    <t>Senda</t>
  </si>
  <si>
    <t>Edificios</t>
  </si>
  <si>
    <t>Excursionistas</t>
  </si>
  <si>
    <t>Vías</t>
  </si>
  <si>
    <t>Férreas</t>
  </si>
  <si>
    <t>Cultivos</t>
  </si>
  <si>
    <t>Urbanizaciones</t>
  </si>
  <si>
    <t>Basureros</t>
  </si>
  <si>
    <t xml:space="preserve">Otros </t>
  </si>
  <si>
    <t>Lugares</t>
  </si>
  <si>
    <t>Clase de día</t>
  </si>
  <si>
    <t>Festivo</t>
  </si>
  <si>
    <t>Sábado</t>
  </si>
  <si>
    <t>Laborable víspera de festivo</t>
  </si>
  <si>
    <t>Laborable</t>
  </si>
  <si>
    <t>Motivación</t>
  </si>
  <si>
    <t>Número de causantes identificados</t>
  </si>
  <si>
    <t>Vegetación leñosa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</si>
  <si>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</si>
  <si>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</si>
  <si>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</si>
  <si>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</si>
  <si>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</si>
  <si>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</si>
  <si>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</si>
  <si>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</si>
  <si>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</si>
  <si>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</si>
  <si>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</si>
  <si>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</si>
  <si>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</si>
  <si>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</si>
  <si>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</si>
  <si>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</si>
  <si>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</si>
  <si>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</si>
  <si>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</si>
  <si>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</si>
  <si>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</si>
  <si>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</si>
  <si>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</si>
  <si>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</si>
  <si>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</si>
  <si>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</si>
  <si>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 xml:space="preserve">Motivación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</si>
  <si>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</si>
  <si>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</si>
  <si>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</si>
  <si>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</si>
  <si>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</si>
  <si>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</si>
  <si>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</si>
  <si>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</si>
  <si>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</si>
  <si>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</si>
  <si>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</si>
  <si>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</si>
  <si>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</t>
  </si>
  <si>
    <t>Día con mayor número de siniestros activos</t>
  </si>
  <si>
    <t>Fecha</t>
  </si>
  <si>
    <t>Mes con mayor número de superficie afectada</t>
  </si>
  <si>
    <t>Mes</t>
  </si>
  <si>
    <t>20-ene   y    13-mar</t>
  </si>
  <si>
    <t>3-ago ; 26-sep ; 27-sep y 31-dic</t>
  </si>
  <si>
    <t>29-jul    y     31-jul</t>
  </si>
  <si>
    <t>Total no</t>
  </si>
  <si>
    <t>Arboleda</t>
  </si>
  <si>
    <t>Monte abierto</t>
  </si>
  <si>
    <t>Mat. Y M. Bajo</t>
  </si>
  <si>
    <t>Dehesas</t>
  </si>
  <si>
    <t>Zonas húmedas</t>
  </si>
  <si>
    <t>España</t>
  </si>
  <si>
    <t>Vigilante fijo</t>
  </si>
  <si>
    <t>Agente forestal</t>
  </si>
  <si>
    <t>Vigilante móvil</t>
  </si>
  <si>
    <t>Aeronave</t>
  </si>
  <si>
    <t>Llamada particular</t>
  </si>
  <si>
    <t>Tiempo de llegada (Minutos)</t>
  </si>
  <si>
    <t>Superficies</t>
  </si>
  <si>
    <t>&lt;= 5</t>
  </si>
  <si>
    <t>&gt; 5 - &lt;= 10</t>
  </si>
  <si>
    <t>&gt; 15 - &lt;=30</t>
  </si>
  <si>
    <t>&gt; 30 - &lt;= 45</t>
  </si>
  <si>
    <t>&gt; 45 - &lt; = 60</t>
  </si>
  <si>
    <t>&gt; 60 - &lt; = 90</t>
  </si>
  <si>
    <t>&gt; 90 - &lt;= 120</t>
  </si>
  <si>
    <t>&gt; 120</t>
  </si>
  <si>
    <t>No intervienen</t>
  </si>
  <si>
    <t>&gt; 10 - &lt;= 15</t>
  </si>
  <si>
    <t>1 13,6</t>
  </si>
  <si>
    <t>Sin medios de extinción</t>
  </si>
  <si>
    <t>Con intervención de medios de extinción</t>
  </si>
  <si>
    <t>Con datos</t>
  </si>
  <si>
    <t xml:space="preserve">Llegada &lt;= 15' </t>
  </si>
  <si>
    <t>Llegada &lt;= 30'</t>
  </si>
  <si>
    <t>Campaña de Verano (Julio - Septiembre)</t>
  </si>
  <si>
    <t>Forestal Media</t>
  </si>
  <si>
    <t>&lt; 1</t>
  </si>
  <si>
    <t>&gt;= 1 - &lt; 3</t>
  </si>
  <si>
    <t>&gt;= 3 - &lt; 6</t>
  </si>
  <si>
    <t>&gt;= 12 - &lt; 24</t>
  </si>
  <si>
    <t>&gt;= 24 - &lt; 48</t>
  </si>
  <si>
    <t>&gt;= 48 - &lt; 72</t>
  </si>
  <si>
    <t>&gt;= 72 - &lt; 96</t>
  </si>
  <si>
    <t>&gt;= 96</t>
  </si>
  <si>
    <t>&gt;= 6 - &lt; 12</t>
  </si>
  <si>
    <t xml:space="preserve">Arbolada </t>
  </si>
  <si>
    <t xml:space="preserve">No arbolada </t>
  </si>
  <si>
    <t xml:space="preserve">Forestal </t>
  </si>
  <si>
    <t>Desde detección hasta control</t>
  </si>
  <si>
    <t>Desde detección hasta extinción</t>
  </si>
  <si>
    <t>Siniestros en los que interviene</t>
  </si>
  <si>
    <t>Total efectivos</t>
  </si>
  <si>
    <t>Técnicos</t>
  </si>
  <si>
    <t>Bomberos profesionales</t>
  </si>
  <si>
    <t>Brigadistas</t>
  </si>
  <si>
    <t>Voluntariado Organizado</t>
  </si>
  <si>
    <t>Agentes Forestales</t>
  </si>
  <si>
    <t>Otro Personal Civil</t>
  </si>
  <si>
    <t>Fuerzas de Seguridad</t>
  </si>
  <si>
    <t>Fuerzas del Ejército</t>
  </si>
  <si>
    <t>Autobombas</t>
  </si>
  <si>
    <t>Bulldozer</t>
  </si>
  <si>
    <t>Tractores Agrícolas</t>
  </si>
  <si>
    <t>Medios Terrestres Pesados</t>
  </si>
  <si>
    <t>Medios aéreos</t>
  </si>
  <si>
    <t>Aviones Anfibios</t>
  </si>
  <si>
    <t>Aviones de Carga en Tierra</t>
  </si>
  <si>
    <t>Helicópteros de Extinción</t>
  </si>
  <si>
    <t>Helicópteros de Transporte</t>
  </si>
  <si>
    <t>Aviones de Coordinación</t>
  </si>
  <si>
    <t>País</t>
  </si>
  <si>
    <t>Nº de siniestros</t>
  </si>
  <si>
    <t xml:space="preserve">Riesgo </t>
  </si>
  <si>
    <t>Gravedad</t>
  </si>
  <si>
    <t>Grecia</t>
  </si>
  <si>
    <t>Italia</t>
  </si>
  <si>
    <t>Portugal</t>
  </si>
  <si>
    <r>
      <t>Francia</t>
    </r>
    <r>
      <rPr>
        <vertAlign val="superscript"/>
        <sz val="10"/>
        <rFont val="Arial"/>
        <family val="2"/>
      </rPr>
      <t>(1)</t>
    </r>
  </si>
  <si>
    <t>de</t>
  </si>
  <si>
    <t>Matorral</t>
  </si>
  <si>
    <t>Bosques</t>
  </si>
  <si>
    <t>Restos</t>
  </si>
  <si>
    <t>Pastos y Matorral</t>
  </si>
  <si>
    <t>Pastos y Bosques</t>
  </si>
  <si>
    <t>Pastos y Restos</t>
  </si>
  <si>
    <t>Matorral y Bosques</t>
  </si>
  <si>
    <t>Matorral y Restos</t>
  </si>
  <si>
    <t>Bosques y Restos</t>
  </si>
  <si>
    <t>Pastos, Matorral y Bosques</t>
  </si>
  <si>
    <t>Pastos, Matorral y Restos</t>
  </si>
  <si>
    <t>Pastos, Bosques y Restos</t>
  </si>
  <si>
    <t>Matorral, Bosques y Restos</t>
  </si>
  <si>
    <t>Todos los modelos</t>
  </si>
  <si>
    <t xml:space="preserve">Tipo </t>
  </si>
  <si>
    <t xml:space="preserve">de </t>
  </si>
  <si>
    <t>Amónicos</t>
  </si>
  <si>
    <t>Espumantes</t>
  </si>
  <si>
    <t>Viscosantes</t>
  </si>
  <si>
    <t>De superficie</t>
  </si>
  <si>
    <t>De copas</t>
  </si>
  <si>
    <t>De subsuelo</t>
  </si>
  <si>
    <t>De superficie y copas</t>
  </si>
  <si>
    <t>De superficie y subsuelo</t>
  </si>
  <si>
    <t>De copas y subsuelo</t>
  </si>
  <si>
    <t>Todos los tipos</t>
  </si>
  <si>
    <t>Directo</t>
  </si>
  <si>
    <t>Indirecto</t>
  </si>
  <si>
    <t>Ambos</t>
  </si>
  <si>
    <t>Sin actuación</t>
  </si>
  <si>
    <t xml:space="preserve">Quema para regenerar Pastos </t>
  </si>
  <si>
    <t>Quema  para regenerar Pastos</t>
  </si>
  <si>
    <t>Quema para regenerar Pastos</t>
  </si>
  <si>
    <t>Total quema para regenerar pastos</t>
  </si>
  <si>
    <t>Año</t>
  </si>
  <si>
    <t>Media Decenio</t>
  </si>
  <si>
    <t>2008 (P)</t>
  </si>
  <si>
    <t>Total siniestros</t>
  </si>
  <si>
    <t>Vegetación Leñosa (ha.)</t>
  </si>
  <si>
    <t>Superficie Matorral</t>
  </si>
  <si>
    <t>y monte abierto</t>
  </si>
  <si>
    <t>Superficie Pastos</t>
  </si>
  <si>
    <t>y Dehesas</t>
  </si>
  <si>
    <t>afectada</t>
  </si>
  <si>
    <t>Número grandes</t>
  </si>
  <si>
    <t>(P) Datos provisionales proporcionados por las Comunidades Autónomas</t>
  </si>
  <si>
    <t>forestal  (ha)</t>
  </si>
  <si>
    <t xml:space="preserve">Provincias y </t>
  </si>
  <si>
    <t>Número de Siniestros</t>
  </si>
  <si>
    <t>Forestal Leñosa</t>
  </si>
  <si>
    <t>Matorral y Monte Bajo</t>
  </si>
  <si>
    <t>Porcentaje de superficie</t>
  </si>
  <si>
    <t>respecto a la existente</t>
  </si>
  <si>
    <t>Ceuta</t>
  </si>
  <si>
    <r>
      <t xml:space="preserve"> GALICIA </t>
    </r>
    <r>
      <rPr>
        <b/>
        <vertAlign val="superscript"/>
        <sz val="10"/>
        <rFont val="Arial"/>
        <family val="2"/>
      </rPr>
      <t>(1)</t>
    </r>
  </si>
  <si>
    <r>
      <t xml:space="preserve"> P. DE ASTURIAS </t>
    </r>
    <r>
      <rPr>
        <b/>
        <vertAlign val="superscript"/>
        <sz val="10"/>
        <rFont val="Arial"/>
        <family val="2"/>
      </rPr>
      <t>(1)</t>
    </r>
  </si>
  <si>
    <r>
      <t xml:space="preserve"> LA RIOJA </t>
    </r>
    <r>
      <rPr>
        <b/>
        <vertAlign val="superscript"/>
        <sz val="10"/>
        <rFont val="Arial"/>
        <family val="2"/>
      </rPr>
      <t>(1)</t>
    </r>
  </si>
  <si>
    <r>
      <t xml:space="preserve"> R. DE MURCIA </t>
    </r>
    <r>
      <rPr>
        <b/>
        <vertAlign val="superscript"/>
        <sz val="10"/>
        <rFont val="Arial"/>
        <family val="2"/>
      </rPr>
      <t>(1)</t>
    </r>
  </si>
  <si>
    <r>
      <t xml:space="preserve"> EXTREMADURA</t>
    </r>
    <r>
      <rPr>
        <b/>
        <vertAlign val="superscript"/>
        <sz val="10"/>
        <rFont val="Arial"/>
        <family val="2"/>
      </rPr>
      <t xml:space="preserve"> (2)</t>
    </r>
  </si>
  <si>
    <t>Base</t>
  </si>
  <si>
    <t>Periodo</t>
  </si>
  <si>
    <t>Verano 2007</t>
  </si>
  <si>
    <t>Aviones Anfibios (5.500 litros)</t>
  </si>
  <si>
    <t>Helicóptero Bombardero de Agua (4.500 litros)</t>
  </si>
  <si>
    <t>TORREJÓN (Madrid)  CL-215 T</t>
  </si>
  <si>
    <t>MATACÁN (Salamanca)  CL-215</t>
  </si>
  <si>
    <t>TALAVERA LA REAL (Badajoz)  CL-215</t>
  </si>
  <si>
    <t>LABACOLLA (La Coruña)  CL-215 T</t>
  </si>
  <si>
    <t>ZARAGOZA (Zaragoza)  CL-215 T</t>
  </si>
  <si>
    <t>POLLENSA (Islas Baleares)  CL-215 T</t>
  </si>
  <si>
    <t>LOS LLANOS (Albacete)  CL-215 T</t>
  </si>
  <si>
    <t>MÁLAGA (Málaga)  CL-215 T</t>
  </si>
  <si>
    <t xml:space="preserve">HUELMA (Jaén) </t>
  </si>
  <si>
    <t>VILLARES DE JADRAQUE (Guadalajara)</t>
  </si>
  <si>
    <t>LA ALMORAIMA (Cádiz)</t>
  </si>
  <si>
    <t>TENERIFE (Tenerife)</t>
  </si>
  <si>
    <t>CABEZA DE BUEY (Badajoz)</t>
  </si>
  <si>
    <t>MONFLORITE (Zaragoza)</t>
  </si>
  <si>
    <t>CARAVACA (Murcia)</t>
  </si>
  <si>
    <t>TAFALLA (Navarra)</t>
  </si>
  <si>
    <t>AMPURIABRAVA (Girona)</t>
  </si>
  <si>
    <t>AGONCILLO (La Rioja)</t>
  </si>
  <si>
    <t>NIEBLA (Huelva)</t>
  </si>
  <si>
    <t>XINZO (Orense)</t>
  </si>
  <si>
    <t>SON BONET (Islas Baleares)</t>
  </si>
  <si>
    <t>MANISES (Valencia)</t>
  </si>
  <si>
    <t>REUS (Tarragona)</t>
  </si>
  <si>
    <t>ROSINOS (Zaragoza)</t>
  </si>
  <si>
    <t xml:space="preserve">Brigada Helitransportadora Grande </t>
  </si>
  <si>
    <t>Aviones de Carga en Tierra                              (3.100 litros)</t>
  </si>
  <si>
    <t>TABUYO (León)</t>
  </si>
  <si>
    <t>PINOFRANQUEADO (Cáceres)</t>
  </si>
  <si>
    <t>DAROCA (Zaragoza)</t>
  </si>
  <si>
    <t>PRADO DE LOS ESQUILADORES (Cuenca)</t>
  </si>
  <si>
    <t>TINEO (Asturias)</t>
  </si>
  <si>
    <t>IBIAS (Asturias)</t>
  </si>
  <si>
    <t>LAZA (Orense)</t>
  </si>
  <si>
    <t>LUBIA (Soria)</t>
  </si>
  <si>
    <t>LA PALMA (Tenerife)</t>
  </si>
  <si>
    <t>LA IGLESUELA (Toledo)</t>
  </si>
  <si>
    <t xml:space="preserve">Brigada Helitransportadora Mediana </t>
  </si>
  <si>
    <t>PUERTO DEL PICO (Avila)</t>
  </si>
  <si>
    <t>Avión de coordinación y observación</t>
  </si>
  <si>
    <t xml:space="preserve">LABACOLLA (La Coruña) </t>
  </si>
  <si>
    <t>SEVILLA (Sevilla)</t>
  </si>
  <si>
    <t>Helicóptero BK-117 de coordinación y observación (Guardia Civil)</t>
  </si>
  <si>
    <t xml:space="preserve">TORREJÓN (Madrid)  </t>
  </si>
  <si>
    <t>Aviones Anfibios                                      (3.100 litros)</t>
  </si>
  <si>
    <t>1/2/3</t>
  </si>
  <si>
    <t>1/2</t>
  </si>
  <si>
    <t>1</t>
  </si>
  <si>
    <t>2</t>
  </si>
  <si>
    <t>Todo el año</t>
  </si>
  <si>
    <t>16-6  a  30-9</t>
  </si>
  <si>
    <t>1-6  a  30-9</t>
  </si>
  <si>
    <t>16-6  a  15-8</t>
  </si>
  <si>
    <t>16-6  a  15-10</t>
  </si>
  <si>
    <t>1-7  a  30-10</t>
  </si>
  <si>
    <t>15-7  a  13-11</t>
  </si>
  <si>
    <t>16-7  a  14-11</t>
  </si>
  <si>
    <t>3-7  a  2-10</t>
  </si>
  <si>
    <t>1-7  a  30-9</t>
  </si>
  <si>
    <t>5-7  a  3-11</t>
  </si>
  <si>
    <t>1/16-7  a  30-9/15-10</t>
  </si>
  <si>
    <t>15-6/3-7  a  14-10/1-11</t>
  </si>
  <si>
    <t>15-6  a  14-10</t>
  </si>
  <si>
    <t>3-7  a  1-11</t>
  </si>
  <si>
    <t>16-7  a  15-8</t>
  </si>
  <si>
    <t>Madrid - Castilla La Mancha - Castilla y León</t>
  </si>
  <si>
    <t>Castilla y León - Galicia - Asturias - Extremadura</t>
  </si>
  <si>
    <t>Extremadura - Andalucía - Castilla La Mancha</t>
  </si>
  <si>
    <t>Galicia - Castilla y León - Asturias</t>
  </si>
  <si>
    <t>Aragón - Cataluña - C. Valenciana - País Vasco - Navarra - La Rioja</t>
  </si>
  <si>
    <t>Baleares - Cataluña - C.Valenciana</t>
  </si>
  <si>
    <t>Castilla La Mancha - Andalucía - C. Valenciana - Murcia</t>
  </si>
  <si>
    <t>Andalucía - Murcia - Extremadura - Ceuta - Melilla</t>
  </si>
  <si>
    <t>Andalucía - Castilla La Mancha - Extremadura - Murcia</t>
  </si>
  <si>
    <t>Castilla La Mancha - Castilla u León - Madrid - La Rioja - Aragón - Murcia</t>
  </si>
  <si>
    <t>Andalucía - Ceuta</t>
  </si>
  <si>
    <t>Asturias - Galicia - Castilla y León</t>
  </si>
  <si>
    <t>Aragón - Navarra - La Rioja - Cataluña</t>
  </si>
  <si>
    <t>Murcia - C.Valenciana - Andalucía - Castilla La Mancha</t>
  </si>
  <si>
    <t>Navarra - La Rioja - País Vasco - Aragón</t>
  </si>
  <si>
    <t>Cataluña - Aragón - C.Valenciana - Baleares</t>
  </si>
  <si>
    <t>La Rioja - Navarra  - Aragón - País Vasco - Castilla y León</t>
  </si>
  <si>
    <t>Andalucía - Extremadura</t>
  </si>
  <si>
    <t>Galicia - Asturias - Castilla y León</t>
  </si>
  <si>
    <t>C.Valenciana - Aragón - Cataluña - Baleares</t>
  </si>
  <si>
    <t>Castilla y león - Asturias - Galicia</t>
  </si>
  <si>
    <t>Extremadura - Andalucía - Castilla y León - Castilla La Mancha</t>
  </si>
  <si>
    <t>Aragón - Castilla La Mancha - Murcia - Cataluña - C.Valenciana - Madrid</t>
  </si>
  <si>
    <t>Castilla La Mancha - C.Valenciana - Murcia</t>
  </si>
  <si>
    <t>Castilla y León - Castilla La Mancha - Aragón - La Rioja</t>
  </si>
  <si>
    <t>Extremadura - Castilla La Mancha - Castilla y León - Madrid</t>
  </si>
  <si>
    <t>Castilla y León - Castilla La Mancha - Extremadura - Madrid</t>
  </si>
  <si>
    <t>Madrid - Castilla La Mancha - Castilla y León - Extremadura</t>
  </si>
  <si>
    <t>C.Valenciana - Cataluña - Murcia - Aragón - Baleares</t>
  </si>
  <si>
    <t>Andalucía - Murcia - Extremadura</t>
  </si>
  <si>
    <t>REUS (Tarragona) CL-215</t>
  </si>
  <si>
    <t>20-3  a  24-3</t>
  </si>
  <si>
    <t>MUCHAMIEL (Alicante)</t>
  </si>
  <si>
    <t>16-1  a 14-6</t>
  </si>
  <si>
    <t>16-2  a  15-4</t>
  </si>
  <si>
    <t>1-3  a  21-4</t>
  </si>
  <si>
    <t xml:space="preserve">Cataluña - Aragón - C.Valenciana </t>
  </si>
  <si>
    <t>C.Valenciana - Murcia - Castilla La Mancha</t>
  </si>
  <si>
    <t>CANTABRIA (Cantabria)</t>
  </si>
  <si>
    <t>1-2  a  31-3</t>
  </si>
  <si>
    <t>1-3  a  29-4</t>
  </si>
  <si>
    <t>18-2  a  17-4</t>
  </si>
  <si>
    <t>Cantabria - Castilla y León - Asturias</t>
  </si>
  <si>
    <t>A CORUÑA</t>
  </si>
  <si>
    <t>LUGO</t>
  </si>
  <si>
    <t>OURENSE</t>
  </si>
  <si>
    <t>PONTEVEDRA</t>
  </si>
  <si>
    <t>ASTURIAS 1</t>
  </si>
  <si>
    <t>ASTURIAS 2</t>
  </si>
  <si>
    <t>CANTABRIA</t>
  </si>
  <si>
    <t>NAVARRA 1</t>
  </si>
  <si>
    <t>NAVARRA 2</t>
  </si>
  <si>
    <t>ZAMORA</t>
  </si>
  <si>
    <t>LEÓN</t>
  </si>
  <si>
    <t>ÁVILA</t>
  </si>
  <si>
    <t xml:space="preserve">HUESCA </t>
  </si>
  <si>
    <t>CÁCERES</t>
  </si>
  <si>
    <t>Brigada Heliotransportadora de Invierno</t>
  </si>
  <si>
    <t>Equipo de Prevención Integral</t>
  </si>
  <si>
    <t>1-1 a 30-4   Y   1-11 a 31-12</t>
  </si>
  <si>
    <t>Lugo - Sarria</t>
  </si>
  <si>
    <t>Noia</t>
  </si>
  <si>
    <t>A Pobra de Trives</t>
  </si>
  <si>
    <t>Pontareas</t>
  </si>
  <si>
    <t>Pola de Lena</t>
  </si>
  <si>
    <t>Cangas de Onís</t>
  </si>
  <si>
    <t>Cabuérniga</t>
  </si>
  <si>
    <t>Baztán</t>
  </si>
  <si>
    <t>Burguete</t>
  </si>
  <si>
    <t>Sanabria</t>
  </si>
  <si>
    <t>Barco de Ávila</t>
  </si>
  <si>
    <t>Somontano</t>
  </si>
  <si>
    <t>Hurdes</t>
  </si>
  <si>
    <t>3</t>
  </si>
  <si>
    <t>2/3</t>
  </si>
  <si>
    <t>PLASENCIA DEL MONTE (Huesca)</t>
  </si>
  <si>
    <t xml:space="preserve">15.1.1. SINIESTROS: Resumen de los siniestros ocurridos, 2007 </t>
  </si>
  <si>
    <t>15.1.2. SINIESTROS: Serie histórica del número de siniestros, superficies afectadas y pérdidas económicas ocasionadas</t>
  </si>
  <si>
    <t>15.1.3. SINIESTROS: Serie histórica de los siniestros ocurridos y vegetación afectada</t>
  </si>
  <si>
    <t>15.1.4. SINIESTROS: Análisis provincial de número de siniestros y superficie afectada, 2007</t>
  </si>
  <si>
    <t>15.1.5. SINIESTROS: Análisis provincial de número de Siniestros y superficie afectada. Datos provisionales, 2008</t>
  </si>
  <si>
    <t>15.1.6. SINIESTROS: Número, superficie y porcentaje según extensión y tipo de vegetación, 2007</t>
  </si>
  <si>
    <t>15.2.1. PÉRDIDAS: Superficie afectada según propiedad y tipo de vegetación, 2007</t>
  </si>
  <si>
    <t>15.1.13. SINIESTROS: Análisis autonómico de la fecha, lugar, causa, superficie y medios de extinción del mayor incendio forestal, 2007</t>
  </si>
  <si>
    <t>15.2.5. PÉRDIDAS: Incendios en el total de montes por especies arbóreas afectadas, 2007</t>
  </si>
  <si>
    <t>15.2.6. PÉRDIDAS: Incendios en montes de utilidad pública por especies arbóreas afectadas, 2007</t>
  </si>
  <si>
    <t>15.2.7. PÉRDIDAS: Incendios en montes del Estado-C.C.A.A. por especies arbóreas afectadas, 2007</t>
  </si>
  <si>
    <t>15.2.10. PÉRDIDAS: Incendios en montes particulares vecinales por especies arbóreas afectadas, 2007</t>
  </si>
  <si>
    <t>15.2.11. PÉRDIDAS: Incendios en montes particulares no vecinales por especies arbóreas afectadas, 2007</t>
  </si>
  <si>
    <t>15.2.13. PÉRDIDAS: Efectos ambientales, 2007</t>
  </si>
  <si>
    <t>15.3. CONDICIONES DE PELIGRO: Número de siniestros según probabilidad de ignición e índice de peligro, 2007</t>
  </si>
  <si>
    <t>15.4.1. CAUSAS: Análisis de las causas de incendios en el total de montes, 2007</t>
  </si>
  <si>
    <t>15.4.4. CAUSAS: Detalles de causas no intencionales de origen antrópico, 2007</t>
  </si>
  <si>
    <t>15.4.5. CAUSAS: Número de siniestros según causa y lugar de comienzo, 2007</t>
  </si>
  <si>
    <t>15.4.6. CAUSAS: Número de siniestros según causa y clase de día, 2007</t>
  </si>
  <si>
    <t>15.4.7. CAUSAS: Motivaciones de incendios intencionados, 2007</t>
  </si>
  <si>
    <t>15.5.1. DISTRIBUCIÓN TEMPORAL: Causas y número de siniestros por meses, 2007</t>
  </si>
  <si>
    <t>15.5.2. DISTRIBUCIÓN TEMPORAL: Número de incendios activos por día, 2007</t>
  </si>
  <si>
    <t>15.6.2. DETECCIÓN Y EXTINCIÓN: Tiempo de llegada de los primeros medios de extinción desde la detección, 2007</t>
  </si>
  <si>
    <t>15.6.3. DETECCIÓN Y EXTINCIÓN: Análisis autonómico del tiempo de llegada del primer medio de extinción, 2007</t>
  </si>
  <si>
    <t>15.6.4 DETECCIÓN Y EXTINCIÓN: Duración de los siniestros, 2007</t>
  </si>
  <si>
    <t>15.6.5. DETECCIÓN Y EXTINCIÓN: Medios utilizados en la extinción, 2007</t>
  </si>
  <si>
    <t>15.6.8. DETECCIÓN Y EXTINCIÓN: Técnicas de extinción, 2007</t>
  </si>
  <si>
    <t>Álava</t>
  </si>
  <si>
    <t xml:space="preserve"> PAÍS VASCO</t>
  </si>
  <si>
    <t xml:space="preserve"> ARAGÓN</t>
  </si>
  <si>
    <t xml:space="preserve"> CASTILLA Y LEÓN</t>
  </si>
  <si>
    <t xml:space="preserve"> ANDALUCÍA</t>
  </si>
  <si>
    <r>
      <t xml:space="preserve"> ARAGÓN </t>
    </r>
    <r>
      <rPr>
        <b/>
        <vertAlign val="superscript"/>
        <sz val="10"/>
        <rFont val="Arial"/>
        <family val="2"/>
      </rPr>
      <t>(1)</t>
    </r>
  </si>
  <si>
    <r>
      <t xml:space="preserve"> ANDALUCÍA</t>
    </r>
    <r>
      <rPr>
        <b/>
        <vertAlign val="superscript"/>
        <sz val="10"/>
        <rFont val="Arial"/>
        <family val="2"/>
      </rPr>
      <t xml:space="preserve"> (2)</t>
    </r>
  </si>
  <si>
    <t>Ciudades Autónomas</t>
  </si>
  <si>
    <t>Otras negligencias</t>
  </si>
  <si>
    <t>Murillo de Río Ieza</t>
  </si>
  <si>
    <t>Negligencias y causas accidentales</t>
  </si>
  <si>
    <t>negligencias  y causas accidentales</t>
  </si>
  <si>
    <t>Quemas de herbáceas</t>
  </si>
  <si>
    <t>Provocados por delincuentes etc. para distraer a la G. Civil o Policía</t>
  </si>
  <si>
    <t xml:space="preserve">15.1.7. SINIESTROS: Serie histórica del número y porcentaje de conatos </t>
  </si>
  <si>
    <t>15.1.8. SINIESTROS: Análisis autonómico del número y porcentaje de conatos, 2007</t>
  </si>
  <si>
    <t>15.2.2. PÉRDIDAS: Análisis autonómico de la superficie afectada según propiedad, 2007</t>
  </si>
  <si>
    <t>15.2.3. PÉRDIDAS: Análisis autonómico del porcentaje de superficies afectadas respecto a las existentes, 2007</t>
  </si>
  <si>
    <t>15.2.4. PÉRDIDAS: Análisis autonómico de las especies arbóreas más afectadas, 2007</t>
  </si>
  <si>
    <t>15.2.8. PÉRDIDAS: Incendios en montes de consorcio / convenio por especies arbóreas afectadas, 2007</t>
  </si>
  <si>
    <t>15.2.9. PÉRDIDAS: Incendios en montes públicos no catalogados por especies arbóreas afectadas, 2007</t>
  </si>
  <si>
    <t>15.2.12. PÉRDIDAS: Económicas según propiedad y tipo de producto, 2007</t>
  </si>
  <si>
    <t>15.2.14. PÉRDIDAS: Análisis autonómico de los siniestros con incidencias de Protección Civil, 2007</t>
  </si>
  <si>
    <t>15.4.2. CAUSAS: Análisis autonómico de los incendios según causa, 2007</t>
  </si>
  <si>
    <t>15.4.3. CAUSAS: Análisis autonómico de los incendios según clasificación de causa, 2007</t>
  </si>
  <si>
    <t>Quema para regenerar pastos</t>
  </si>
  <si>
    <t>15.5.3. DISTRIBUCIÓN TEMPORAL: Análisis autonómico del día con mayor número de incendios</t>
  </si>
  <si>
    <t xml:space="preserve"> y mes con mayor superficie afectada, 2007</t>
  </si>
  <si>
    <t>15.6.1. DETECCIÓN Y EXTINCIÓN: Análisis autonómico y total de la detección del siniestro,  2007</t>
  </si>
  <si>
    <t>15.6.6. DETECCIÓN Y EXTINCIÓN: Utilización de retardantes, 2007</t>
  </si>
  <si>
    <t>15.6.7. DETECCIÓN Y EXTINCIÓN: Modelos de combustible, 2007</t>
  </si>
  <si>
    <t>15.6.9. DETECCIÓN Y EXTINCIÓN: Distribución de medios del MARM. Campaña de verano, 2007</t>
  </si>
  <si>
    <t>15.6.10. DETECCIÓN Y EXTINCIÓN: Distribución de medios del MARM. Datos provisionales campaña de invierno, 2008</t>
  </si>
  <si>
    <t>15.6.11. DETECCIÓN Y EXTINCIÓN: Distribución de medios del MARM. Datos provisionales campaña de verano, 2008</t>
  </si>
  <si>
    <t xml:space="preserve">15.7. LOS INCENDIOS FORESTALES EN OTROS PAÍSES: </t>
  </si>
  <si>
    <t>Resumen de datos, índices de riesgo y gravedad de los países de la Unión Europea, 2007</t>
  </si>
  <si>
    <t>Número siniestros</t>
  </si>
  <si>
    <t>Clasificación siniestros</t>
  </si>
  <si>
    <t>Pérdidas</t>
  </si>
  <si>
    <t>Índice de peligro</t>
  </si>
  <si>
    <t>15.5.4. DISTRIBUCIÓN TEMPORAL: Número de incendios y vegetación afectada por meses, 2007</t>
  </si>
  <si>
    <t>(hectáreas)</t>
  </si>
  <si>
    <t>(millones de euros)</t>
  </si>
  <si>
    <t>(&lt; 1 ha)</t>
  </si>
  <si>
    <t>(&gt; = 1 ha)</t>
  </si>
  <si>
    <t>(&gt; 500 ha)</t>
  </si>
  <si>
    <t>Superficie (hectáreas)</t>
  </si>
  <si>
    <t>&lt; 1 ha</t>
  </si>
  <si>
    <t>&gt;= 1 ha</t>
  </si>
  <si>
    <r>
      <t xml:space="preserve">(1) </t>
    </r>
    <r>
      <rPr>
        <sz val="10"/>
        <rFont val="Arial"/>
        <family val="2"/>
      </rPr>
      <t>Sin diferenciación entre superficie desarbolada herbácea y Leñosa</t>
    </r>
  </si>
  <si>
    <r>
      <t>(2)</t>
    </r>
    <r>
      <rPr>
        <sz val="10"/>
        <rFont val="Arial"/>
        <family val="2"/>
      </rPr>
      <t xml:space="preserve"> Sin datos de superficie herbácea</t>
    </r>
  </si>
  <si>
    <t>15.1.9. SINIESTROS : Serie histórica del número y superficie de grandes incendios (&gt;= 500 ha)</t>
  </si>
  <si>
    <t>15.1.10. SINIESTROS: Análisis autonómico del número, superficie y porcentaje de grandes incendios (&gt;= 500 ha), 2007</t>
  </si>
  <si>
    <t>Superficie afectada por grandes incendios (ha)</t>
  </si>
  <si>
    <t>15.1.11. SINIESTROS : Lugar, superficie y causa de grandes incendios (&gt;= 500 ha), 2007</t>
  </si>
  <si>
    <t>15.1.12. SINIESTROS: Lugar, superficie y causa de los incendios con superficie arbolada mayor o igual a 100 ha, 2007</t>
  </si>
  <si>
    <t>cada 10.000 ha forestales</t>
  </si>
  <si>
    <t>arbolada afectada</t>
  </si>
  <si>
    <t>forestal afectada</t>
  </si>
  <si>
    <t>Superficies (ha)</t>
  </si>
  <si>
    <r>
      <t>(1)</t>
    </r>
    <r>
      <rPr>
        <sz val="10"/>
        <rFont val="Arial"/>
        <family val="2"/>
      </rPr>
      <t xml:space="preserve"> Sin aprovechamiento comercial (arbolado joven)</t>
    </r>
  </si>
  <si>
    <r>
      <t>(2)</t>
    </r>
    <r>
      <rPr>
        <sz val="10"/>
        <rFont val="Arial"/>
        <family val="2"/>
      </rPr>
      <t xml:space="preserve"> Con aprovechamiento comercial (arbolado maduro)</t>
    </r>
  </si>
  <si>
    <t>Superficie Forestal (ha)</t>
  </si>
  <si>
    <t>Superficie Media (ha)</t>
  </si>
  <si>
    <t>&gt; = 1 ha</t>
  </si>
  <si>
    <t>Media (ha)</t>
  </si>
  <si>
    <t>Duración del siniestro (horas)</t>
  </si>
  <si>
    <t>fuego</t>
  </si>
  <si>
    <t>total de</t>
  </si>
  <si>
    <t>Siniestros con utilización deretardantes</t>
  </si>
  <si>
    <t>Modelos de combustible</t>
  </si>
  <si>
    <t>Número de siniestros con ataque</t>
  </si>
  <si>
    <t>Ataque indirecto: nº de siniestros con</t>
  </si>
  <si>
    <t>Apertura, cortafuegos o líneas de defensa</t>
  </si>
  <si>
    <t>Utilización de contrafuego</t>
  </si>
  <si>
    <t>Tipo de fuego</t>
  </si>
  <si>
    <t>Zona preferente</t>
  </si>
  <si>
    <t>aeronaves</t>
  </si>
  <si>
    <r>
      <t>(1)</t>
    </r>
    <r>
      <rPr>
        <sz val="10"/>
        <rFont val="Arial"/>
        <family val="0"/>
      </rPr>
      <t xml:space="preserve"> Solo la Región Mediterránea y Las Landas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</si>
</sst>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);\(#,##0.00\)"/>
    <numFmt numFmtId="196" formatCode="#,##0.00__;\–#,##0.00__;0.00__;@__"/>
    <numFmt numFmtId="197" formatCode="#,##0.0__;\–#,##0.0__;0.0__;@__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z val="11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.75"/>
      <name val="Arial"/>
      <family val="0"/>
    </font>
    <font>
      <sz val="4"/>
      <name val="Arial"/>
      <family val="0"/>
    </font>
    <font>
      <sz val="4.5"/>
      <name val="Arial"/>
      <family val="0"/>
    </font>
    <font>
      <sz val="4.25"/>
      <name val="Arial"/>
      <family val="0"/>
    </font>
    <font>
      <sz val="8.75"/>
      <name val="Arial"/>
      <family val="0"/>
    </font>
    <font>
      <sz val="8.25"/>
      <name val="Arial"/>
      <family val="0"/>
    </font>
    <font>
      <sz val="5.75"/>
      <name val="Arial"/>
      <family val="0"/>
    </font>
    <font>
      <sz val="5.5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 style="thin"/>
      <right style="thin"/>
      <top style="thin">
        <color indexed="17"/>
      </top>
      <bottom style="medium">
        <color indexed="17"/>
      </bottom>
    </border>
    <border>
      <left style="thin"/>
      <right>
        <color indexed="63"/>
      </right>
      <top style="thin">
        <color indexed="17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>
        <color indexed="17"/>
      </bottom>
    </border>
    <border>
      <left style="thin"/>
      <right style="thin"/>
      <top>
        <color indexed="63"/>
      </top>
      <bottom style="medium">
        <color indexed="17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20" fillId="0" borderId="0">
      <alignment/>
      <protection/>
    </xf>
    <xf numFmtId="37" fontId="20" fillId="0" borderId="0">
      <alignment/>
      <protection/>
    </xf>
    <xf numFmtId="195" fontId="20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2" borderId="0" xfId="0" applyAlignment="1">
      <alignment/>
    </xf>
    <xf numFmtId="0" fontId="0" fillId="2" borderId="0" xfId="0" applyAlignment="1">
      <alignment/>
    </xf>
    <xf numFmtId="0" fontId="0" fillId="2" borderId="1" xfId="0" applyBorder="1" applyAlignment="1">
      <alignment/>
    </xf>
    <xf numFmtId="3" fontId="0" fillId="2" borderId="0" xfId="0" applyNumberFormat="1" applyAlignment="1">
      <alignment/>
    </xf>
    <xf numFmtId="188" fontId="0" fillId="2" borderId="0" xfId="0" applyNumberFormat="1" applyAlignment="1">
      <alignment/>
    </xf>
    <xf numFmtId="0" fontId="0" fillId="2" borderId="0" xfId="0" applyBorder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Alignment="1">
      <alignment/>
    </xf>
    <xf numFmtId="0" fontId="0" fillId="2" borderId="0" xfId="0" applyAlignment="1">
      <alignment horizontal="left"/>
    </xf>
    <xf numFmtId="0" fontId="3" fillId="2" borderId="0" xfId="0" applyFont="1" applyFill="1" applyAlignment="1">
      <alignment/>
    </xf>
    <xf numFmtId="0" fontId="0" fillId="2" borderId="0" xfId="0" applyBorder="1" applyAlignment="1">
      <alignment/>
    </xf>
    <xf numFmtId="3" fontId="0" fillId="2" borderId="0" xfId="0" applyNumberFormat="1" applyBorder="1" applyAlignment="1">
      <alignment/>
    </xf>
    <xf numFmtId="0" fontId="1" fillId="2" borderId="0" xfId="0" applyFont="1" applyBorder="1" applyAlignment="1">
      <alignment/>
    </xf>
    <xf numFmtId="3" fontId="1" fillId="2" borderId="0" xfId="0" applyNumberFormat="1" applyFont="1" applyBorder="1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 vertical="center" wrapText="1"/>
    </xf>
    <xf numFmtId="0" fontId="3" fillId="2" borderId="0" xfId="0" applyFont="1" applyAlignment="1">
      <alignment wrapText="1"/>
    </xf>
    <xf numFmtId="0" fontId="1" fillId="2" borderId="0" xfId="0" applyFont="1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196" fontId="0" fillId="2" borderId="0" xfId="0" applyNumberFormat="1" applyFont="1" applyFill="1" applyBorder="1" applyAlignment="1" applyProtection="1">
      <alignment horizontal="right"/>
      <protection/>
    </xf>
    <xf numFmtId="189" fontId="0" fillId="2" borderId="2" xfId="0" applyNumberFormat="1" applyFont="1" applyFill="1" applyBorder="1" applyAlignment="1" applyProtection="1">
      <alignment horizontal="right"/>
      <protection/>
    </xf>
    <xf numFmtId="0" fontId="0" fillId="2" borderId="3" xfId="0" applyBorder="1" applyAlignment="1">
      <alignment/>
    </xf>
    <xf numFmtId="0" fontId="0" fillId="2" borderId="4" xfId="0" applyBorder="1" applyAlignment="1">
      <alignment horizontal="left"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0" fontId="0" fillId="2" borderId="7" xfId="0" applyBorder="1" applyAlignment="1">
      <alignment/>
    </xf>
    <xf numFmtId="0" fontId="0" fillId="2" borderId="8" xfId="0" applyBorder="1" applyAlignment="1">
      <alignment horizontal="left"/>
    </xf>
    <xf numFmtId="0" fontId="0" fillId="2" borderId="7" xfId="0" applyBorder="1" applyAlignment="1">
      <alignment horizontal="left"/>
    </xf>
    <xf numFmtId="0" fontId="0" fillId="2" borderId="9" xfId="0" applyBorder="1" applyAlignment="1">
      <alignment horizontal="left"/>
    </xf>
    <xf numFmtId="37" fontId="0" fillId="2" borderId="10" xfId="19" applyFont="1" applyFill="1" applyBorder="1" applyAlignment="1">
      <alignment horizontal="right"/>
      <protection/>
    </xf>
    <xf numFmtId="0" fontId="0" fillId="2" borderId="11" xfId="0" applyBorder="1" applyAlignment="1">
      <alignment horizontal="left"/>
    </xf>
    <xf numFmtId="37" fontId="0" fillId="2" borderId="12" xfId="19" applyFont="1" applyFill="1" applyBorder="1" applyAlignment="1">
      <alignment horizontal="right"/>
      <protection/>
    </xf>
    <xf numFmtId="0" fontId="0" fillId="2" borderId="6" xfId="0" applyBorder="1" applyAlignment="1">
      <alignment horizontal="left"/>
    </xf>
    <xf numFmtId="0" fontId="0" fillId="2" borderId="13" xfId="0" applyBorder="1" applyAlignment="1">
      <alignment horizontal="left"/>
    </xf>
    <xf numFmtId="0" fontId="0" fillId="2" borderId="14" xfId="0" applyBorder="1" applyAlignment="1">
      <alignment horizontal="left"/>
    </xf>
    <xf numFmtId="194" fontId="0" fillId="2" borderId="6" xfId="20" applyNumberFormat="1" applyFont="1" applyFill="1" applyBorder="1" applyProtection="1">
      <alignment/>
      <protection/>
    </xf>
    <xf numFmtId="194" fontId="0" fillId="2" borderId="4" xfId="20" applyNumberFormat="1" applyFont="1" applyFill="1" applyBorder="1" applyProtection="1">
      <alignment/>
      <protection/>
    </xf>
    <xf numFmtId="194" fontId="0" fillId="2" borderId="10" xfId="20" applyNumberFormat="1" applyFont="1" applyFill="1" applyBorder="1" applyProtection="1">
      <alignment/>
      <protection/>
    </xf>
    <xf numFmtId="194" fontId="0" fillId="2" borderId="7" xfId="20" applyNumberFormat="1" applyFont="1" applyFill="1" applyBorder="1" applyProtection="1">
      <alignment/>
      <protection/>
    </xf>
    <xf numFmtId="194" fontId="0" fillId="2" borderId="12" xfId="20" applyNumberFormat="1" applyFont="1" applyFill="1" applyBorder="1" applyProtection="1">
      <alignment/>
      <protection/>
    </xf>
    <xf numFmtId="194" fontId="0" fillId="2" borderId="15" xfId="20" applyNumberFormat="1" applyFont="1" applyFill="1" applyBorder="1" applyProtection="1">
      <alignment/>
      <protection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195" fontId="0" fillId="2" borderId="6" xfId="21" applyFont="1" applyFill="1" applyBorder="1">
      <alignment/>
      <protection/>
    </xf>
    <xf numFmtId="37" fontId="0" fillId="2" borderId="4" xfId="19" applyFont="1" applyFill="1" applyBorder="1" applyAlignment="1">
      <alignment horizontal="right"/>
      <protection/>
    </xf>
    <xf numFmtId="195" fontId="0" fillId="2" borderId="10" xfId="21" applyFont="1" applyFill="1" applyBorder="1">
      <alignment/>
      <protection/>
    </xf>
    <xf numFmtId="37" fontId="0" fillId="2" borderId="7" xfId="19" applyFont="1" applyFill="1" applyBorder="1" applyAlignment="1">
      <alignment horizontal="right"/>
      <protection/>
    </xf>
    <xf numFmtId="0" fontId="1" fillId="2" borderId="9" xfId="0" applyFont="1" applyBorder="1" applyAlignment="1">
      <alignment horizontal="left"/>
    </xf>
    <xf numFmtId="37" fontId="1" fillId="2" borderId="10" xfId="19" applyFont="1" applyFill="1" applyBorder="1" applyAlignment="1">
      <alignment horizontal="right"/>
      <protection/>
    </xf>
    <xf numFmtId="194" fontId="1" fillId="2" borderId="10" xfId="20" applyNumberFormat="1" applyFont="1" applyFill="1" applyBorder="1" applyProtection="1">
      <alignment/>
      <protection/>
    </xf>
    <xf numFmtId="195" fontId="1" fillId="2" borderId="10" xfId="21" applyFont="1" applyFill="1" applyBorder="1">
      <alignment/>
      <protection/>
    </xf>
    <xf numFmtId="37" fontId="1" fillId="2" borderId="7" xfId="19" applyFont="1" applyFill="1" applyBorder="1" applyAlignment="1">
      <alignment horizontal="right"/>
      <protection/>
    </xf>
    <xf numFmtId="195" fontId="0" fillId="2" borderId="12" xfId="21" applyFont="1" applyFill="1" applyBorder="1">
      <alignment/>
      <protection/>
    </xf>
    <xf numFmtId="37" fontId="0" fillId="2" borderId="15" xfId="19" applyFont="1" applyFill="1" applyBorder="1" applyAlignment="1">
      <alignment horizontal="right"/>
      <protection/>
    </xf>
    <xf numFmtId="0" fontId="0" fillId="2" borderId="18" xfId="0" applyBorder="1" applyAlignment="1">
      <alignment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96" fontId="0" fillId="2" borderId="10" xfId="0" applyNumberFormat="1" applyFont="1" applyFill="1" applyBorder="1" applyAlignment="1" applyProtection="1">
      <alignment horizontal="right"/>
      <protection/>
    </xf>
    <xf numFmtId="0" fontId="1" fillId="2" borderId="9" xfId="0" applyFont="1" applyFill="1" applyBorder="1" applyAlignment="1">
      <alignment/>
    </xf>
    <xf numFmtId="194" fontId="1" fillId="2" borderId="7" xfId="20" applyNumberFormat="1" applyFont="1" applyFill="1" applyBorder="1" applyProtection="1">
      <alignment/>
      <protection/>
    </xf>
    <xf numFmtId="196" fontId="0" fillId="2" borderId="7" xfId="0" applyNumberFormat="1" applyFont="1" applyFill="1" applyBorder="1" applyAlignment="1" applyProtection="1">
      <alignment horizontal="right"/>
      <protection/>
    </xf>
    <xf numFmtId="196" fontId="1" fillId="2" borderId="10" xfId="0" applyNumberFormat="1" applyFont="1" applyFill="1" applyBorder="1" applyAlignment="1" applyProtection="1">
      <alignment horizontal="right"/>
      <protection/>
    </xf>
    <xf numFmtId="0" fontId="1" fillId="2" borderId="11" xfId="0" applyFont="1" applyFill="1" applyBorder="1" applyAlignment="1">
      <alignment/>
    </xf>
    <xf numFmtId="37" fontId="1" fillId="2" borderId="12" xfId="19" applyFont="1" applyFill="1" applyBorder="1" applyAlignment="1">
      <alignment horizontal="right"/>
      <protection/>
    </xf>
    <xf numFmtId="194" fontId="1" fillId="2" borderId="12" xfId="20" applyNumberFormat="1" applyFont="1" applyFill="1" applyBorder="1" applyProtection="1">
      <alignment/>
      <protection/>
    </xf>
    <xf numFmtId="194" fontId="1" fillId="2" borderId="15" xfId="20" applyNumberFormat="1" applyFont="1" applyFill="1" applyBorder="1" applyProtection="1">
      <alignment/>
      <protection/>
    </xf>
    <xf numFmtId="0" fontId="0" fillId="3" borderId="21" xfId="0" applyFill="1" applyBorder="1" applyAlignment="1">
      <alignment horizontal="center" vertical="center" wrapText="1"/>
    </xf>
    <xf numFmtId="196" fontId="0" fillId="2" borderId="6" xfId="0" applyNumberFormat="1" applyFont="1" applyFill="1" applyBorder="1" applyAlignment="1" applyProtection="1">
      <alignment horizontal="right"/>
      <protection/>
    </xf>
    <xf numFmtId="195" fontId="0" fillId="2" borderId="4" xfId="21" applyFont="1" applyFill="1" applyBorder="1">
      <alignment/>
      <protection/>
    </xf>
    <xf numFmtId="195" fontId="0" fillId="2" borderId="7" xfId="21" applyFont="1" applyFill="1" applyBorder="1">
      <alignment/>
      <protection/>
    </xf>
    <xf numFmtId="195" fontId="1" fillId="2" borderId="7" xfId="21" applyFont="1" applyFill="1" applyBorder="1">
      <alignment/>
      <protection/>
    </xf>
    <xf numFmtId="195" fontId="1" fillId="2" borderId="12" xfId="21" applyFont="1" applyFill="1" applyBorder="1">
      <alignment/>
      <protection/>
    </xf>
    <xf numFmtId="195" fontId="1" fillId="2" borderId="15" xfId="21" applyFont="1" applyFill="1" applyBorder="1">
      <alignment/>
      <protection/>
    </xf>
    <xf numFmtId="0" fontId="0" fillId="2" borderId="4" xfId="0" applyFont="1" applyBorder="1" applyAlignment="1">
      <alignment/>
    </xf>
    <xf numFmtId="0" fontId="0" fillId="2" borderId="18" xfId="0" applyFont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5" xfId="0" applyBorder="1" applyAlignment="1">
      <alignment/>
    </xf>
    <xf numFmtId="0" fontId="0" fillId="2" borderId="9" xfId="0" applyBorder="1" applyAlignment="1">
      <alignment/>
    </xf>
    <xf numFmtId="4" fontId="0" fillId="2" borderId="10" xfId="0" applyNumberFormat="1" applyBorder="1" applyAlignment="1">
      <alignment/>
    </xf>
    <xf numFmtId="4" fontId="0" fillId="2" borderId="7" xfId="0" applyNumberFormat="1" applyBorder="1" applyAlignment="1">
      <alignment/>
    </xf>
    <xf numFmtId="0" fontId="1" fillId="2" borderId="11" xfId="0" applyFont="1" applyBorder="1" applyAlignment="1">
      <alignment/>
    </xf>
    <xf numFmtId="4" fontId="1" fillId="2" borderId="12" xfId="0" applyNumberFormat="1" applyFont="1" applyBorder="1" applyAlignment="1">
      <alignment/>
    </xf>
    <xf numFmtId="4" fontId="1" fillId="2" borderId="15" xfId="0" applyNumberFormat="1" applyFont="1" applyBorder="1" applyAlignment="1">
      <alignment/>
    </xf>
    <xf numFmtId="0" fontId="0" fillId="3" borderId="21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195" fontId="0" fillId="2" borderId="15" xfId="21" applyFont="1" applyFill="1" applyBorder="1">
      <alignment/>
      <protection/>
    </xf>
    <xf numFmtId="0" fontId="1" fillId="2" borderId="11" xfId="0" applyFont="1" applyFill="1" applyBorder="1" applyAlignment="1">
      <alignment/>
    </xf>
    <xf numFmtId="0" fontId="0" fillId="3" borderId="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192" fontId="0" fillId="2" borderId="5" xfId="0" applyNumberFormat="1" applyBorder="1" applyAlignment="1">
      <alignment horizontal="left"/>
    </xf>
    <xf numFmtId="0" fontId="0" fillId="2" borderId="6" xfId="0" applyBorder="1" applyAlignment="1">
      <alignment/>
    </xf>
    <xf numFmtId="192" fontId="0" fillId="2" borderId="9" xfId="0" applyNumberFormat="1" applyBorder="1" applyAlignment="1">
      <alignment horizontal="left"/>
    </xf>
    <xf numFmtId="0" fontId="0" fillId="2" borderId="10" xfId="0" applyBorder="1" applyAlignment="1">
      <alignment/>
    </xf>
    <xf numFmtId="192" fontId="0" fillId="2" borderId="26" xfId="0" applyNumberFormat="1" applyBorder="1" applyAlignment="1">
      <alignment horizontal="left"/>
    </xf>
    <xf numFmtId="0" fontId="0" fillId="2" borderId="13" xfId="0" applyBorder="1" applyAlignment="1">
      <alignment/>
    </xf>
    <xf numFmtId="196" fontId="0" fillId="2" borderId="13" xfId="0" applyNumberFormat="1" applyFont="1" applyFill="1" applyBorder="1" applyAlignment="1" applyProtection="1">
      <alignment horizontal="right"/>
      <protection/>
    </xf>
    <xf numFmtId="194" fontId="0" fillId="2" borderId="13" xfId="20" applyNumberFormat="1" applyFont="1" applyFill="1" applyBorder="1" applyProtection="1">
      <alignment/>
      <protection/>
    </xf>
    <xf numFmtId="0" fontId="0" fillId="2" borderId="4" xfId="0" applyBorder="1" applyAlignment="1">
      <alignment/>
    </xf>
    <xf numFmtId="0" fontId="0" fillId="2" borderId="8" xfId="0" applyBorder="1" applyAlignment="1">
      <alignment/>
    </xf>
    <xf numFmtId="16" fontId="0" fillId="2" borderId="6" xfId="0" applyNumberFormat="1" applyBorder="1" applyAlignment="1">
      <alignment horizontal="center"/>
    </xf>
    <xf numFmtId="16" fontId="0" fillId="2" borderId="10" xfId="0" applyNumberFormat="1" applyBorder="1" applyAlignment="1">
      <alignment horizontal="center"/>
    </xf>
    <xf numFmtId="0" fontId="0" fillId="2" borderId="11" xfId="0" applyFont="1" applyFill="1" applyBorder="1" applyAlignment="1">
      <alignment/>
    </xf>
    <xf numFmtId="16" fontId="0" fillId="2" borderId="12" xfId="0" applyNumberFormat="1" applyBorder="1" applyAlignment="1">
      <alignment horizontal="center"/>
    </xf>
    <xf numFmtId="0" fontId="0" fillId="2" borderId="12" xfId="0" applyBorder="1" applyAlignment="1">
      <alignment/>
    </xf>
    <xf numFmtId="0" fontId="1" fillId="2" borderId="12" xfId="0" applyFont="1" applyBorder="1" applyAlignment="1">
      <alignment/>
    </xf>
    <xf numFmtId="0" fontId="1" fillId="2" borderId="15" xfId="0" applyFont="1" applyBorder="1" applyAlignment="1">
      <alignment/>
    </xf>
    <xf numFmtId="196" fontId="0" fillId="2" borderId="12" xfId="0" applyNumberFormat="1" applyFont="1" applyFill="1" applyBorder="1" applyAlignment="1" applyProtection="1">
      <alignment horizontal="right"/>
      <protection/>
    </xf>
    <xf numFmtId="0" fontId="1" fillId="2" borderId="9" xfId="0" applyFont="1" applyBorder="1" applyAlignment="1">
      <alignment/>
    </xf>
    <xf numFmtId="196" fontId="0" fillId="2" borderId="4" xfId="0" applyNumberFormat="1" applyFont="1" applyFill="1" applyBorder="1" applyAlignment="1" applyProtection="1">
      <alignment horizontal="right"/>
      <protection/>
    </xf>
    <xf numFmtId="37" fontId="1" fillId="2" borderId="15" xfId="19" applyFont="1" applyFill="1" applyBorder="1" applyAlignment="1">
      <alignment horizontal="right"/>
      <protection/>
    </xf>
    <xf numFmtId="188" fontId="0" fillId="2" borderId="6" xfId="0" applyNumberFormat="1" applyBorder="1" applyAlignment="1">
      <alignment/>
    </xf>
    <xf numFmtId="3" fontId="0" fillId="2" borderId="10" xfId="0" applyNumberFormat="1" applyBorder="1" applyAlignment="1">
      <alignment/>
    </xf>
    <xf numFmtId="188" fontId="0" fillId="2" borderId="10" xfId="0" applyNumberFormat="1" applyBorder="1" applyAlignment="1">
      <alignment/>
    </xf>
    <xf numFmtId="0" fontId="0" fillId="2" borderId="9" xfId="0" applyBorder="1" applyAlignment="1">
      <alignment horizontal="left" indent="3"/>
    </xf>
    <xf numFmtId="188" fontId="1" fillId="2" borderId="12" xfId="0" applyNumberFormat="1" applyFont="1" applyBorder="1" applyAlignment="1">
      <alignment/>
    </xf>
    <xf numFmtId="0" fontId="0" fillId="3" borderId="21" xfId="0" applyFill="1" applyBorder="1" applyAlignment="1">
      <alignment horizontal="center" wrapText="1"/>
    </xf>
    <xf numFmtId="0" fontId="1" fillId="2" borderId="5" xfId="0" applyFont="1" applyBorder="1" applyAlignment="1">
      <alignment/>
    </xf>
    <xf numFmtId="37" fontId="1" fillId="2" borderId="6" xfId="19" applyFont="1" applyFill="1" applyBorder="1" applyAlignment="1">
      <alignment horizontal="right"/>
      <protection/>
    </xf>
    <xf numFmtId="194" fontId="1" fillId="2" borderId="6" xfId="20" applyNumberFormat="1" applyFont="1" applyFill="1" applyBorder="1" applyProtection="1">
      <alignment/>
      <protection/>
    </xf>
    <xf numFmtId="194" fontId="1" fillId="2" borderId="4" xfId="20" applyNumberFormat="1" applyFont="1" applyFill="1" applyBorder="1" applyProtection="1">
      <alignment/>
      <protection/>
    </xf>
    <xf numFmtId="0" fontId="0" fillId="3" borderId="17" xfId="0" applyFill="1" applyBorder="1" applyAlignment="1">
      <alignment horizontal="center"/>
    </xf>
    <xf numFmtId="0" fontId="0" fillId="3" borderId="6" xfId="0" applyFill="1" applyBorder="1" applyAlignment="1">
      <alignment/>
    </xf>
    <xf numFmtId="196" fontId="1" fillId="2" borderId="6" xfId="0" applyNumberFormat="1" applyFont="1" applyFill="1" applyBorder="1" applyAlignment="1" applyProtection="1">
      <alignment horizontal="right"/>
      <protection/>
    </xf>
    <xf numFmtId="195" fontId="1" fillId="2" borderId="4" xfId="21" applyFont="1" applyFill="1" applyBorder="1">
      <alignment/>
      <protection/>
    </xf>
    <xf numFmtId="195" fontId="1" fillId="2" borderId="6" xfId="21" applyFont="1" applyFill="1" applyBorder="1">
      <alignment/>
      <protection/>
    </xf>
    <xf numFmtId="0" fontId="0" fillId="2" borderId="9" xfId="0" applyFont="1" applyBorder="1" applyAlignment="1">
      <alignment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189" fontId="0" fillId="2" borderId="0" xfId="0" applyNumberFormat="1" applyFont="1" applyFill="1" applyBorder="1" applyAlignment="1" applyProtection="1">
      <alignment horizontal="right"/>
      <protection/>
    </xf>
    <xf numFmtId="189" fontId="0" fillId="2" borderId="6" xfId="0" applyNumberFormat="1" applyFont="1" applyFill="1" applyBorder="1" applyAlignment="1" applyProtection="1">
      <alignment horizontal="right"/>
      <protection/>
    </xf>
    <xf numFmtId="189" fontId="0" fillId="2" borderId="4" xfId="0" applyNumberFormat="1" applyFont="1" applyFill="1" applyBorder="1" applyAlignment="1" applyProtection="1">
      <alignment horizontal="right"/>
      <protection/>
    </xf>
    <xf numFmtId="189" fontId="0" fillId="2" borderId="10" xfId="0" applyNumberFormat="1" applyFont="1" applyFill="1" applyBorder="1" applyAlignment="1" applyProtection="1">
      <alignment horizontal="right"/>
      <protection/>
    </xf>
    <xf numFmtId="189" fontId="0" fillId="2" borderId="7" xfId="0" applyNumberFormat="1" applyFont="1" applyFill="1" applyBorder="1" applyAlignment="1" applyProtection="1">
      <alignment horizontal="right"/>
      <protection/>
    </xf>
    <xf numFmtId="189" fontId="0" fillId="2" borderId="12" xfId="0" applyNumberFormat="1" applyFont="1" applyFill="1" applyBorder="1" applyAlignment="1" applyProtection="1">
      <alignment horizontal="right"/>
      <protection/>
    </xf>
    <xf numFmtId="189" fontId="0" fillId="2" borderId="15" xfId="0" applyNumberFormat="1" applyFont="1" applyFill="1" applyBorder="1" applyAlignment="1" applyProtection="1">
      <alignment horizontal="right"/>
      <protection/>
    </xf>
    <xf numFmtId="197" fontId="0" fillId="2" borderId="6" xfId="0" applyNumberFormat="1" applyFont="1" applyFill="1" applyBorder="1" applyAlignment="1" applyProtection="1">
      <alignment horizontal="right"/>
      <protection/>
    </xf>
    <xf numFmtId="197" fontId="0" fillId="2" borderId="4" xfId="0" applyNumberFormat="1" applyFont="1" applyFill="1" applyBorder="1" applyAlignment="1" applyProtection="1">
      <alignment horizontal="right"/>
      <protection/>
    </xf>
    <xf numFmtId="197" fontId="0" fillId="2" borderId="10" xfId="0" applyNumberFormat="1" applyFont="1" applyFill="1" applyBorder="1" applyAlignment="1" applyProtection="1">
      <alignment horizontal="right"/>
      <protection/>
    </xf>
    <xf numFmtId="197" fontId="0" fillId="2" borderId="7" xfId="0" applyNumberFormat="1" applyFont="1" applyFill="1" applyBorder="1" applyAlignment="1" applyProtection="1">
      <alignment horizontal="right"/>
      <protection/>
    </xf>
    <xf numFmtId="189" fontId="1" fillId="2" borderId="12" xfId="0" applyNumberFormat="1" applyFont="1" applyFill="1" applyBorder="1" applyAlignment="1" applyProtection="1">
      <alignment horizontal="right"/>
      <protection/>
    </xf>
    <xf numFmtId="197" fontId="1" fillId="2" borderId="12" xfId="0" applyNumberFormat="1" applyFont="1" applyFill="1" applyBorder="1" applyAlignment="1" applyProtection="1">
      <alignment horizontal="right"/>
      <protection/>
    </xf>
    <xf numFmtId="197" fontId="1" fillId="2" borderId="15" xfId="0" applyNumberFormat="1" applyFont="1" applyFill="1" applyBorder="1" applyAlignment="1" applyProtection="1">
      <alignment horizontal="right"/>
      <protection/>
    </xf>
    <xf numFmtId="0" fontId="0" fillId="3" borderId="14" xfId="0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0" fontId="0" fillId="3" borderId="21" xfId="0" applyNumberFormat="1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3" borderId="25" xfId="0" applyNumberFormat="1" applyFill="1" applyBorder="1" applyAlignment="1">
      <alignment horizontal="center"/>
    </xf>
    <xf numFmtId="188" fontId="0" fillId="3" borderId="21" xfId="0" applyNumberFormat="1" applyFill="1" applyBorder="1" applyAlignment="1">
      <alignment horizontal="center"/>
    </xf>
    <xf numFmtId="0" fontId="0" fillId="2" borderId="3" xfId="0" applyBorder="1" applyAlignment="1">
      <alignment/>
    </xf>
    <xf numFmtId="3" fontId="0" fillId="2" borderId="18" xfId="0" applyNumberFormat="1" applyBorder="1" applyAlignment="1">
      <alignment/>
    </xf>
    <xf numFmtId="0" fontId="1" fillId="2" borderId="11" xfId="0" applyFont="1" applyBorder="1" applyAlignment="1">
      <alignment horizontal="left"/>
    </xf>
    <xf numFmtId="189" fontId="1" fillId="2" borderId="15" xfId="0" applyNumberFormat="1" applyFont="1" applyFill="1" applyBorder="1" applyAlignment="1" applyProtection="1">
      <alignment horizontal="right"/>
      <protection/>
    </xf>
    <xf numFmtId="189" fontId="0" fillId="2" borderId="13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0" fontId="0" fillId="2" borderId="16" xfId="0" applyBorder="1" applyAlignment="1">
      <alignment/>
    </xf>
    <xf numFmtId="189" fontId="0" fillId="2" borderId="16" xfId="0" applyNumberFormat="1" applyFont="1" applyFill="1" applyBorder="1" applyAlignment="1" applyProtection="1">
      <alignment horizontal="right"/>
      <protection/>
    </xf>
    <xf numFmtId="189" fontId="0" fillId="2" borderId="17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/>
    </xf>
    <xf numFmtId="0" fontId="0" fillId="2" borderId="24" xfId="0" applyBorder="1" applyAlignment="1">
      <alignment horizontal="center" vertical="center" wrapText="1"/>
    </xf>
    <xf numFmtId="0" fontId="0" fillId="2" borderId="14" xfId="0" applyBorder="1" applyAlignment="1">
      <alignment vertical="center"/>
    </xf>
    <xf numFmtId="189" fontId="0" fillId="2" borderId="14" xfId="0" applyNumberFormat="1" applyFont="1" applyFill="1" applyBorder="1" applyAlignment="1" applyProtection="1">
      <alignment horizontal="right"/>
      <protection/>
    </xf>
    <xf numFmtId="189" fontId="0" fillId="2" borderId="22" xfId="0" applyNumberFormat="1" applyFont="1" applyFill="1" applyBorder="1" applyAlignment="1" applyProtection="1">
      <alignment horizontal="right"/>
      <protection/>
    </xf>
    <xf numFmtId="0" fontId="0" fillId="2" borderId="30" xfId="0" applyBorder="1" applyAlignment="1">
      <alignment horizontal="center" vertical="center" wrapText="1"/>
    </xf>
    <xf numFmtId="0" fontId="0" fillId="2" borderId="21" xfId="0" applyBorder="1" applyAlignment="1">
      <alignment vertical="center"/>
    </xf>
    <xf numFmtId="189" fontId="0" fillId="2" borderId="21" xfId="0" applyNumberFormat="1" applyFont="1" applyFill="1" applyBorder="1" applyAlignment="1" applyProtection="1">
      <alignment horizontal="right" vertical="center"/>
      <protection/>
    </xf>
    <xf numFmtId="189" fontId="0" fillId="2" borderId="25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2" borderId="11" xfId="0" applyBorder="1" applyAlignment="1">
      <alignment/>
    </xf>
    <xf numFmtId="0" fontId="0" fillId="2" borderId="0" xfId="0" applyFill="1" applyAlignment="1">
      <alignment/>
    </xf>
    <xf numFmtId="0" fontId="0" fillId="2" borderId="31" xfId="0" applyBorder="1" applyAlignment="1">
      <alignment/>
    </xf>
    <xf numFmtId="0" fontId="1" fillId="2" borderId="31" xfId="0" applyFont="1" applyBorder="1" applyAlignment="1">
      <alignment horizontal="right"/>
    </xf>
    <xf numFmtId="194" fontId="1" fillId="2" borderId="32" xfId="20" applyNumberFormat="1" applyFont="1" applyFill="1" applyBorder="1" applyProtection="1">
      <alignment/>
      <protection/>
    </xf>
    <xf numFmtId="0" fontId="0" fillId="2" borderId="33" xfId="0" applyBorder="1" applyAlignment="1">
      <alignment/>
    </xf>
    <xf numFmtId="0" fontId="0" fillId="3" borderId="27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5" xfId="0" applyBorder="1" applyAlignment="1">
      <alignment/>
    </xf>
    <xf numFmtId="189" fontId="0" fillId="2" borderId="34" xfId="0" applyNumberFormat="1" applyFont="1" applyFill="1" applyBorder="1" applyAlignment="1" applyProtection="1">
      <alignment horizontal="right"/>
      <protection/>
    </xf>
    <xf numFmtId="189" fontId="0" fillId="2" borderId="35" xfId="0" applyNumberFormat="1" applyFont="1" applyFill="1" applyBorder="1" applyAlignment="1" applyProtection="1">
      <alignment horizontal="right"/>
      <protection/>
    </xf>
    <xf numFmtId="37" fontId="0" fillId="2" borderId="8" xfId="19" applyFont="1" applyFill="1" applyBorder="1" applyAlignment="1">
      <alignment horizontal="right"/>
      <protection/>
    </xf>
    <xf numFmtId="37" fontId="1" fillId="2" borderId="25" xfId="19" applyFont="1" applyFill="1" applyBorder="1" applyAlignment="1">
      <alignment horizontal="right"/>
      <protection/>
    </xf>
    <xf numFmtId="37" fontId="0" fillId="2" borderId="22" xfId="19" applyFont="1" applyFill="1" applyBorder="1" applyAlignment="1">
      <alignment horizontal="right"/>
      <protection/>
    </xf>
    <xf numFmtId="37" fontId="1" fillId="2" borderId="17" xfId="19" applyFont="1" applyFill="1" applyBorder="1" applyAlignment="1">
      <alignment horizontal="right"/>
      <protection/>
    </xf>
    <xf numFmtId="37" fontId="0" fillId="2" borderId="2" xfId="19" applyFont="1" applyFill="1" applyBorder="1" applyAlignment="1">
      <alignment horizontal="right"/>
      <protection/>
    </xf>
    <xf numFmtId="37" fontId="0" fillId="2" borderId="36" xfId="19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3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6" xfId="0" applyBorder="1" applyAlignment="1">
      <alignment horizontal="left" vertical="center"/>
    </xf>
    <xf numFmtId="0" fontId="0" fillId="2" borderId="10" xfId="0" applyBorder="1" applyAlignment="1">
      <alignment horizontal="left" vertical="center"/>
    </xf>
    <xf numFmtId="0" fontId="0" fillId="2" borderId="13" xfId="0" applyBorder="1" applyAlignment="1">
      <alignment horizontal="left" vertical="center"/>
    </xf>
    <xf numFmtId="0" fontId="0" fillId="2" borderId="8" xfId="0" applyBorder="1" applyAlignment="1">
      <alignment horizontal="left"/>
    </xf>
    <xf numFmtId="0" fontId="0" fillId="2" borderId="26" xfId="0" applyBorder="1" applyAlignment="1">
      <alignment horizontal="left"/>
    </xf>
    <xf numFmtId="0" fontId="1" fillId="2" borderId="25" xfId="0" applyFont="1" applyBorder="1" applyAlignment="1">
      <alignment horizontal="left"/>
    </xf>
    <xf numFmtId="0" fontId="1" fillId="2" borderId="30" xfId="0" applyFont="1" applyBorder="1" applyAlignment="1">
      <alignment horizontal="left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3" fillId="2" borderId="0" xfId="0" applyFont="1" applyAlignment="1">
      <alignment horizontal="center"/>
    </xf>
    <xf numFmtId="0" fontId="1" fillId="2" borderId="5" xfId="0" applyFont="1" applyBorder="1" applyAlignment="1">
      <alignment horizontal="center" vertical="center" wrapText="1"/>
    </xf>
    <xf numFmtId="0" fontId="1" fillId="2" borderId="9" xfId="0" applyFont="1" applyBorder="1" applyAlignment="1">
      <alignment horizontal="center" vertical="center" wrapText="1"/>
    </xf>
    <xf numFmtId="0" fontId="1" fillId="2" borderId="11" xfId="0" applyFont="1" applyBorder="1" applyAlignment="1">
      <alignment horizontal="center" vertical="center" wrapText="1"/>
    </xf>
    <xf numFmtId="0" fontId="0" fillId="2" borderId="22" xfId="0" applyBorder="1" applyAlignment="1">
      <alignment horizontal="left"/>
    </xf>
    <xf numFmtId="0" fontId="0" fillId="2" borderId="24" xfId="0" applyBorder="1" applyAlignment="1">
      <alignment horizontal="left"/>
    </xf>
    <xf numFmtId="0" fontId="0" fillId="2" borderId="15" xfId="0" applyBorder="1" applyAlignment="1">
      <alignment horizontal="left"/>
    </xf>
    <xf numFmtId="0" fontId="0" fillId="2" borderId="11" xfId="0" applyBorder="1" applyAlignment="1">
      <alignment horizontal="left"/>
    </xf>
    <xf numFmtId="0" fontId="1" fillId="2" borderId="17" xfId="0" applyFont="1" applyBorder="1" applyAlignment="1">
      <alignment horizontal="left"/>
    </xf>
    <xf numFmtId="0" fontId="1" fillId="2" borderId="37" xfId="0" applyFont="1" applyBorder="1" applyAlignment="1">
      <alignment horizontal="left"/>
    </xf>
    <xf numFmtId="0" fontId="0" fillId="2" borderId="0" xfId="0" applyBorder="1" applyAlignment="1">
      <alignment horizontal="left"/>
    </xf>
    <xf numFmtId="0" fontId="0" fillId="2" borderId="1" xfId="0" applyBorder="1" applyAlignment="1">
      <alignment horizontal="left"/>
    </xf>
    <xf numFmtId="0" fontId="0" fillId="2" borderId="7" xfId="0" applyBorder="1" applyAlignment="1">
      <alignment horizontal="left"/>
    </xf>
    <xf numFmtId="0" fontId="0" fillId="2" borderId="9" xfId="0" applyBorder="1" applyAlignment="1">
      <alignment horizontal="left"/>
    </xf>
    <xf numFmtId="0" fontId="0" fillId="2" borderId="38" xfId="0" applyBorder="1" applyAlignment="1">
      <alignment horizontal="left"/>
    </xf>
    <xf numFmtId="0" fontId="0" fillId="2" borderId="39" xfId="0" applyBorder="1" applyAlignment="1">
      <alignment horizontal="left"/>
    </xf>
    <xf numFmtId="0" fontId="0" fillId="2" borderId="4" xfId="0" applyBorder="1" applyAlignment="1">
      <alignment horizontal="left"/>
    </xf>
    <xf numFmtId="0" fontId="0" fillId="2" borderId="5" xfId="0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2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left"/>
    </xf>
    <xf numFmtId="0" fontId="0" fillId="2" borderId="18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0" fontId="0" fillId="3" borderId="5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0" fontId="3" fillId="2" borderId="0" xfId="0" applyFont="1" applyAlignment="1">
      <alignment horizontal="center" wrapText="1"/>
    </xf>
    <xf numFmtId="0" fontId="6" fillId="2" borderId="0" xfId="0" applyFont="1" applyAlignment="1">
      <alignment horizontal="center" wrapText="1"/>
    </xf>
    <xf numFmtId="0" fontId="1" fillId="2" borderId="0" xfId="0" applyFont="1" applyAlignment="1">
      <alignment horizontal="center"/>
    </xf>
    <xf numFmtId="0" fontId="1" fillId="2" borderId="3" xfId="0" applyFont="1" applyBorder="1" applyAlignment="1">
      <alignment horizontal="center"/>
    </xf>
    <xf numFmtId="0" fontId="0" fillId="3" borderId="37" xfId="0" applyFill="1" applyBorder="1" applyAlignment="1">
      <alignment horizontal="center" vertical="center" wrapText="1"/>
    </xf>
    <xf numFmtId="0" fontId="1" fillId="2" borderId="3" xfId="0" applyFont="1" applyBorder="1" applyAlignment="1">
      <alignment horizontal="left"/>
    </xf>
    <xf numFmtId="0" fontId="0" fillId="3" borderId="5" xfId="0" applyFill="1" applyBorder="1" applyAlignment="1">
      <alignment horizontal="center" vertical="center" wrapText="1" shrinkToFit="1"/>
    </xf>
    <xf numFmtId="0" fontId="0" fillId="3" borderId="11" xfId="0" applyFill="1" applyBorder="1" applyAlignment="1">
      <alignment horizontal="center" vertical="center" wrapText="1" shrinkToFit="1"/>
    </xf>
    <xf numFmtId="0" fontId="0" fillId="2" borderId="37" xfId="0" applyBorder="1" applyAlignment="1">
      <alignment horizontal="center" vertical="center" wrapText="1"/>
    </xf>
    <xf numFmtId="0" fontId="0" fillId="2" borderId="9" xfId="0" applyBorder="1" applyAlignment="1">
      <alignment horizontal="center" vertical="center" wrapText="1"/>
    </xf>
    <xf numFmtId="0" fontId="0" fillId="2" borderId="26" xfId="0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0" fillId="2" borderId="11" xfId="0" applyBorder="1" applyAlignment="1">
      <alignment horizontal="center" vertical="center" wrapText="1"/>
    </xf>
    <xf numFmtId="0" fontId="5" fillId="2" borderId="18" xfId="0" applyFont="1" applyBorder="1" applyAlignment="1">
      <alignment horizontal="left"/>
    </xf>
    <xf numFmtId="0" fontId="0" fillId="2" borderId="18" xfId="0" applyBorder="1" applyAlignment="1">
      <alignment horizontal="left"/>
    </xf>
    <xf numFmtId="0" fontId="5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CARNE5" xfId="20"/>
    <cellStyle name="Normal_MEDPRO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168"/>
          <c:w val="0.9722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cat>
          <c:val>
            <c:numRef>
              <c:f>'15.1.2'!$B$9:$B$55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17432663"/>
        <c:axId val="22676240"/>
      </c:lineChart>
      <c:catAx>
        <c:axId val="1743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676240"/>
        <c:crosses val="autoZero"/>
        <c:auto val="1"/>
        <c:lblOffset val="100"/>
        <c:tickLblSkip val="3"/>
        <c:noMultiLvlLbl val="0"/>
      </c:catAx>
      <c:valAx>
        <c:axId val="226762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326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según causa.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65"/>
          <c:y val="0.4075"/>
          <c:w val="0.60225"/>
          <c:h val="0.2822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('15.4.1'!$A$8,'15.4.1'!$A$23,'15.4.1'!$A$25,'15.4.1'!$A$27,'15.4.1'!$A$29)</c:f>
              <c:strCache/>
            </c:strRef>
          </c:cat>
          <c:val>
            <c:numRef>
              <c:f>('15.4.1'!$D$8,'15.4.1'!$D$23,'15.4.1'!$D$25,'15.4.1'!$D$27,'15.4.1'!$D$29)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según causa.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295"/>
          <c:y val="0.39075"/>
          <c:w val="0.62325"/>
          <c:h val="0.290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('15.4.1'!$A$8,'15.4.1'!$A$23,'15.4.1'!$A$25,'15.4.1'!$A$27,'15.4.1'!$A$29)</c:f>
              <c:strCache/>
            </c:strRef>
          </c:cat>
          <c:val>
            <c:numRef>
              <c:f>('15.4.1'!$I$8,'15.4.1'!$I$23,'15.4.1'!$I$25,'15.4.1'!$I$27,'15.4.1'!$I$29)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causados accidentalmente o por negligencias. Año 2007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6"/>
          <c:w val="1"/>
          <c:h val="0.884"/>
        </c:manualLayout>
      </c:layout>
      <c:bar3DChart>
        <c:barDir val="bar"/>
        <c:grouping val="clustered"/>
        <c:varyColors val="0"/>
        <c:ser>
          <c:idx val="0"/>
          <c:order val="0"/>
          <c:tx>
            <c:v>neglicencias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'15.4.1'!$A$10:$A$22</c:f>
              <c:strCache/>
            </c:strRef>
          </c:cat>
          <c:val>
            <c:numRef>
              <c:f>'15.4.1'!$D$10:$D$22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cylinder"/>
        </c:ser>
        <c:gapWidth val="70"/>
        <c:shape val="cylinder"/>
        <c:axId val="49416589"/>
        <c:axId val="42096118"/>
      </c:bar3DChart>
      <c:catAx>
        <c:axId val="494165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96118"/>
        <c:crosses val="autoZero"/>
        <c:auto val="0"/>
        <c:lblOffset val="100"/>
        <c:tickLblSkip val="1"/>
        <c:noMultiLvlLbl val="0"/>
      </c:catAx>
      <c:valAx>
        <c:axId val="42096118"/>
        <c:scaling>
          <c:orientation val="minMax"/>
        </c:scaling>
        <c:axPos val="t"/>
        <c:delete val="1"/>
        <c:majorTickMark val="out"/>
        <c:minorTickMark val="none"/>
        <c:tickLblPos val="nextTo"/>
        <c:crossAx val="494165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siniestros causados accidentalmente 
o por negligencias.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67"/>
          <c:y val="0.406"/>
          <c:w val="0.672"/>
          <c:h val="0.32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máuinas</c:v>
              </c:pt>
              <c:pt idx="4">
                <c:v>Otras</c:v>
              </c:pt>
            </c:strLit>
          </c:cat>
          <c:val>
            <c:numRef>
              <c:f>('15.4.4'!$D$14,'15.4.4'!$D$20,'15.4.4'!$D$27,'15.4.4'!$D$35,'15.4.4'!$D$44)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la superficie afectada en siniestros con causas accidentales o negligencias.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815"/>
          <c:y val="0.46075"/>
          <c:w val="0.62"/>
          <c:h val="0.315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Quema agrícola</c:v>
              </c:pt>
              <c:pt idx="1">
                <c:v>Quema para regenerar pastos</c:v>
              </c:pt>
              <c:pt idx="2">
                <c:v>Quema de matorral</c:v>
              </c:pt>
              <c:pt idx="3">
                <c:v>Motores y máquinas</c:v>
              </c:pt>
              <c:pt idx="4">
                <c:v>Otras</c:v>
              </c:pt>
            </c:strLit>
          </c:cat>
          <c:val>
            <c:numRef>
              <c:f>('15.4.4'!$I$14,'15.4.4'!$I$20,'15.4.4'!$I$27,'15.4.4'!$I$35,'15.4.4'!$I$44)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48"/>
          <c:w val="0.915"/>
          <c:h val="0.741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73</c:v>
              </c:pt>
              <c:pt idx="1">
                <c:v>202</c:v>
              </c:pt>
              <c:pt idx="2">
                <c:v>1140</c:v>
              </c:pt>
              <c:pt idx="3">
                <c:v>526</c:v>
              </c:pt>
            </c:numLit>
          </c:val>
          <c:shape val="cylinder"/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111</c:v>
              </c:pt>
              <c:pt idx="1">
                <c:v>87</c:v>
              </c:pt>
              <c:pt idx="2">
                <c:v>743</c:v>
              </c:pt>
              <c:pt idx="3">
                <c:v>196</c:v>
              </c:pt>
            </c:numLit>
          </c:val>
          <c:shape val="cylinder"/>
        </c:ser>
        <c:overlap val="100"/>
        <c:gapWidth val="70"/>
        <c:shape val="cylinder"/>
        <c:axId val="43320743"/>
        <c:axId val="54342368"/>
      </c:bar3DChart>
      <c:catAx>
        <c:axId val="43320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42368"/>
        <c:crosses val="autoZero"/>
        <c:auto val="0"/>
        <c:lblOffset val="100"/>
        <c:tickLblSkip val="1"/>
        <c:noMultiLvlLbl val="0"/>
      </c:catAx>
      <c:valAx>
        <c:axId val="54342368"/>
        <c:scaling>
          <c:orientation val="minMax"/>
        </c:scaling>
        <c:axPos val="t"/>
        <c:delete val="1"/>
        <c:majorTickMark val="out"/>
        <c:minorTickMark val="none"/>
        <c:tickLblPos val="nextTo"/>
        <c:crossAx val="433207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875"/>
          <c:y val="0.20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intencionados según motivación.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725"/>
          <c:w val="0.912"/>
          <c:h val="0.719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12700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008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297</c:v>
              </c:pt>
              <c:pt idx="1">
                <c:v>219</c:v>
              </c:pt>
              <c:pt idx="2">
                <c:v>1002</c:v>
              </c:pt>
              <c:pt idx="3">
                <c:v>7625</c:v>
              </c:pt>
            </c:numLit>
          </c:val>
          <c:shape val="cylinder"/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66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1321</c:v>
              </c:pt>
              <c:pt idx="1">
                <c:v>1239</c:v>
              </c:pt>
              <c:pt idx="2">
                <c:v>5572</c:v>
              </c:pt>
              <c:pt idx="3">
                <c:v>9532</c:v>
              </c:pt>
            </c:numLit>
          </c:val>
          <c:shape val="cylinder"/>
        </c:ser>
        <c:ser>
          <c:idx val="2"/>
          <c:order val="2"/>
          <c:tx>
            <c:v>Herbácea</c:v>
          </c:tx>
          <c:spPr>
            <a:solidFill>
              <a:srgbClr val="C3FFAB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solidFill>
                    <a:srgbClr val="FFCC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602</c:v>
              </c:pt>
              <c:pt idx="1">
                <c:v>916</c:v>
              </c:pt>
              <c:pt idx="2">
                <c:v>2915</c:v>
              </c:pt>
              <c:pt idx="3">
                <c:v>3854</c:v>
              </c:pt>
            </c:numLit>
          </c:val>
          <c:shape val="cylinder"/>
        </c:ser>
        <c:overlap val="100"/>
        <c:gapWidth val="70"/>
        <c:shape val="cylinder"/>
        <c:axId val="19319265"/>
        <c:axId val="39655658"/>
      </c:bar3DChart>
      <c:catAx>
        <c:axId val="19319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655658"/>
        <c:crosses val="autoZero"/>
        <c:auto val="0"/>
        <c:lblOffset val="100"/>
        <c:tickLblSkip val="1"/>
        <c:noMultiLvlLbl val="0"/>
      </c:catAx>
      <c:valAx>
        <c:axId val="39655658"/>
        <c:scaling>
          <c:orientation val="minMax"/>
        </c:scaling>
        <c:axPos val="t"/>
        <c:delete val="1"/>
        <c:majorTickMark val="out"/>
        <c:minorTickMark val="none"/>
        <c:tickLblPos val="nextTo"/>
        <c:crossAx val="19319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675"/>
          <c:y val="0.20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del número de siniestros. Año 2007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8225"/>
          <c:w val="0.925"/>
          <c:h val="0.805"/>
        </c:manualLayout>
      </c:layout>
      <c:lineChart>
        <c:grouping val="standard"/>
        <c:varyColors val="0"/>
        <c:ser>
          <c:idx val="0"/>
          <c:order val="0"/>
          <c:tx>
            <c:v>meses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'15.5.4'!$A$8:$A$19</c:f>
              <c:strCache/>
            </c:strRef>
          </c:cat>
          <c:val>
            <c:numRef>
              <c:f>'15.5.4'!$D$8:$D$19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1356603"/>
        <c:axId val="57991700"/>
      </c:lineChart>
      <c:catAx>
        <c:axId val="21356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991700"/>
        <c:crosses val="autoZero"/>
        <c:auto val="1"/>
        <c:lblOffset val="100"/>
        <c:tickLblSkip val="1"/>
        <c:noMultiLvlLbl val="0"/>
      </c:catAx>
      <c:valAx>
        <c:axId val="579917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566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 superficie forestal afectada. Año 2007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925"/>
          <c:w val="0.925"/>
          <c:h val="0.795"/>
        </c:manualLayout>
      </c:layout>
      <c:lineChart>
        <c:grouping val="standard"/>
        <c:varyColors val="0"/>
        <c:ser>
          <c:idx val="0"/>
          <c:order val="0"/>
          <c:tx>
            <c:v>meses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'15.5.4'!$A$8:$A$19</c:f>
              <c:strCache/>
            </c:strRef>
          </c:cat>
          <c:val>
            <c:numRef>
              <c:f>'15.5.4'!$M$8:$M$19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52163253"/>
        <c:axId val="66816094"/>
      </c:lineChart>
      <c:catAx>
        <c:axId val="52163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816094"/>
        <c:crosses val="autoZero"/>
        <c:auto val="1"/>
        <c:lblOffset val="100"/>
        <c:tickLblSkip val="1"/>
        <c:noMultiLvlLbl val="0"/>
      </c:catAx>
      <c:valAx>
        <c:axId val="668160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632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detección de siniestros.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945"/>
          <c:y val="0.32175"/>
          <c:w val="0.71125"/>
          <c:h val="0.356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6"/>
            <c:spPr>
              <a:solidFill>
                <a:srgbClr val="C3FFAB"/>
              </a:solidFill>
              <a:ln w="254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('15.6.1'!$B$5,'15.6.1'!$D$5,'15.6.1'!$F$5,'15.6.1'!$H$5,'15.6.1'!$J$5,'15.6.1'!$L$5,'15.6.1'!$N$5)</c:f>
              <c:strCache/>
            </c:strRef>
          </c:cat>
          <c:val>
            <c:numRef>
              <c:f>('15.6.1'!$B$25,'15.6.1'!$D$25,'15.6.1'!$F$25,'15.6.1'!$H$25,'15.6.1'!$J$25,'15.6.1'!$L$25,'15.6.1'!$N$25)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 superficie afectada (hectáreas)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17525"/>
          <c:w val="0.9747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cat>
          <c:val>
            <c:numRef>
              <c:f>'15.1.2'!$E$9:$E$55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2759569"/>
        <c:axId val="24836122"/>
      </c:lineChart>
      <c:catAx>
        <c:axId val="275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36122"/>
        <c:crosses val="autoZero"/>
        <c:auto val="1"/>
        <c:lblOffset val="100"/>
        <c:tickLblSkip val="3"/>
        <c:noMultiLvlLbl val="0"/>
      </c:catAx>
      <c:valAx>
        <c:axId val="24836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956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efectivos personales.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15375"/>
          <c:y val="0.31875"/>
          <c:w val="0.6985"/>
          <c:h val="0.457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'15.6.5'!$A$7:$A$14</c:f>
              <c:strCache/>
            </c:strRef>
          </c:cat>
          <c:val>
            <c:numRef>
              <c:f>'15.6.5'!$D$7:$D$14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Medios Terrestres Pesados. Año 2007</a:t>
            </a:r>
          </a:p>
        </c:rich>
      </c:tx>
      <c:layout>
        <c:manualLayout>
          <c:xMode val="factor"/>
          <c:yMode val="factor"/>
          <c:x val="0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7"/>
          <c:y val="0.5465"/>
          <c:w val="0.44425"/>
          <c:h val="0.278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'15.6.5'!$A$22:$A$25</c:f>
              <c:strCache/>
            </c:strRef>
          </c:cat>
          <c:val>
            <c:numRef>
              <c:f>'15.6.5'!$D$22:$D$25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Medios aéreos Año 2007</a:t>
            </a:r>
          </a:p>
        </c:rich>
      </c:tx>
      <c:layout>
        <c:manualLayout>
          <c:xMode val="factor"/>
          <c:yMode val="factor"/>
          <c:x val="0"/>
          <c:y val="0.034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23375"/>
          <c:y val="0.47275"/>
          <c:w val="0.492"/>
          <c:h val="0.3015"/>
        </c:manualLayout>
      </c:layout>
      <c:ofPieChart>
        <c:ofPieType val="bar"/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D1D1"/>
              </a:solidFill>
              <a:ln w="38100">
                <a:solidFill>
                  <a:srgbClr val="8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254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'15.6.5'!$A$33:$A$37</c:f>
              <c:strCache/>
            </c:strRef>
          </c:cat>
          <c:val>
            <c:numRef>
              <c:f>'15.6.5'!$D$33:$D$37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siniestros en Países de la Unión Europea.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28"/>
          <c:w val="0.992"/>
          <c:h val="0.655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'15.7'!$A$7:$A$11</c:f>
              <c:strCache/>
            </c:strRef>
          </c:cat>
          <c:val>
            <c:numRef>
              <c:f>'15.7'!$B$7:$B$11</c:f>
              <c:numCache/>
            </c:numRef>
          </c:val>
          <c:shape val="cylinder"/>
        </c:ser>
        <c:overlap val="100"/>
        <c:gapWidth val="70"/>
        <c:shape val="cylinder"/>
        <c:axId val="64473935"/>
        <c:axId val="43394504"/>
      </c:bar3DChart>
      <c:catAx>
        <c:axId val="64473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94504"/>
        <c:crosses val="autoZero"/>
        <c:auto val="0"/>
        <c:lblOffset val="100"/>
        <c:tickLblSkip val="1"/>
        <c:noMultiLvlLbl val="0"/>
      </c:catAx>
      <c:valAx>
        <c:axId val="43394504"/>
        <c:scaling>
          <c:orientation val="minMax"/>
        </c:scaling>
        <c:axPos val="t"/>
        <c:delete val="1"/>
        <c:majorTickMark val="out"/>
        <c:minorTickMark val="none"/>
        <c:tickLblPos val="nextTo"/>
        <c:crossAx val="64473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Superficie afectada en Países de la Unión Europea. Año 2007</a:t>
            </a:r>
          </a:p>
        </c:rich>
      </c:tx>
      <c:layout>
        <c:manualLayout>
          <c:xMode val="factor"/>
          <c:yMode val="factor"/>
          <c:x val="-0.01875"/>
          <c:y val="0.036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975"/>
          <c:w val="0.9915"/>
          <c:h val="0.7245"/>
        </c:manualLayout>
      </c:layout>
      <c:bar3DChart>
        <c:barDir val="bar"/>
        <c:grouping val="stacked"/>
        <c:varyColors val="0"/>
        <c:ser>
          <c:idx val="0"/>
          <c:order val="0"/>
          <c:tx>
            <c:v>europa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'15.7'!$A$7:$A$11</c:f>
              <c:strCache/>
            </c:strRef>
          </c:cat>
          <c:val>
            <c:numRef>
              <c:f>'15.7'!$C$7:$C$11</c:f>
              <c:numCache/>
            </c:numRef>
          </c:val>
          <c:shape val="cylinder"/>
        </c:ser>
        <c:overlap val="100"/>
        <c:gapWidth val="70"/>
        <c:shape val="cylinder"/>
        <c:axId val="55006217"/>
        <c:axId val="25293906"/>
      </c:bar3DChart>
      <c:catAx>
        <c:axId val="550062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293906"/>
        <c:crosses val="autoZero"/>
        <c:auto val="0"/>
        <c:lblOffset val="100"/>
        <c:tickLblSkip val="1"/>
        <c:noMultiLvlLbl val="0"/>
      </c:catAx>
      <c:valAx>
        <c:axId val="25293906"/>
        <c:scaling>
          <c:orientation val="minMax"/>
        </c:scaling>
        <c:axPos val="t"/>
        <c:delete val="1"/>
        <c:majorTickMark val="out"/>
        <c:minorTickMark val="none"/>
        <c:tickLblPos val="nextTo"/>
        <c:crossAx val="550062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las pérdidas (millones de euros)</a:t>
            </a:r>
          </a:p>
        </c:rich>
      </c:tx>
      <c:layout>
        <c:manualLayout>
          <c:xMode val="factor"/>
          <c:yMode val="factor"/>
          <c:x val="0.00325"/>
          <c:y val="0.031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25"/>
          <c:y val="0.176"/>
          <c:w val="0.96"/>
          <c:h val="0.76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C3FFA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'15.1.2'!$A$9:$A$55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cat>
          <c:val>
            <c:numRef>
              <c:f>'15.1.2'!$H$9:$H$55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axId val="22198507"/>
        <c:axId val="65568836"/>
      </c:lineChart>
      <c:catAx>
        <c:axId val="221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568836"/>
        <c:crosses val="autoZero"/>
        <c:auto val="1"/>
        <c:lblOffset val="100"/>
        <c:tickLblSkip val="3"/>
        <c:noMultiLvlLbl val="0"/>
      </c:catAx>
      <c:valAx>
        <c:axId val="65568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1985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afectada según tipo de vegetación. (hectáreas)</a:t>
            </a:r>
          </a:p>
        </c:rich>
      </c:tx>
      <c:layout>
        <c:manualLayout>
          <c:xMode val="factor"/>
          <c:yMode val="factor"/>
          <c:x val="0.0045"/>
          <c:y val="0.02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139"/>
          <c:w val="0.7307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v>Superficie arbolada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('15.1.3'!$E$8:$E$17,'15.1.3'!$E$19)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v>Superficieno arbolada Leñosa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('15.1.3'!$F$8:$F$17,'15.1.3'!$F$19)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v>Superficie herbácea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('15.1.3'!$A$8:$A$17,'15.1.3'!$A$19)</c:f>
              <c:strCache/>
            </c:strRef>
          </c:cat>
          <c:val>
            <c:numRef>
              <c:f>('15.1.3'!$G$8:$G$17,'15.1.3'!$G$19)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3248613"/>
        <c:axId val="9475470"/>
      </c:barChart>
      <c:catAx>
        <c:axId val="5324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475470"/>
        <c:crosses val="autoZero"/>
        <c:auto val="1"/>
        <c:lblOffset val="100"/>
        <c:noMultiLvlLbl val="0"/>
      </c:catAx>
      <c:valAx>
        <c:axId val="94754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248613"/>
        <c:crossesAt val="1"/>
        <c:crossBetween val="between"/>
        <c:dispUnits/>
      </c:valAx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conatos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"/>
          <c:y val="0.292"/>
          <c:w val="0.985"/>
          <c:h val="0.69275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'15.1.7'!$A$7:$A$25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'15.1.7'!$B$7:$B$25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'15.1.7'!$A$7:$A$25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'15.1.7'!$C$7:$C$25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axId val="18170367"/>
        <c:axId val="29315576"/>
      </c:lineChart>
      <c:catAx>
        <c:axId val="1817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15576"/>
        <c:crosses val="autoZero"/>
        <c:auto val="1"/>
        <c:lblOffset val="100"/>
        <c:tickLblSkip val="2"/>
        <c:noMultiLvlLbl val="0"/>
      </c:catAx>
      <c:valAx>
        <c:axId val="293155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17036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1"/>
          <c:y val="0.19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siniestros con superficie mayor o igual a 500 ha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8425"/>
          <c:w val="0.96225"/>
          <c:h val="0.80425"/>
        </c:manualLayout>
      </c:layout>
      <c:lineChart>
        <c:grouping val="standard"/>
        <c:varyColors val="0"/>
        <c:ser>
          <c:idx val="0"/>
          <c:order val="0"/>
          <c:tx>
            <c:v>grandes incendios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'15.1.9'!$A$7:$A$16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'15.1.9'!$C$7:$C$16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2513593"/>
        <c:axId val="25751426"/>
      </c:lineChart>
      <c:catAx>
        <c:axId val="6251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51426"/>
        <c:crosses val="autoZero"/>
        <c:auto val="1"/>
        <c:lblOffset val="100"/>
        <c:tickLblSkip val="1"/>
        <c:noMultiLvlLbl val="0"/>
      </c:catAx>
      <c:valAx>
        <c:axId val="25751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135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afectada. Año 2007 (hectáreas)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perdidas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'15.2.2'!$A$7:$A$23</c:f>
              <c:strCache/>
            </c:strRef>
          </c:cat>
          <c:val>
            <c:numRef>
              <c:f>'15.2.2'!$L$7:$L$23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30436243"/>
        <c:axId val="5490732"/>
      </c:bar3DChart>
      <c:catAx>
        <c:axId val="30436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0732"/>
        <c:crosses val="autoZero"/>
        <c:auto val="0"/>
        <c:lblOffset val="100"/>
        <c:noMultiLvlLbl val="0"/>
      </c:catAx>
      <c:valAx>
        <c:axId val="5490732"/>
        <c:scaling>
          <c:orientation val="minMax"/>
        </c:scaling>
        <c:axPos val="t"/>
        <c:delete val="1"/>
        <c:majorTickMark val="out"/>
        <c:minorTickMark val="none"/>
        <c:tickLblPos val="nextTo"/>
        <c:crossAx val="304362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afectada según propiedad. Año 2007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75"/>
          <c:y val="0.347"/>
          <c:w val="0.59975"/>
          <c:h val="0.45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('15.2.2'!$B$5,'15.2.2'!$D$5,'15.2.2'!$F$5,'15.2.2'!$H$5,'15.2.2'!$J$5)</c:f>
              <c:strCache/>
            </c:strRef>
          </c:cat>
          <c:val>
            <c:numRef>
              <c:f>('15.2.2'!$B$25,'15.2.2'!$D$25,'15.2.2'!$F$25,'15.2.2'!$H$25,'15.2.2'!$J$25)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pérdidas económicas según tipo de producto. Año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25"/>
          <c:y val="0.23225"/>
          <c:w val="0.504"/>
          <c:h val="0.59275"/>
        </c:manualLayout>
      </c:layout>
      <c:ofPieChart>
        <c:ofPieType val="bar"/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('15.2.12'!$A$26,'15.2.12'!$A$27,'15.2.12'!$A$34,'15.2.12'!$A$37,'15.2.12'!$A$28,'15.2.12'!$A$31,'15.2.12'!$A$32,'15.2.12'!$A$33)</c:f>
              <c:strCache/>
            </c:strRef>
          </c:cat>
          <c:val>
            <c:numRef>
              <c:f>('15.2.12'!$F$26,'15.2.12'!$F$27,'15.2.12'!$F$34,'15.2.12'!$F$37,'15.2.12'!$F$28,'15.2.12'!$F$31,'15.2.12'!$F$32,'15.2.12'!$F$33)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1945"/>
          <c:w val="0.23"/>
          <c:h val="0.64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57</xdr:row>
      <xdr:rowOff>123825</xdr:rowOff>
    </xdr:from>
    <xdr:to>
      <xdr:col>7</xdr:col>
      <xdr:colOff>981075</xdr:colOff>
      <xdr:row>73</xdr:row>
      <xdr:rowOff>38100</xdr:rowOff>
    </xdr:to>
    <xdr:graphicFrame>
      <xdr:nvGraphicFramePr>
        <xdr:cNvPr id="1" name="Chart 1"/>
        <xdr:cNvGraphicFramePr/>
      </xdr:nvGraphicFramePr>
      <xdr:xfrm>
        <a:off x="228600" y="9477375"/>
        <a:ext cx="80867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75</xdr:row>
      <xdr:rowOff>123825</xdr:rowOff>
    </xdr:from>
    <xdr:to>
      <xdr:col>7</xdr:col>
      <xdr:colOff>971550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0" y="12392025"/>
        <a:ext cx="81153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93</xdr:row>
      <xdr:rowOff>114300</xdr:rowOff>
    </xdr:from>
    <xdr:to>
      <xdr:col>7</xdr:col>
      <xdr:colOff>981075</xdr:colOff>
      <xdr:row>108</xdr:row>
      <xdr:rowOff>152400</xdr:rowOff>
    </xdr:to>
    <xdr:graphicFrame>
      <xdr:nvGraphicFramePr>
        <xdr:cNvPr id="3" name="Chart 3"/>
        <xdr:cNvGraphicFramePr/>
      </xdr:nvGraphicFramePr>
      <xdr:xfrm>
        <a:off x="180975" y="15297150"/>
        <a:ext cx="81343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23</xdr:row>
      <xdr:rowOff>28575</xdr:rowOff>
    </xdr:from>
    <xdr:to>
      <xdr:col>13</xdr:col>
      <xdr:colOff>9525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419225" y="3876675"/>
        <a:ext cx="91059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685800</xdr:colOff>
      <xdr:row>37</xdr:row>
      <xdr:rowOff>152400</xdr:rowOff>
    </xdr:from>
    <xdr:to>
      <xdr:col>13</xdr:col>
      <xdr:colOff>66675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447800" y="6267450"/>
        <a:ext cx="9134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27</xdr:row>
      <xdr:rowOff>28575</xdr:rowOff>
    </xdr:from>
    <xdr:to>
      <xdr:col>11</xdr:col>
      <xdr:colOff>57150</xdr:colOff>
      <xdr:row>54</xdr:row>
      <xdr:rowOff>66675</xdr:rowOff>
    </xdr:to>
    <xdr:graphicFrame>
      <xdr:nvGraphicFramePr>
        <xdr:cNvPr id="1" name="Chart 1"/>
        <xdr:cNvGraphicFramePr/>
      </xdr:nvGraphicFramePr>
      <xdr:xfrm>
        <a:off x="3981450" y="4524375"/>
        <a:ext cx="54578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40</xdr:row>
      <xdr:rowOff>114300</xdr:rowOff>
    </xdr:from>
    <xdr:to>
      <xdr:col>4</xdr:col>
      <xdr:colOff>828675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457200" y="6772275"/>
        <a:ext cx="5248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63</xdr:row>
      <xdr:rowOff>142875</xdr:rowOff>
    </xdr:from>
    <xdr:to>
      <xdr:col>4</xdr:col>
      <xdr:colOff>533400</xdr:colOff>
      <xdr:row>80</xdr:row>
      <xdr:rowOff>28575</xdr:rowOff>
    </xdr:to>
    <xdr:graphicFrame>
      <xdr:nvGraphicFramePr>
        <xdr:cNvPr id="2" name="Chart 2"/>
        <xdr:cNvGraphicFramePr/>
      </xdr:nvGraphicFramePr>
      <xdr:xfrm>
        <a:off x="762000" y="10525125"/>
        <a:ext cx="46482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733425</xdr:colOff>
      <xdr:row>82</xdr:row>
      <xdr:rowOff>66675</xdr:rowOff>
    </xdr:from>
    <xdr:to>
      <xdr:col>4</xdr:col>
      <xdr:colOff>533400</xdr:colOff>
      <xdr:row>98</xdr:row>
      <xdr:rowOff>104775</xdr:rowOff>
    </xdr:to>
    <xdr:graphicFrame>
      <xdr:nvGraphicFramePr>
        <xdr:cNvPr id="3" name="Chart 3"/>
        <xdr:cNvGraphicFramePr/>
      </xdr:nvGraphicFramePr>
      <xdr:xfrm>
        <a:off x="733425" y="13525500"/>
        <a:ext cx="46767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152400</xdr:rowOff>
    </xdr:from>
    <xdr:to>
      <xdr:col>4</xdr:col>
      <xdr:colOff>1162050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6675" y="2447925"/>
        <a:ext cx="6210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4</xdr:col>
      <xdr:colOff>1181100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04775" y="5076825"/>
        <a:ext cx="61912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22</xdr:row>
      <xdr:rowOff>76200</xdr:rowOff>
    </xdr:from>
    <xdr:to>
      <xdr:col>9</xdr:col>
      <xdr:colOff>352425</xdr:colOff>
      <xdr:row>45</xdr:row>
      <xdr:rowOff>57150</xdr:rowOff>
    </xdr:to>
    <xdr:graphicFrame>
      <xdr:nvGraphicFramePr>
        <xdr:cNvPr id="1" name="Chart 1"/>
        <xdr:cNvGraphicFramePr/>
      </xdr:nvGraphicFramePr>
      <xdr:xfrm>
        <a:off x="504825" y="3762375"/>
        <a:ext cx="86106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3</xdr:col>
      <xdr:colOff>1285875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66675" y="4657725"/>
        <a:ext cx="53625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0</xdr:rowOff>
    </xdr:from>
    <xdr:to>
      <xdr:col>5</xdr:col>
      <xdr:colOff>1123950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04775" y="3038475"/>
        <a:ext cx="72580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28</xdr:row>
      <xdr:rowOff>66675</xdr:rowOff>
    </xdr:from>
    <xdr:to>
      <xdr:col>12</xdr:col>
      <xdr:colOff>114300</xdr:colOff>
      <xdr:row>56</xdr:row>
      <xdr:rowOff>28575</xdr:rowOff>
    </xdr:to>
    <xdr:graphicFrame>
      <xdr:nvGraphicFramePr>
        <xdr:cNvPr id="1" name="Chart 2"/>
        <xdr:cNvGraphicFramePr/>
      </xdr:nvGraphicFramePr>
      <xdr:xfrm>
        <a:off x="457200" y="4724400"/>
        <a:ext cx="104013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59</xdr:row>
      <xdr:rowOff>66675</xdr:rowOff>
    </xdr:from>
    <xdr:to>
      <xdr:col>10</xdr:col>
      <xdr:colOff>28575</xdr:colOff>
      <xdr:row>81</xdr:row>
      <xdr:rowOff>142875</xdr:rowOff>
    </xdr:to>
    <xdr:graphicFrame>
      <xdr:nvGraphicFramePr>
        <xdr:cNvPr id="2" name="Chart 3"/>
        <xdr:cNvGraphicFramePr/>
      </xdr:nvGraphicFramePr>
      <xdr:xfrm>
        <a:off x="2257425" y="9744075"/>
        <a:ext cx="6819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40</xdr:row>
      <xdr:rowOff>28575</xdr:rowOff>
    </xdr:from>
    <xdr:to>
      <xdr:col>6</xdr:col>
      <xdr:colOff>876300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466725" y="6657975"/>
        <a:ext cx="8286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33</xdr:row>
      <xdr:rowOff>19050</xdr:rowOff>
    </xdr:from>
    <xdr:to>
      <xdr:col>3</xdr:col>
      <xdr:colOff>323850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0" y="5486400"/>
        <a:ext cx="42957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33</xdr:row>
      <xdr:rowOff>28575</xdr:rowOff>
    </xdr:from>
    <xdr:to>
      <xdr:col>8</xdr:col>
      <xdr:colOff>695325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4476750" y="5495925"/>
        <a:ext cx="42957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58</xdr:row>
      <xdr:rowOff>66675</xdr:rowOff>
    </xdr:from>
    <xdr:to>
      <xdr:col>8</xdr:col>
      <xdr:colOff>266700</xdr:colOff>
      <xdr:row>80</xdr:row>
      <xdr:rowOff>9525</xdr:rowOff>
    </xdr:to>
    <xdr:graphicFrame>
      <xdr:nvGraphicFramePr>
        <xdr:cNvPr id="3" name="Chart 4"/>
        <xdr:cNvGraphicFramePr/>
      </xdr:nvGraphicFramePr>
      <xdr:xfrm>
        <a:off x="504825" y="9582150"/>
        <a:ext cx="7839075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46</xdr:row>
      <xdr:rowOff>123825</xdr:rowOff>
    </xdr:from>
    <xdr:to>
      <xdr:col>3</xdr:col>
      <xdr:colOff>123825</xdr:colOff>
      <xdr:row>65</xdr:row>
      <xdr:rowOff>123825</xdr:rowOff>
    </xdr:to>
    <xdr:graphicFrame>
      <xdr:nvGraphicFramePr>
        <xdr:cNvPr id="1" name="Chart 1"/>
        <xdr:cNvGraphicFramePr/>
      </xdr:nvGraphicFramePr>
      <xdr:xfrm>
        <a:off x="266700" y="7696200"/>
        <a:ext cx="3781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46</xdr:row>
      <xdr:rowOff>114300</xdr:rowOff>
    </xdr:from>
    <xdr:to>
      <xdr:col>8</xdr:col>
      <xdr:colOff>447675</xdr:colOff>
      <xdr:row>65</xdr:row>
      <xdr:rowOff>152400</xdr:rowOff>
    </xdr:to>
    <xdr:graphicFrame>
      <xdr:nvGraphicFramePr>
        <xdr:cNvPr id="2" name="Chart 2"/>
        <xdr:cNvGraphicFramePr/>
      </xdr:nvGraphicFramePr>
      <xdr:xfrm>
        <a:off x="4324350" y="7686675"/>
        <a:ext cx="3857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2009775</xdr:colOff>
      <xdr:row>42</xdr:row>
      <xdr:rowOff>123825</xdr:rowOff>
    </xdr:from>
    <xdr:to>
      <xdr:col>5</xdr:col>
      <xdr:colOff>504825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2009775" y="7048500"/>
        <a:ext cx="74961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2047875</xdr:colOff>
      <xdr:row>64</xdr:row>
      <xdr:rowOff>66675</xdr:rowOff>
    </xdr:from>
    <xdr:to>
      <xdr:col>5</xdr:col>
      <xdr:colOff>561975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2047875" y="10553700"/>
        <a:ext cx="7515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25.8515625" style="0" customWidth="1"/>
    <col min="2" max="2" width="16.57421875" style="0" customWidth="1"/>
    <col min="3" max="3" width="23.140625" style="0" customWidth="1"/>
    <col min="4" max="4" width="12.7109375" style="0" customWidth="1"/>
    <col min="5" max="16384" width="9.140625" style="0" customWidth="1"/>
  </cols>
  <sheetData>
    <row r="1" spans="1:5" ht="18">
      <c r="A1" s="243" t="s">
        <v>18</v>
      </c>
      <c r="B1" s="243"/>
      <c r="C1" s="243"/>
      <c r="D1" s="243"/>
      <c r="E1" s="5"/>
    </row>
    <row r="2" ht="12.75">
      <c r="E2" s="5"/>
    </row>
    <row r="3" spans="1:5" ht="15">
      <c r="A3" s="225" t="s">
        <v>812</v>
      </c>
      <c r="B3" s="225"/>
      <c r="C3" s="225"/>
      <c r="D3" s="225"/>
      <c r="E3" s="5"/>
    </row>
    <row r="4" spans="1:5" ht="13.5" thickBot="1">
      <c r="A4" s="23"/>
      <c r="B4" s="23"/>
      <c r="C4" s="23"/>
      <c r="D4" s="23"/>
      <c r="E4" s="5"/>
    </row>
    <row r="5" spans="1:5" ht="12.75">
      <c r="A5" s="226" t="s">
        <v>875</v>
      </c>
      <c r="B5" s="241" t="s">
        <v>4</v>
      </c>
      <c r="C5" s="242"/>
      <c r="D5" s="50">
        <v>7523</v>
      </c>
      <c r="E5" s="5"/>
    </row>
    <row r="6" spans="1:5" ht="12.75">
      <c r="A6" s="227"/>
      <c r="B6" s="214" t="s">
        <v>5</v>
      </c>
      <c r="C6" s="215"/>
      <c r="D6" s="201">
        <v>3409</v>
      </c>
      <c r="E6" s="5"/>
    </row>
    <row r="7" spans="1:5" ht="13.5" thickBot="1">
      <c r="A7" s="228"/>
      <c r="B7" s="216" t="s">
        <v>6</v>
      </c>
      <c r="C7" s="217"/>
      <c r="D7" s="202">
        <f>SUM(D5:D6)</f>
        <v>10932</v>
      </c>
      <c r="E7" s="5"/>
    </row>
    <row r="8" spans="1:5" ht="12.75">
      <c r="A8" s="226" t="s">
        <v>876</v>
      </c>
      <c r="B8" s="241" t="s">
        <v>7</v>
      </c>
      <c r="C8" s="242"/>
      <c r="D8" s="50">
        <v>7979</v>
      </c>
      <c r="E8" s="5"/>
    </row>
    <row r="9" spans="1:5" ht="12.75">
      <c r="A9" s="227"/>
      <c r="B9" s="237" t="s">
        <v>0</v>
      </c>
      <c r="C9" s="238"/>
      <c r="D9" s="52">
        <v>971</v>
      </c>
      <c r="E9" s="5"/>
    </row>
    <row r="10" spans="1:5" ht="12.75">
      <c r="A10" s="227"/>
      <c r="B10" s="237" t="s">
        <v>8</v>
      </c>
      <c r="C10" s="238"/>
      <c r="D10" s="52">
        <v>16</v>
      </c>
      <c r="E10" s="5"/>
    </row>
    <row r="11" spans="1:5" ht="13.5" thickBot="1">
      <c r="A11" s="228"/>
      <c r="B11" s="231" t="s">
        <v>9</v>
      </c>
      <c r="C11" s="232"/>
      <c r="D11" s="59">
        <v>220</v>
      </c>
      <c r="E11" s="5"/>
    </row>
    <row r="12" spans="1:5" ht="12.75">
      <c r="A12" s="226" t="s">
        <v>100</v>
      </c>
      <c r="B12" s="211" t="s">
        <v>10</v>
      </c>
      <c r="C12" s="34" t="s">
        <v>1</v>
      </c>
      <c r="D12" s="50">
        <v>29402.56</v>
      </c>
      <c r="E12" s="5"/>
    </row>
    <row r="13" spans="1:5" ht="12.75">
      <c r="A13" s="227"/>
      <c r="B13" s="212"/>
      <c r="C13" s="35" t="s">
        <v>11</v>
      </c>
      <c r="D13" s="201">
        <v>42391.57</v>
      </c>
      <c r="E13" s="5"/>
    </row>
    <row r="14" spans="1:5" ht="12.75">
      <c r="A14" s="227"/>
      <c r="B14" s="213"/>
      <c r="C14" s="36" t="s">
        <v>2</v>
      </c>
      <c r="D14" s="203">
        <f>SUM(D12:D13)</f>
        <v>71794.13</v>
      </c>
      <c r="E14" s="5"/>
    </row>
    <row r="15" spans="1:5" ht="12.75">
      <c r="A15" s="227"/>
      <c r="B15" s="229" t="s">
        <v>3</v>
      </c>
      <c r="C15" s="230"/>
      <c r="D15" s="203">
        <v>14318.4</v>
      </c>
      <c r="E15" s="5"/>
    </row>
    <row r="16" spans="1:5" ht="12.75">
      <c r="A16" s="227"/>
      <c r="B16" s="233" t="s">
        <v>12</v>
      </c>
      <c r="C16" s="234"/>
      <c r="D16" s="204">
        <f>SUM(D14:D15)</f>
        <v>86112.53</v>
      </c>
      <c r="E16" s="5"/>
    </row>
    <row r="17" spans="1:5" ht="13.5" thickBot="1">
      <c r="A17" s="228"/>
      <c r="B17" s="231" t="s">
        <v>13</v>
      </c>
      <c r="C17" s="232"/>
      <c r="D17" s="59">
        <v>12592.6</v>
      </c>
      <c r="E17" s="5"/>
    </row>
    <row r="18" spans="1:6" ht="12.75">
      <c r="A18" s="226" t="s">
        <v>877</v>
      </c>
      <c r="B18" s="241" t="s">
        <v>14</v>
      </c>
      <c r="C18" s="242"/>
      <c r="D18" s="50">
        <v>1</v>
      </c>
      <c r="E18" s="5"/>
      <c r="F18" s="191"/>
    </row>
    <row r="19" spans="1:5" ht="12.75">
      <c r="A19" s="227"/>
      <c r="B19" s="235" t="s">
        <v>15</v>
      </c>
      <c r="C19" s="236"/>
      <c r="D19" s="205">
        <v>41</v>
      </c>
      <c r="E19" s="5"/>
    </row>
    <row r="20" spans="1:5" ht="12.75">
      <c r="A20" s="227"/>
      <c r="B20" s="235" t="s">
        <v>16</v>
      </c>
      <c r="C20" s="236"/>
      <c r="D20" s="205">
        <v>20807091</v>
      </c>
      <c r="E20" s="5"/>
    </row>
    <row r="21" spans="1:5" ht="13.5" thickBot="1">
      <c r="A21" s="228"/>
      <c r="B21" s="239" t="s">
        <v>17</v>
      </c>
      <c r="C21" s="240"/>
      <c r="D21" s="206">
        <v>5697156</v>
      </c>
      <c r="E21" s="5"/>
    </row>
    <row r="22" spans="1:5" ht="12.75">
      <c r="A22" s="1"/>
      <c r="E22" s="5"/>
    </row>
    <row r="23" ht="12.75">
      <c r="E23" s="5"/>
    </row>
  </sheetData>
  <mergeCells count="21">
    <mergeCell ref="A5:A7"/>
    <mergeCell ref="A8:A11"/>
    <mergeCell ref="A12:A17"/>
    <mergeCell ref="A1:D1"/>
    <mergeCell ref="A3:D3"/>
    <mergeCell ref="B12:B14"/>
    <mergeCell ref="B5:C5"/>
    <mergeCell ref="B6:C6"/>
    <mergeCell ref="B7:C7"/>
    <mergeCell ref="B8:C8"/>
    <mergeCell ref="B9:C9"/>
    <mergeCell ref="B10:C10"/>
    <mergeCell ref="B11:C11"/>
    <mergeCell ref="B21:C21"/>
    <mergeCell ref="B19:C19"/>
    <mergeCell ref="B18:C18"/>
    <mergeCell ref="A18:A21"/>
    <mergeCell ref="B15:C15"/>
    <mergeCell ref="B17:C17"/>
    <mergeCell ref="B16:C16"/>
    <mergeCell ref="B20:C20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ignoredErrors>
    <ignoredError sqref="D1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2.140625" style="0" customWidth="1"/>
    <col min="2" max="7" width="18.7109375" style="0" customWidth="1"/>
  </cols>
  <sheetData>
    <row r="1" spans="1:7" ht="18">
      <c r="A1" s="270" t="s">
        <v>18</v>
      </c>
      <c r="B1" s="270"/>
      <c r="C1" s="270"/>
      <c r="D1" s="270"/>
      <c r="E1" s="270"/>
      <c r="F1" s="270"/>
      <c r="G1" s="270"/>
    </row>
    <row r="3" spans="1:7" ht="15">
      <c r="A3" s="225" t="s">
        <v>891</v>
      </c>
      <c r="B3" s="225"/>
      <c r="C3" s="225"/>
      <c r="D3" s="225"/>
      <c r="E3" s="225"/>
      <c r="F3" s="225"/>
      <c r="G3" s="225"/>
    </row>
    <row r="4" spans="1:7" ht="13.5" thickBot="1">
      <c r="A4" s="23"/>
      <c r="B4" s="23"/>
      <c r="C4" s="23"/>
      <c r="D4" s="23"/>
      <c r="E4" s="23"/>
      <c r="F4" s="23"/>
      <c r="G4" s="23"/>
    </row>
    <row r="5" spans="1:8" ht="12.75">
      <c r="A5" s="109" t="s">
        <v>125</v>
      </c>
      <c r="B5" s="61" t="s">
        <v>124</v>
      </c>
      <c r="C5" s="61" t="s">
        <v>154</v>
      </c>
      <c r="D5" s="61" t="s">
        <v>156</v>
      </c>
      <c r="E5" s="249" t="s">
        <v>280</v>
      </c>
      <c r="F5" s="262"/>
      <c r="G5" s="262"/>
      <c r="H5" s="5"/>
    </row>
    <row r="6" spans="1:8" ht="13.5" thickBot="1">
      <c r="A6" s="110" t="s">
        <v>126</v>
      </c>
      <c r="B6" s="68" t="s">
        <v>36</v>
      </c>
      <c r="C6" s="68" t="s">
        <v>155</v>
      </c>
      <c r="D6" s="68" t="s">
        <v>155</v>
      </c>
      <c r="E6" s="96" t="s">
        <v>1</v>
      </c>
      <c r="F6" s="96" t="s">
        <v>11</v>
      </c>
      <c r="G6" s="97" t="s">
        <v>157</v>
      </c>
      <c r="H6" s="5"/>
    </row>
    <row r="7" spans="1:8" ht="12.75">
      <c r="A7" s="70" t="s">
        <v>127</v>
      </c>
      <c r="B7" s="26">
        <v>3157</v>
      </c>
      <c r="C7" s="26">
        <v>1</v>
      </c>
      <c r="D7" s="49">
        <v>0.032</v>
      </c>
      <c r="E7" s="37">
        <v>1190.93</v>
      </c>
      <c r="F7" s="37">
        <v>5860.13</v>
      </c>
      <c r="G7" s="38">
        <v>7051.06</v>
      </c>
      <c r="H7" s="5"/>
    </row>
    <row r="8" spans="1:8" ht="12.75">
      <c r="A8" s="71" t="s">
        <v>128</v>
      </c>
      <c r="B8" s="31">
        <v>1083</v>
      </c>
      <c r="C8" s="72" t="s">
        <v>146</v>
      </c>
      <c r="D8" s="72" t="s">
        <v>146</v>
      </c>
      <c r="E8" s="39">
        <v>359.48</v>
      </c>
      <c r="F8" s="39">
        <v>2330.83</v>
      </c>
      <c r="G8" s="40">
        <v>2690.31</v>
      </c>
      <c r="H8" s="5"/>
    </row>
    <row r="9" spans="1:8" ht="12.75">
      <c r="A9" s="71" t="s">
        <v>129</v>
      </c>
      <c r="B9" s="31">
        <v>296</v>
      </c>
      <c r="C9" s="31">
        <v>1</v>
      </c>
      <c r="D9" s="51">
        <v>0.338</v>
      </c>
      <c r="E9" s="39">
        <v>203.28</v>
      </c>
      <c r="F9" s="39">
        <v>3249.55</v>
      </c>
      <c r="G9" s="40">
        <v>3452.83</v>
      </c>
      <c r="H9" s="5"/>
    </row>
    <row r="10" spans="1:8" ht="12.75">
      <c r="A10" s="71" t="s">
        <v>130</v>
      </c>
      <c r="B10" s="31">
        <v>63</v>
      </c>
      <c r="C10" s="72" t="s">
        <v>146</v>
      </c>
      <c r="D10" s="72" t="s">
        <v>146</v>
      </c>
      <c r="E10" s="39">
        <v>33.28</v>
      </c>
      <c r="F10" s="39">
        <v>62.83</v>
      </c>
      <c r="G10" s="40">
        <v>96.11</v>
      </c>
      <c r="H10" s="5"/>
    </row>
    <row r="11" spans="1:10" ht="12.75">
      <c r="A11" s="71" t="s">
        <v>131</v>
      </c>
      <c r="B11" s="31">
        <v>504</v>
      </c>
      <c r="C11" s="72" t="s">
        <v>146</v>
      </c>
      <c r="D11" s="72" t="s">
        <v>146</v>
      </c>
      <c r="E11" s="39">
        <v>109.3</v>
      </c>
      <c r="F11" s="39">
        <v>364.56</v>
      </c>
      <c r="G11" s="40">
        <v>473.86</v>
      </c>
      <c r="H11" s="5"/>
      <c r="I11" s="5"/>
      <c r="J11" s="5"/>
    </row>
    <row r="12" spans="1:8" ht="12.75">
      <c r="A12" s="71" t="s">
        <v>132</v>
      </c>
      <c r="B12" s="31">
        <v>93</v>
      </c>
      <c r="C12" s="72" t="s">
        <v>146</v>
      </c>
      <c r="D12" s="72" t="s">
        <v>146</v>
      </c>
      <c r="E12" s="39">
        <v>8.34</v>
      </c>
      <c r="F12" s="39">
        <v>61.15</v>
      </c>
      <c r="G12" s="40">
        <v>69.49</v>
      </c>
      <c r="H12" s="5"/>
    </row>
    <row r="13" spans="1:8" ht="12.75">
      <c r="A13" s="71" t="s">
        <v>133</v>
      </c>
      <c r="B13" s="31">
        <v>415</v>
      </c>
      <c r="C13" s="31">
        <v>1</v>
      </c>
      <c r="D13" s="51">
        <v>0.241</v>
      </c>
      <c r="E13" s="39">
        <v>740.66</v>
      </c>
      <c r="F13" s="39">
        <v>1119.72</v>
      </c>
      <c r="G13" s="40">
        <v>1860.38</v>
      </c>
      <c r="H13" s="5"/>
    </row>
    <row r="14" spans="1:8" ht="12.75">
      <c r="A14" s="71" t="s">
        <v>134</v>
      </c>
      <c r="B14" s="31">
        <v>579</v>
      </c>
      <c r="C14" s="72" t="s">
        <v>146</v>
      </c>
      <c r="D14" s="72" t="s">
        <v>146</v>
      </c>
      <c r="E14" s="39">
        <v>847.54</v>
      </c>
      <c r="F14" s="39">
        <v>764.71</v>
      </c>
      <c r="G14" s="40">
        <v>1612.25</v>
      </c>
      <c r="H14" s="5"/>
    </row>
    <row r="15" spans="1:8" ht="12.75">
      <c r="A15" s="71" t="s">
        <v>135</v>
      </c>
      <c r="B15" s="31">
        <v>113</v>
      </c>
      <c r="C15" s="72" t="s">
        <v>146</v>
      </c>
      <c r="D15" s="72" t="s">
        <v>146</v>
      </c>
      <c r="E15" s="39">
        <v>22.6</v>
      </c>
      <c r="F15" s="39">
        <v>101.3</v>
      </c>
      <c r="G15" s="40">
        <v>123.9</v>
      </c>
      <c r="H15" s="5"/>
    </row>
    <row r="16" spans="1:8" ht="12.75">
      <c r="A16" s="71" t="s">
        <v>136</v>
      </c>
      <c r="B16" s="31">
        <v>1511</v>
      </c>
      <c r="C16" s="31">
        <v>4</v>
      </c>
      <c r="D16" s="51">
        <v>0.265</v>
      </c>
      <c r="E16" s="39">
        <v>636.24</v>
      </c>
      <c r="F16" s="39">
        <v>9124.05</v>
      </c>
      <c r="G16" s="40">
        <v>9760.29</v>
      </c>
      <c r="H16" s="5"/>
    </row>
    <row r="17" spans="1:8" ht="12.75">
      <c r="A17" s="71" t="s">
        <v>137</v>
      </c>
      <c r="B17" s="31">
        <v>230</v>
      </c>
      <c r="C17" s="72" t="s">
        <v>146</v>
      </c>
      <c r="D17" s="72" t="s">
        <v>146</v>
      </c>
      <c r="E17" s="39">
        <v>10.16</v>
      </c>
      <c r="F17" s="39">
        <v>439.59</v>
      </c>
      <c r="G17" s="40">
        <v>449.75</v>
      </c>
      <c r="H17" s="5"/>
    </row>
    <row r="18" spans="1:8" ht="12.75">
      <c r="A18" s="71" t="s">
        <v>138</v>
      </c>
      <c r="B18" s="31">
        <v>694</v>
      </c>
      <c r="C18" s="31">
        <v>1</v>
      </c>
      <c r="D18" s="51">
        <v>0.144</v>
      </c>
      <c r="E18" s="39">
        <v>107.02</v>
      </c>
      <c r="F18" s="39">
        <v>1919.44</v>
      </c>
      <c r="G18" s="40">
        <v>2026.46</v>
      </c>
      <c r="H18" s="5"/>
    </row>
    <row r="19" spans="1:8" ht="12.75">
      <c r="A19" s="71" t="s">
        <v>139</v>
      </c>
      <c r="B19" s="31">
        <v>375</v>
      </c>
      <c r="C19" s="31">
        <v>2</v>
      </c>
      <c r="D19" s="51">
        <v>0.533</v>
      </c>
      <c r="E19" s="39">
        <v>1636.61</v>
      </c>
      <c r="F19" s="39">
        <v>6588.08</v>
      </c>
      <c r="G19" s="40">
        <v>8224.69</v>
      </c>
      <c r="H19" s="5"/>
    </row>
    <row r="20" spans="1:8" ht="12.75">
      <c r="A20" s="71" t="s">
        <v>140</v>
      </c>
      <c r="B20" s="31">
        <v>113</v>
      </c>
      <c r="C20" s="72" t="s">
        <v>146</v>
      </c>
      <c r="D20" s="72" t="s">
        <v>146</v>
      </c>
      <c r="E20" s="39">
        <v>66.24</v>
      </c>
      <c r="F20" s="39">
        <v>93.94</v>
      </c>
      <c r="G20" s="40">
        <v>160.18</v>
      </c>
      <c r="H20" s="5"/>
    </row>
    <row r="21" spans="1:8" ht="12.75">
      <c r="A21" s="71" t="s">
        <v>141</v>
      </c>
      <c r="B21" s="31">
        <v>748</v>
      </c>
      <c r="C21" s="31">
        <v>2</v>
      </c>
      <c r="D21" s="51">
        <v>0.267</v>
      </c>
      <c r="E21" s="39">
        <v>1032.85</v>
      </c>
      <c r="F21" s="39">
        <v>4999.75</v>
      </c>
      <c r="G21" s="40">
        <v>6032.6</v>
      </c>
      <c r="H21" s="5"/>
    </row>
    <row r="22" spans="1:8" ht="12.75">
      <c r="A22" s="71" t="s">
        <v>142</v>
      </c>
      <c r="B22" s="31">
        <v>819</v>
      </c>
      <c r="C22" s="31">
        <v>2</v>
      </c>
      <c r="D22" s="51">
        <v>0.244</v>
      </c>
      <c r="E22" s="39">
        <v>1390.23</v>
      </c>
      <c r="F22" s="39">
        <v>4879.52</v>
      </c>
      <c r="G22" s="40">
        <v>6269.75</v>
      </c>
      <c r="H22" s="5"/>
    </row>
    <row r="23" spans="1:8" ht="12.75">
      <c r="A23" s="71" t="s">
        <v>143</v>
      </c>
      <c r="B23" s="31">
        <v>139</v>
      </c>
      <c r="C23" s="31">
        <v>2</v>
      </c>
      <c r="D23" s="51">
        <v>1.439</v>
      </c>
      <c r="E23" s="39">
        <v>21007.8</v>
      </c>
      <c r="F23" s="39">
        <v>14750.82</v>
      </c>
      <c r="G23" s="40">
        <v>35758.62</v>
      </c>
      <c r="H23" s="5"/>
    </row>
    <row r="24" spans="1:8" ht="12.75">
      <c r="A24" s="71"/>
      <c r="B24" s="31"/>
      <c r="C24" s="31"/>
      <c r="D24" s="51"/>
      <c r="E24" s="39"/>
      <c r="F24" s="39"/>
      <c r="G24" s="40"/>
      <c r="H24" s="5"/>
    </row>
    <row r="25" spans="1:8" s="18" customFormat="1" ht="13.5" thickBot="1">
      <c r="A25" s="108" t="s">
        <v>145</v>
      </c>
      <c r="B25" s="78">
        <f>SUM(B7:B23)</f>
        <v>10932</v>
      </c>
      <c r="C25" s="78">
        <f>SUM(C7:C23)</f>
        <v>16</v>
      </c>
      <c r="D25" s="86">
        <v>0.146</v>
      </c>
      <c r="E25" s="79">
        <f>SUM(E7:E23)</f>
        <v>29402.559999999998</v>
      </c>
      <c r="F25" s="79">
        <f>SUM(F7:F23)</f>
        <v>56709.969999999994</v>
      </c>
      <c r="G25" s="80">
        <f>SUM(G7:G23)</f>
        <v>86112.53</v>
      </c>
      <c r="H25" s="12"/>
    </row>
    <row r="26" spans="1:8" ht="12.75">
      <c r="A26" s="60"/>
      <c r="B26" s="60"/>
      <c r="C26" s="60"/>
      <c r="D26" s="60"/>
      <c r="E26" s="60"/>
      <c r="F26" s="60"/>
      <c r="G26" s="60"/>
      <c r="H26" s="5"/>
    </row>
    <row r="27" ht="12.75">
      <c r="H27" s="5"/>
    </row>
    <row r="28" spans="1:8" ht="13.5" thickBot="1">
      <c r="A28" s="23"/>
      <c r="B28" s="23"/>
      <c r="C28" s="23"/>
      <c r="D28" s="23"/>
      <c r="E28" s="23"/>
      <c r="F28" s="23"/>
      <c r="G28" s="23"/>
      <c r="H28" s="5"/>
    </row>
    <row r="29" spans="1:8" ht="12.75">
      <c r="A29" s="109" t="s">
        <v>125</v>
      </c>
      <c r="B29" s="249" t="s">
        <v>892</v>
      </c>
      <c r="C29" s="262"/>
      <c r="D29" s="250"/>
      <c r="E29" s="249" t="s">
        <v>158</v>
      </c>
      <c r="F29" s="262"/>
      <c r="G29" s="262"/>
      <c r="H29" s="5"/>
    </row>
    <row r="30" spans="1:8" ht="13.5" thickBot="1">
      <c r="A30" s="110" t="s">
        <v>126</v>
      </c>
      <c r="B30" s="96" t="s">
        <v>1</v>
      </c>
      <c r="C30" s="96" t="s">
        <v>11</v>
      </c>
      <c r="D30" s="96" t="s">
        <v>157</v>
      </c>
      <c r="E30" s="96" t="s">
        <v>1</v>
      </c>
      <c r="F30" s="96" t="s">
        <v>11</v>
      </c>
      <c r="G30" s="97" t="s">
        <v>157</v>
      </c>
      <c r="H30" s="5"/>
    </row>
    <row r="31" spans="1:8" ht="12.75">
      <c r="A31" s="70" t="s">
        <v>127</v>
      </c>
      <c r="B31" s="37">
        <v>264.1</v>
      </c>
      <c r="C31" s="37">
        <v>269.9</v>
      </c>
      <c r="D31" s="37">
        <v>534</v>
      </c>
      <c r="E31" s="49">
        <v>22.18</v>
      </c>
      <c r="F31" s="49">
        <v>4.61</v>
      </c>
      <c r="G31" s="83">
        <v>7.57</v>
      </c>
      <c r="H31" s="5"/>
    </row>
    <row r="32" spans="1:8" ht="12.75">
      <c r="A32" s="71" t="s">
        <v>128</v>
      </c>
      <c r="B32" s="72" t="s">
        <v>146</v>
      </c>
      <c r="C32" s="72" t="s">
        <v>146</v>
      </c>
      <c r="D32" s="72" t="s">
        <v>146</v>
      </c>
      <c r="E32" s="72" t="s">
        <v>146</v>
      </c>
      <c r="F32" s="72" t="s">
        <v>146</v>
      </c>
      <c r="G32" s="75" t="s">
        <v>146</v>
      </c>
      <c r="H32" s="5"/>
    </row>
    <row r="33" spans="1:8" ht="12.75">
      <c r="A33" s="71" t="s">
        <v>129</v>
      </c>
      <c r="B33" s="72" t="s">
        <v>146</v>
      </c>
      <c r="C33" s="39">
        <v>505</v>
      </c>
      <c r="D33" s="39">
        <v>505</v>
      </c>
      <c r="E33" s="72" t="s">
        <v>146</v>
      </c>
      <c r="F33" s="51">
        <v>15.54</v>
      </c>
      <c r="G33" s="84">
        <v>14.63</v>
      </c>
      <c r="H33" s="5"/>
    </row>
    <row r="34" spans="1:8" ht="12.75">
      <c r="A34" s="71" t="s">
        <v>130</v>
      </c>
      <c r="B34" s="72" t="s">
        <v>146</v>
      </c>
      <c r="C34" s="72" t="s">
        <v>146</v>
      </c>
      <c r="D34" s="72" t="s">
        <v>146</v>
      </c>
      <c r="E34" s="72" t="s">
        <v>146</v>
      </c>
      <c r="F34" s="72" t="s">
        <v>146</v>
      </c>
      <c r="G34" s="75" t="s">
        <v>146</v>
      </c>
      <c r="H34" s="5"/>
    </row>
    <row r="35" spans="1:8" ht="12.75">
      <c r="A35" s="71" t="s">
        <v>131</v>
      </c>
      <c r="B35" s="72" t="s">
        <v>146</v>
      </c>
      <c r="C35" s="72" t="s">
        <v>146</v>
      </c>
      <c r="D35" s="72" t="s">
        <v>146</v>
      </c>
      <c r="E35" s="72" t="s">
        <v>146</v>
      </c>
      <c r="F35" s="72" t="s">
        <v>146</v>
      </c>
      <c r="G35" s="75" t="s">
        <v>146</v>
      </c>
      <c r="H35" s="5"/>
    </row>
    <row r="36" spans="1:8" ht="12.75">
      <c r="A36" s="71" t="s">
        <v>132</v>
      </c>
      <c r="B36" s="72" t="s">
        <v>146</v>
      </c>
      <c r="C36" s="72" t="s">
        <v>146</v>
      </c>
      <c r="D36" s="72" t="s">
        <v>146</v>
      </c>
      <c r="E36" s="72" t="s">
        <v>146</v>
      </c>
      <c r="F36" s="72" t="s">
        <v>146</v>
      </c>
      <c r="G36" s="75" t="s">
        <v>146</v>
      </c>
      <c r="H36" s="5"/>
    </row>
    <row r="37" spans="1:8" ht="12.75">
      <c r="A37" s="71" t="s">
        <v>133</v>
      </c>
      <c r="B37" s="39">
        <v>598.29</v>
      </c>
      <c r="C37" s="39">
        <v>837.88</v>
      </c>
      <c r="D37" s="39">
        <v>1436.17</v>
      </c>
      <c r="E37" s="51">
        <v>80.78</v>
      </c>
      <c r="F37" s="51">
        <v>74.83</v>
      </c>
      <c r="G37" s="84">
        <v>77.2</v>
      </c>
      <c r="H37" s="5"/>
    </row>
    <row r="38" spans="1:8" ht="12.75">
      <c r="A38" s="71" t="s">
        <v>134</v>
      </c>
      <c r="B38" s="72" t="s">
        <v>146</v>
      </c>
      <c r="C38" s="72" t="s">
        <v>146</v>
      </c>
      <c r="D38" s="72" t="s">
        <v>146</v>
      </c>
      <c r="E38" s="72" t="s">
        <v>146</v>
      </c>
      <c r="F38" s="72" t="s">
        <v>146</v>
      </c>
      <c r="G38" s="75" t="s">
        <v>146</v>
      </c>
      <c r="H38" s="5"/>
    </row>
    <row r="39" spans="1:8" ht="12.75">
      <c r="A39" s="71" t="s">
        <v>135</v>
      </c>
      <c r="B39" s="72" t="s">
        <v>146</v>
      </c>
      <c r="C39" s="72" t="s">
        <v>146</v>
      </c>
      <c r="D39" s="72" t="s">
        <v>146</v>
      </c>
      <c r="E39" s="72" t="s">
        <v>146</v>
      </c>
      <c r="F39" s="72" t="s">
        <v>146</v>
      </c>
      <c r="G39" s="75" t="s">
        <v>146</v>
      </c>
      <c r="H39" s="5"/>
    </row>
    <row r="40" spans="1:8" ht="12.75">
      <c r="A40" s="71" t="s">
        <v>136</v>
      </c>
      <c r="B40" s="72" t="s">
        <v>146</v>
      </c>
      <c r="C40" s="39">
        <v>2366.4</v>
      </c>
      <c r="D40" s="39">
        <v>2366.4</v>
      </c>
      <c r="E40" s="72" t="s">
        <v>146</v>
      </c>
      <c r="F40" s="51">
        <v>25.94</v>
      </c>
      <c r="G40" s="84">
        <v>24.25</v>
      </c>
      <c r="H40" s="5"/>
    </row>
    <row r="41" spans="1:8" ht="12.75">
      <c r="A41" s="71" t="s">
        <v>137</v>
      </c>
      <c r="B41" s="72" t="s">
        <v>146</v>
      </c>
      <c r="C41" s="39">
        <v>0</v>
      </c>
      <c r="D41" s="39">
        <v>0</v>
      </c>
      <c r="E41" s="72" t="s">
        <v>146</v>
      </c>
      <c r="F41" s="72" t="s">
        <v>146</v>
      </c>
      <c r="G41" s="75" t="s">
        <v>146</v>
      </c>
      <c r="H41" s="5"/>
    </row>
    <row r="42" spans="1:8" ht="12.75">
      <c r="A42" s="71" t="s">
        <v>138</v>
      </c>
      <c r="B42" s="72" t="s">
        <v>146</v>
      </c>
      <c r="C42" s="39">
        <v>721</v>
      </c>
      <c r="D42" s="39">
        <v>721</v>
      </c>
      <c r="E42" s="72" t="s">
        <v>146</v>
      </c>
      <c r="F42" s="51">
        <v>37.56</v>
      </c>
      <c r="G42" s="84">
        <v>35.58</v>
      </c>
      <c r="H42" s="5"/>
    </row>
    <row r="43" spans="1:8" ht="12.75">
      <c r="A43" s="71" t="s">
        <v>139</v>
      </c>
      <c r="B43" s="39">
        <v>888.46</v>
      </c>
      <c r="C43" s="39">
        <v>5931.39</v>
      </c>
      <c r="D43" s="39">
        <v>6819.85</v>
      </c>
      <c r="E43" s="51">
        <v>54.29</v>
      </c>
      <c r="F43" s="51">
        <v>90.03</v>
      </c>
      <c r="G43" s="84">
        <v>82.92</v>
      </c>
      <c r="H43" s="5"/>
    </row>
    <row r="44" spans="1:8" ht="12.75">
      <c r="A44" s="71" t="s">
        <v>140</v>
      </c>
      <c r="B44" s="72" t="s">
        <v>146</v>
      </c>
      <c r="C44" s="72" t="s">
        <v>146</v>
      </c>
      <c r="D44" s="72" t="s">
        <v>146</v>
      </c>
      <c r="E44" s="72" t="s">
        <v>146</v>
      </c>
      <c r="F44" s="72" t="s">
        <v>146</v>
      </c>
      <c r="G44" s="75" t="s">
        <v>146</v>
      </c>
      <c r="H44" s="5"/>
    </row>
    <row r="45" spans="1:8" ht="12.75">
      <c r="A45" s="71" t="s">
        <v>141</v>
      </c>
      <c r="B45" s="39">
        <v>285.7</v>
      </c>
      <c r="C45" s="39">
        <v>937.5</v>
      </c>
      <c r="D45" s="39">
        <v>1223.2</v>
      </c>
      <c r="E45" s="51">
        <v>27.66</v>
      </c>
      <c r="F45" s="51">
        <v>18.75</v>
      </c>
      <c r="G45" s="84">
        <v>20.28</v>
      </c>
      <c r="H45" s="5"/>
    </row>
    <row r="46" spans="1:8" ht="12.75">
      <c r="A46" s="71" t="s">
        <v>142</v>
      </c>
      <c r="B46" s="39">
        <v>697.52</v>
      </c>
      <c r="C46" s="39">
        <v>2437.05</v>
      </c>
      <c r="D46" s="39">
        <v>3134.57</v>
      </c>
      <c r="E46" s="51">
        <v>50.17</v>
      </c>
      <c r="F46" s="51">
        <v>49.94</v>
      </c>
      <c r="G46" s="84">
        <v>50</v>
      </c>
      <c r="H46" s="5"/>
    </row>
    <row r="47" spans="1:8" ht="12.75">
      <c r="A47" s="71" t="s">
        <v>143</v>
      </c>
      <c r="B47" s="39">
        <v>20907.89</v>
      </c>
      <c r="C47" s="39">
        <v>14585.64</v>
      </c>
      <c r="D47" s="39">
        <v>35493.53</v>
      </c>
      <c r="E47" s="51">
        <v>99.52</v>
      </c>
      <c r="F47" s="51">
        <v>98.88</v>
      </c>
      <c r="G47" s="84">
        <v>99.26</v>
      </c>
      <c r="H47" s="5"/>
    </row>
    <row r="48" spans="1:8" ht="12.75">
      <c r="A48" s="71"/>
      <c r="B48" s="39"/>
      <c r="C48" s="39"/>
      <c r="D48" s="39"/>
      <c r="E48" s="51"/>
      <c r="F48" s="51"/>
      <c r="G48" s="84"/>
      <c r="H48" s="5"/>
    </row>
    <row r="49" spans="1:8" s="18" customFormat="1" ht="13.5" thickBot="1">
      <c r="A49" s="108" t="s">
        <v>145</v>
      </c>
      <c r="B49" s="79">
        <f>SUM(B31:B47)</f>
        <v>23641.96</v>
      </c>
      <c r="C49" s="79">
        <f>SUM(C31:C47)</f>
        <v>28591.76</v>
      </c>
      <c r="D49" s="79">
        <f>SUM(D31:D47)</f>
        <v>52233.72</v>
      </c>
      <c r="E49" s="86">
        <v>80.41</v>
      </c>
      <c r="F49" s="86">
        <v>27.05</v>
      </c>
      <c r="G49" s="87">
        <v>60.66</v>
      </c>
      <c r="H49" s="12"/>
    </row>
    <row r="50" ht="12.75">
      <c r="H50" s="5"/>
    </row>
    <row r="51" ht="12.75">
      <c r="H51" s="5"/>
    </row>
  </sheetData>
  <mergeCells count="5">
    <mergeCell ref="E5:G5"/>
    <mergeCell ref="B29:D29"/>
    <mergeCell ref="E29:G29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0" customWidth="1"/>
    <col min="2" max="2" width="17.57421875" style="0" customWidth="1"/>
    <col min="3" max="3" width="22.57421875" style="0" customWidth="1"/>
    <col min="4" max="8" width="15.7109375" style="0" customWidth="1"/>
    <col min="9" max="9" width="33.14062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893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18" t="s">
        <v>159</v>
      </c>
      <c r="B5" s="221" t="s">
        <v>160</v>
      </c>
      <c r="C5" s="221" t="s">
        <v>161</v>
      </c>
      <c r="D5" s="249" t="s">
        <v>189</v>
      </c>
      <c r="E5" s="262"/>
      <c r="F5" s="262"/>
      <c r="G5" s="262"/>
      <c r="H5" s="262"/>
      <c r="I5" s="271" t="s">
        <v>162</v>
      </c>
    </row>
    <row r="6" spans="1:9" ht="12.75" customHeight="1">
      <c r="A6" s="219"/>
      <c r="B6" s="222"/>
      <c r="C6" s="222"/>
      <c r="D6" s="259" t="s">
        <v>97</v>
      </c>
      <c r="E6" s="261"/>
      <c r="F6" s="46" t="s">
        <v>186</v>
      </c>
      <c r="G6" s="46" t="s">
        <v>2</v>
      </c>
      <c r="H6" s="46" t="s">
        <v>6</v>
      </c>
      <c r="I6" s="272"/>
    </row>
    <row r="7" spans="1:9" ht="13.5" thickBot="1">
      <c r="A7" s="220"/>
      <c r="B7" s="223"/>
      <c r="C7" s="223"/>
      <c r="D7" s="96" t="s">
        <v>1</v>
      </c>
      <c r="E7" s="96" t="s">
        <v>11</v>
      </c>
      <c r="F7" s="48" t="s">
        <v>187</v>
      </c>
      <c r="G7" s="48" t="s">
        <v>40</v>
      </c>
      <c r="H7" s="48" t="s">
        <v>188</v>
      </c>
      <c r="I7" s="273"/>
    </row>
    <row r="8" spans="1:9" ht="12.75">
      <c r="A8" s="111">
        <v>39148</v>
      </c>
      <c r="B8" s="112" t="s">
        <v>78</v>
      </c>
      <c r="C8" s="112" t="s">
        <v>164</v>
      </c>
      <c r="D8" s="37">
        <v>412.7</v>
      </c>
      <c r="E8" s="37">
        <v>632.13</v>
      </c>
      <c r="F8" s="82" t="s">
        <v>146</v>
      </c>
      <c r="G8" s="37">
        <f>SUM(D8:F8)</f>
        <v>1044.83</v>
      </c>
      <c r="H8" s="82" t="s">
        <v>146</v>
      </c>
      <c r="I8" s="24" t="s">
        <v>180</v>
      </c>
    </row>
    <row r="9" spans="1:9" ht="12.75">
      <c r="A9" s="113">
        <v>39290</v>
      </c>
      <c r="B9" s="114" t="s">
        <v>87</v>
      </c>
      <c r="C9" s="114" t="s">
        <v>165</v>
      </c>
      <c r="D9" s="39">
        <v>216.34</v>
      </c>
      <c r="E9" s="39">
        <v>1791.06</v>
      </c>
      <c r="F9" s="39">
        <v>117.3</v>
      </c>
      <c r="G9" s="39">
        <f aca="true" t="shared" si="0" ref="G9:G23">SUM(D9:F9)</f>
        <v>2124.7</v>
      </c>
      <c r="H9" s="39">
        <v>2382.25</v>
      </c>
      <c r="I9" s="29" t="s">
        <v>430</v>
      </c>
    </row>
    <row r="10" spans="1:9" ht="12.75">
      <c r="A10" s="113">
        <v>39290</v>
      </c>
      <c r="B10" s="114" t="s">
        <v>93</v>
      </c>
      <c r="C10" s="114" t="s">
        <v>166</v>
      </c>
      <c r="D10" s="39">
        <v>6745.1</v>
      </c>
      <c r="E10" s="39">
        <v>8441.22</v>
      </c>
      <c r="F10" s="39">
        <v>3486.58</v>
      </c>
      <c r="G10" s="39">
        <f t="shared" si="0"/>
        <v>18672.9</v>
      </c>
      <c r="H10" s="39">
        <v>518</v>
      </c>
      <c r="I10" s="29" t="s">
        <v>181</v>
      </c>
    </row>
    <row r="11" spans="1:9" ht="12.75">
      <c r="A11" s="113">
        <v>39292</v>
      </c>
      <c r="B11" s="114" t="s">
        <v>89</v>
      </c>
      <c r="C11" s="114" t="s">
        <v>167</v>
      </c>
      <c r="D11" s="39">
        <v>481.18</v>
      </c>
      <c r="E11" s="39">
        <v>514.67</v>
      </c>
      <c r="F11" s="39">
        <v>14.02</v>
      </c>
      <c r="G11" s="39">
        <f t="shared" si="0"/>
        <v>1009.8699999999999</v>
      </c>
      <c r="H11" s="39">
        <v>18.69</v>
      </c>
      <c r="I11" s="29" t="s">
        <v>430</v>
      </c>
    </row>
    <row r="12" spans="1:9" ht="12.75">
      <c r="A12" s="113">
        <v>39293</v>
      </c>
      <c r="B12" s="114" t="s">
        <v>94</v>
      </c>
      <c r="C12" s="114" t="s">
        <v>168</v>
      </c>
      <c r="D12" s="39">
        <v>14162.79</v>
      </c>
      <c r="E12" s="39">
        <v>2657.84</v>
      </c>
      <c r="F12" s="72" t="s">
        <v>146</v>
      </c>
      <c r="G12" s="39">
        <f t="shared" si="0"/>
        <v>16820.63</v>
      </c>
      <c r="H12" s="39">
        <v>1275.7</v>
      </c>
      <c r="I12" s="29" t="s">
        <v>181</v>
      </c>
    </row>
    <row r="13" spans="1:9" ht="12.75">
      <c r="A13" s="113">
        <v>39294</v>
      </c>
      <c r="B13" s="114" t="s">
        <v>65</v>
      </c>
      <c r="C13" s="114" t="s">
        <v>169</v>
      </c>
      <c r="D13" s="72" t="s">
        <v>146</v>
      </c>
      <c r="E13" s="39">
        <v>571</v>
      </c>
      <c r="F13" s="72" t="s">
        <v>146</v>
      </c>
      <c r="G13" s="39">
        <f t="shared" si="0"/>
        <v>571</v>
      </c>
      <c r="H13" s="72" t="s">
        <v>146</v>
      </c>
      <c r="I13" s="29" t="s">
        <v>182</v>
      </c>
    </row>
    <row r="14" spans="1:9" ht="12.75">
      <c r="A14" s="113">
        <v>39294</v>
      </c>
      <c r="B14" s="114" t="s">
        <v>65</v>
      </c>
      <c r="C14" s="114" t="s">
        <v>170</v>
      </c>
      <c r="D14" s="72" t="s">
        <v>146</v>
      </c>
      <c r="E14" s="72" t="s">
        <v>146</v>
      </c>
      <c r="F14" s="39">
        <v>670</v>
      </c>
      <c r="G14" s="39">
        <f t="shared" si="0"/>
        <v>670</v>
      </c>
      <c r="H14" s="72" t="s">
        <v>146</v>
      </c>
      <c r="I14" s="29" t="s">
        <v>271</v>
      </c>
    </row>
    <row r="15" spans="1:9" ht="12.75">
      <c r="A15" s="113">
        <v>39295</v>
      </c>
      <c r="B15" s="114" t="s">
        <v>54</v>
      </c>
      <c r="C15" s="114" t="s">
        <v>171</v>
      </c>
      <c r="D15" s="39">
        <v>598.29</v>
      </c>
      <c r="E15" s="39">
        <v>837.88</v>
      </c>
      <c r="F15" s="72" t="s">
        <v>146</v>
      </c>
      <c r="G15" s="39">
        <f t="shared" si="0"/>
        <v>1436.17</v>
      </c>
      <c r="H15" s="39">
        <v>36.74</v>
      </c>
      <c r="I15" s="29" t="s">
        <v>183</v>
      </c>
    </row>
    <row r="16" spans="1:9" ht="12.75">
      <c r="A16" s="113">
        <v>39313</v>
      </c>
      <c r="B16" s="114" t="s">
        <v>72</v>
      </c>
      <c r="C16" s="114" t="s">
        <v>172</v>
      </c>
      <c r="D16" s="72" t="s">
        <v>146</v>
      </c>
      <c r="E16" s="39">
        <v>582</v>
      </c>
      <c r="F16" s="39">
        <v>139</v>
      </c>
      <c r="G16" s="39">
        <f t="shared" si="0"/>
        <v>721</v>
      </c>
      <c r="H16" s="39">
        <v>204</v>
      </c>
      <c r="I16" s="29" t="s">
        <v>184</v>
      </c>
    </row>
    <row r="17" spans="1:9" ht="12.75">
      <c r="A17" s="113">
        <v>39318</v>
      </c>
      <c r="B17" s="114" t="s">
        <v>83</v>
      </c>
      <c r="C17" s="114" t="s">
        <v>173</v>
      </c>
      <c r="D17" s="39">
        <v>150</v>
      </c>
      <c r="E17" s="72" t="s">
        <v>146</v>
      </c>
      <c r="F17" s="39">
        <v>457</v>
      </c>
      <c r="G17" s="39">
        <f t="shared" si="0"/>
        <v>607</v>
      </c>
      <c r="H17" s="72" t="s">
        <v>146</v>
      </c>
      <c r="I17" s="29" t="s">
        <v>181</v>
      </c>
    </row>
    <row r="18" spans="1:9" ht="12.75">
      <c r="A18" s="113">
        <v>39318</v>
      </c>
      <c r="B18" s="114" t="s">
        <v>83</v>
      </c>
      <c r="C18" s="114" t="s">
        <v>174</v>
      </c>
      <c r="D18" s="39">
        <v>135.7</v>
      </c>
      <c r="E18" s="39">
        <v>480.5</v>
      </c>
      <c r="F18" s="72" t="s">
        <v>146</v>
      </c>
      <c r="G18" s="39">
        <f t="shared" si="0"/>
        <v>616.2</v>
      </c>
      <c r="H18" s="39">
        <v>55.9</v>
      </c>
      <c r="I18" s="29" t="s">
        <v>271</v>
      </c>
    </row>
    <row r="19" spans="1:9" ht="12.75">
      <c r="A19" s="113">
        <v>39322</v>
      </c>
      <c r="B19" s="114" t="s">
        <v>78</v>
      </c>
      <c r="C19" s="114" t="s">
        <v>175</v>
      </c>
      <c r="D19" s="39">
        <v>475.76</v>
      </c>
      <c r="E19" s="39">
        <v>5299.26</v>
      </c>
      <c r="F19" s="72" t="s">
        <v>146</v>
      </c>
      <c r="G19" s="39">
        <f t="shared" si="0"/>
        <v>5775.02</v>
      </c>
      <c r="H19" s="39">
        <v>1706.69</v>
      </c>
      <c r="I19" s="29" t="s">
        <v>431</v>
      </c>
    </row>
    <row r="20" spans="1:9" ht="12.75">
      <c r="A20" s="113">
        <v>39322</v>
      </c>
      <c r="B20" s="114" t="s">
        <v>66</v>
      </c>
      <c r="C20" s="114" t="s">
        <v>176</v>
      </c>
      <c r="D20" s="72" t="s">
        <v>146</v>
      </c>
      <c r="E20" s="72" t="s">
        <v>146</v>
      </c>
      <c r="F20" s="39">
        <v>625.4</v>
      </c>
      <c r="G20" s="39">
        <f t="shared" si="0"/>
        <v>625.4</v>
      </c>
      <c r="H20" s="39">
        <v>9.6</v>
      </c>
      <c r="I20" s="29" t="s">
        <v>182</v>
      </c>
    </row>
    <row r="21" spans="1:9" ht="12.75">
      <c r="A21" s="113">
        <v>39339</v>
      </c>
      <c r="B21" s="114" t="s">
        <v>42</v>
      </c>
      <c r="C21" s="114" t="s">
        <v>177</v>
      </c>
      <c r="D21" s="39">
        <v>264.1</v>
      </c>
      <c r="E21" s="39">
        <v>269.9</v>
      </c>
      <c r="F21" s="72" t="s">
        <v>146</v>
      </c>
      <c r="G21" s="39">
        <f t="shared" si="0"/>
        <v>534</v>
      </c>
      <c r="H21" s="72" t="s">
        <v>146</v>
      </c>
      <c r="I21" s="29" t="s">
        <v>181</v>
      </c>
    </row>
    <row r="22" spans="1:9" ht="12.75">
      <c r="A22" s="113">
        <v>39400</v>
      </c>
      <c r="B22" s="114" t="s">
        <v>163</v>
      </c>
      <c r="C22" s="114" t="s">
        <v>178</v>
      </c>
      <c r="D22" s="72" t="s">
        <v>146</v>
      </c>
      <c r="E22" s="39">
        <v>500</v>
      </c>
      <c r="F22" s="72" t="s">
        <v>146</v>
      </c>
      <c r="G22" s="39">
        <f t="shared" si="0"/>
        <v>500</v>
      </c>
      <c r="H22" s="72" t="s">
        <v>146</v>
      </c>
      <c r="I22" s="29" t="s">
        <v>181</v>
      </c>
    </row>
    <row r="23" spans="1:9" ht="12.75">
      <c r="A23" s="115">
        <v>39437</v>
      </c>
      <c r="B23" s="116" t="s">
        <v>129</v>
      </c>
      <c r="C23" s="116" t="s">
        <v>179</v>
      </c>
      <c r="D23" s="117" t="s">
        <v>146</v>
      </c>
      <c r="E23" s="117" t="s">
        <v>146</v>
      </c>
      <c r="F23" s="118">
        <v>505</v>
      </c>
      <c r="G23" s="118">
        <f t="shared" si="0"/>
        <v>505</v>
      </c>
      <c r="H23" s="117" t="s">
        <v>146</v>
      </c>
      <c r="I23" s="28" t="s">
        <v>181</v>
      </c>
    </row>
    <row r="24" spans="1:9" ht="13.5" thickBot="1">
      <c r="A24" s="192"/>
      <c r="B24" s="192"/>
      <c r="C24" s="193" t="s">
        <v>185</v>
      </c>
      <c r="D24" s="194">
        <f>SUM(D8:D23)</f>
        <v>23641.96</v>
      </c>
      <c r="E24" s="194">
        <f>SUM(E8:E23)</f>
        <v>22577.46</v>
      </c>
      <c r="F24" s="194">
        <f>SUM(F8:F23)</f>
        <v>6014.299999999999</v>
      </c>
      <c r="G24" s="194">
        <f>SUM(G8:G23)</f>
        <v>52233.719999999994</v>
      </c>
      <c r="H24" s="194">
        <f>SUM(H8:H23)</f>
        <v>6207.57</v>
      </c>
      <c r="I24" s="195"/>
    </row>
  </sheetData>
  <mergeCells count="8">
    <mergeCell ref="A1:I1"/>
    <mergeCell ref="A3:I3"/>
    <mergeCell ref="I5:I7"/>
    <mergeCell ref="A5:A7"/>
    <mergeCell ref="B5:B7"/>
    <mergeCell ref="C5:C7"/>
    <mergeCell ref="D5:H5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0" customWidth="1"/>
    <col min="2" max="2" width="17.8515625" style="0" customWidth="1"/>
    <col min="3" max="3" width="23.7109375" style="0" customWidth="1"/>
    <col min="4" max="8" width="15.7109375" style="0" customWidth="1"/>
    <col min="9" max="9" width="39.42187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894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18" t="s">
        <v>159</v>
      </c>
      <c r="B5" s="221" t="s">
        <v>160</v>
      </c>
      <c r="C5" s="221" t="s">
        <v>161</v>
      </c>
      <c r="D5" s="249" t="s">
        <v>189</v>
      </c>
      <c r="E5" s="262"/>
      <c r="F5" s="262"/>
      <c r="G5" s="262"/>
      <c r="H5" s="262"/>
      <c r="I5" s="271" t="s">
        <v>162</v>
      </c>
    </row>
    <row r="6" spans="1:9" ht="12.75">
      <c r="A6" s="219"/>
      <c r="B6" s="222"/>
      <c r="C6" s="222"/>
      <c r="D6" s="259" t="s">
        <v>97</v>
      </c>
      <c r="E6" s="261"/>
      <c r="F6" s="46" t="s">
        <v>186</v>
      </c>
      <c r="G6" s="46" t="s">
        <v>2</v>
      </c>
      <c r="H6" s="46" t="s">
        <v>6</v>
      </c>
      <c r="I6" s="272"/>
    </row>
    <row r="7" spans="1:9" ht="13.5" thickBot="1">
      <c r="A7" s="220"/>
      <c r="B7" s="223"/>
      <c r="C7" s="223"/>
      <c r="D7" s="96" t="s">
        <v>1</v>
      </c>
      <c r="E7" s="96" t="s">
        <v>11</v>
      </c>
      <c r="F7" s="48" t="s">
        <v>187</v>
      </c>
      <c r="G7" s="48" t="s">
        <v>40</v>
      </c>
      <c r="H7" s="48" t="s">
        <v>188</v>
      </c>
      <c r="I7" s="273"/>
    </row>
    <row r="8" spans="1:9" ht="12.75">
      <c r="A8" s="111">
        <v>39129</v>
      </c>
      <c r="B8" s="112" t="s">
        <v>129</v>
      </c>
      <c r="C8" s="112" t="s">
        <v>192</v>
      </c>
      <c r="D8" s="37">
        <v>25.91</v>
      </c>
      <c r="E8" s="37">
        <v>82.79</v>
      </c>
      <c r="F8" s="82" t="s">
        <v>146</v>
      </c>
      <c r="G8" s="37">
        <v>108.7</v>
      </c>
      <c r="H8" s="82" t="s">
        <v>146</v>
      </c>
      <c r="I8" s="119" t="s">
        <v>181</v>
      </c>
    </row>
    <row r="9" spans="1:9" ht="12.75">
      <c r="A9" s="113">
        <v>39148</v>
      </c>
      <c r="B9" s="114" t="s">
        <v>78</v>
      </c>
      <c r="C9" s="114" t="s">
        <v>164</v>
      </c>
      <c r="D9" s="39">
        <v>412.7</v>
      </c>
      <c r="E9" s="39">
        <v>632.13</v>
      </c>
      <c r="F9" s="72" t="s">
        <v>146</v>
      </c>
      <c r="G9" s="39">
        <v>1044.83</v>
      </c>
      <c r="H9" s="72" t="s">
        <v>146</v>
      </c>
      <c r="I9" s="27" t="s">
        <v>243</v>
      </c>
    </row>
    <row r="10" spans="1:9" ht="12.75">
      <c r="A10" s="113">
        <v>39148</v>
      </c>
      <c r="B10" s="114" t="s">
        <v>78</v>
      </c>
      <c r="C10" s="114" t="s">
        <v>193</v>
      </c>
      <c r="D10" s="39">
        <v>260.77</v>
      </c>
      <c r="E10" s="39">
        <v>167.19</v>
      </c>
      <c r="F10" s="72" t="s">
        <v>146</v>
      </c>
      <c r="G10" s="39">
        <v>428.16</v>
      </c>
      <c r="H10" s="72" t="s">
        <v>146</v>
      </c>
      <c r="I10" s="27" t="s">
        <v>243</v>
      </c>
    </row>
    <row r="11" spans="1:9" ht="12.75">
      <c r="A11" s="113">
        <v>39149</v>
      </c>
      <c r="B11" s="114" t="s">
        <v>78</v>
      </c>
      <c r="C11" s="114" t="s">
        <v>194</v>
      </c>
      <c r="D11" s="39">
        <v>40</v>
      </c>
      <c r="E11" s="39">
        <v>93.84</v>
      </c>
      <c r="F11" s="72" t="s">
        <v>146</v>
      </c>
      <c r="G11" s="39">
        <v>133.84</v>
      </c>
      <c r="H11" s="39">
        <v>16.96</v>
      </c>
      <c r="I11" s="27" t="s">
        <v>181</v>
      </c>
    </row>
    <row r="12" spans="1:9" ht="12.75">
      <c r="A12" s="113">
        <v>39149</v>
      </c>
      <c r="B12" s="114" t="s">
        <v>78</v>
      </c>
      <c r="C12" s="114" t="s">
        <v>195</v>
      </c>
      <c r="D12" s="39">
        <v>48.1</v>
      </c>
      <c r="E12" s="39">
        <v>112.24</v>
      </c>
      <c r="F12" s="72" t="s">
        <v>146</v>
      </c>
      <c r="G12" s="39">
        <v>160.34</v>
      </c>
      <c r="H12" s="72" t="s">
        <v>146</v>
      </c>
      <c r="I12" s="27" t="s">
        <v>182</v>
      </c>
    </row>
    <row r="13" spans="1:9" ht="12.75">
      <c r="A13" s="113">
        <v>39184</v>
      </c>
      <c r="B13" s="114" t="s">
        <v>44</v>
      </c>
      <c r="C13" s="114" t="s">
        <v>196</v>
      </c>
      <c r="D13" s="72" t="s">
        <v>146</v>
      </c>
      <c r="E13" s="39">
        <v>118</v>
      </c>
      <c r="F13" s="72" t="s">
        <v>146</v>
      </c>
      <c r="G13" s="39">
        <v>118</v>
      </c>
      <c r="H13" s="72" t="s">
        <v>146</v>
      </c>
      <c r="I13" s="27" t="s">
        <v>183</v>
      </c>
    </row>
    <row r="14" spans="1:9" ht="12.75">
      <c r="A14" s="113">
        <v>39215</v>
      </c>
      <c r="B14" s="114" t="s">
        <v>190</v>
      </c>
      <c r="C14" s="114" t="s">
        <v>197</v>
      </c>
      <c r="D14" s="39">
        <v>105.66</v>
      </c>
      <c r="E14" s="39">
        <v>110.96</v>
      </c>
      <c r="F14" s="39">
        <v>40</v>
      </c>
      <c r="G14" s="39">
        <v>256.62</v>
      </c>
      <c r="H14" s="72" t="s">
        <v>146</v>
      </c>
      <c r="I14" s="27" t="s">
        <v>244</v>
      </c>
    </row>
    <row r="15" spans="1:9" ht="12.75">
      <c r="A15" s="113">
        <v>39245</v>
      </c>
      <c r="B15" s="114" t="s">
        <v>89</v>
      </c>
      <c r="C15" s="114" t="s">
        <v>198</v>
      </c>
      <c r="D15" s="39">
        <v>39.52</v>
      </c>
      <c r="E15" s="39">
        <v>103.9</v>
      </c>
      <c r="F15" s="39">
        <v>59.01</v>
      </c>
      <c r="G15" s="39">
        <v>202.43</v>
      </c>
      <c r="H15" s="72" t="s">
        <v>146</v>
      </c>
      <c r="I15" s="27" t="s">
        <v>431</v>
      </c>
    </row>
    <row r="16" spans="1:9" ht="12.75">
      <c r="A16" s="113">
        <v>39262</v>
      </c>
      <c r="B16" s="114" t="s">
        <v>82</v>
      </c>
      <c r="C16" s="114" t="s">
        <v>199</v>
      </c>
      <c r="D16" s="72" t="s">
        <v>146</v>
      </c>
      <c r="E16" s="39">
        <v>0</v>
      </c>
      <c r="F16" s="39">
        <v>118</v>
      </c>
      <c r="G16" s="39">
        <v>118</v>
      </c>
      <c r="H16" s="72" t="s">
        <v>146</v>
      </c>
      <c r="I16" s="27" t="s">
        <v>245</v>
      </c>
    </row>
    <row r="17" spans="1:9" ht="12.75">
      <c r="A17" s="113">
        <v>39264</v>
      </c>
      <c r="B17" s="114" t="s">
        <v>82</v>
      </c>
      <c r="C17" s="114" t="s">
        <v>200</v>
      </c>
      <c r="D17" s="72" t="s">
        <v>146</v>
      </c>
      <c r="E17" s="39">
        <v>19.34</v>
      </c>
      <c r="F17" s="39">
        <v>99.11</v>
      </c>
      <c r="G17" s="39">
        <v>118.45</v>
      </c>
      <c r="H17" s="39">
        <v>40</v>
      </c>
      <c r="I17" s="27" t="s">
        <v>246</v>
      </c>
    </row>
    <row r="18" spans="1:9" ht="12.75">
      <c r="A18" s="113">
        <v>39266</v>
      </c>
      <c r="B18" s="114" t="s">
        <v>82</v>
      </c>
      <c r="C18" s="114" t="s">
        <v>201</v>
      </c>
      <c r="D18" s="39">
        <v>125</v>
      </c>
      <c r="E18" s="39">
        <v>0</v>
      </c>
      <c r="F18" s="72" t="s">
        <v>146</v>
      </c>
      <c r="G18" s="39">
        <v>125</v>
      </c>
      <c r="H18" s="72" t="s">
        <v>146</v>
      </c>
      <c r="I18" s="27" t="s">
        <v>181</v>
      </c>
    </row>
    <row r="19" spans="1:9" ht="12.75">
      <c r="A19" s="113">
        <v>39267</v>
      </c>
      <c r="B19" s="114" t="s">
        <v>56</v>
      </c>
      <c r="C19" s="114" t="s">
        <v>202</v>
      </c>
      <c r="D19" s="39">
        <v>153.7</v>
      </c>
      <c r="E19" s="39">
        <v>10.9</v>
      </c>
      <c r="F19" s="72" t="s">
        <v>146</v>
      </c>
      <c r="G19" s="39">
        <v>164.6</v>
      </c>
      <c r="H19" s="39">
        <v>17.8</v>
      </c>
      <c r="I19" s="27" t="s">
        <v>181</v>
      </c>
    </row>
    <row r="20" spans="1:9" ht="12.75">
      <c r="A20" s="113">
        <v>39267</v>
      </c>
      <c r="B20" s="114" t="s">
        <v>59</v>
      </c>
      <c r="C20" s="114" t="s">
        <v>203</v>
      </c>
      <c r="D20" s="39">
        <v>31.8</v>
      </c>
      <c r="E20" s="39">
        <v>288.1</v>
      </c>
      <c r="F20" s="72" t="s">
        <v>146</v>
      </c>
      <c r="G20" s="39">
        <v>319.9</v>
      </c>
      <c r="H20" s="39">
        <v>159</v>
      </c>
      <c r="I20" s="27" t="s">
        <v>182</v>
      </c>
    </row>
    <row r="21" spans="1:9" ht="12.75">
      <c r="A21" s="113">
        <v>39272</v>
      </c>
      <c r="B21" s="114" t="s">
        <v>89</v>
      </c>
      <c r="C21" s="114" t="s">
        <v>204</v>
      </c>
      <c r="D21" s="39">
        <v>5.44</v>
      </c>
      <c r="E21" s="39">
        <v>37.09</v>
      </c>
      <c r="F21" s="39">
        <v>61.46</v>
      </c>
      <c r="G21" s="39">
        <v>103.99</v>
      </c>
      <c r="H21" s="72" t="s">
        <v>146</v>
      </c>
      <c r="I21" s="27" t="s">
        <v>183</v>
      </c>
    </row>
    <row r="22" spans="1:9" ht="12.75">
      <c r="A22" s="113">
        <v>39276</v>
      </c>
      <c r="B22" s="114" t="s">
        <v>83</v>
      </c>
      <c r="C22" s="114" t="s">
        <v>205</v>
      </c>
      <c r="D22" s="72" t="s">
        <v>146</v>
      </c>
      <c r="E22" s="72" t="s">
        <v>146</v>
      </c>
      <c r="F22" s="39">
        <v>307</v>
      </c>
      <c r="G22" s="39">
        <v>307</v>
      </c>
      <c r="H22" s="72" t="s">
        <v>146</v>
      </c>
      <c r="I22" s="27" t="s">
        <v>181</v>
      </c>
    </row>
    <row r="23" spans="1:9" ht="12.75">
      <c r="A23" s="113">
        <v>39277</v>
      </c>
      <c r="B23" s="114" t="s">
        <v>83</v>
      </c>
      <c r="C23" s="114" t="s">
        <v>83</v>
      </c>
      <c r="D23" s="39">
        <v>54.6</v>
      </c>
      <c r="E23" s="39">
        <v>48.3</v>
      </c>
      <c r="F23" s="39">
        <v>51.4</v>
      </c>
      <c r="G23" s="39">
        <v>154.3</v>
      </c>
      <c r="H23" s="72" t="s">
        <v>146</v>
      </c>
      <c r="I23" s="27" t="s">
        <v>181</v>
      </c>
    </row>
    <row r="24" spans="1:9" ht="12.75">
      <c r="A24" s="113">
        <v>39277</v>
      </c>
      <c r="B24" s="114" t="s">
        <v>83</v>
      </c>
      <c r="C24" s="114" t="s">
        <v>206</v>
      </c>
      <c r="D24" s="72" t="s">
        <v>146</v>
      </c>
      <c r="E24" s="72" t="s">
        <v>146</v>
      </c>
      <c r="F24" s="39">
        <v>127</v>
      </c>
      <c r="G24" s="39">
        <v>127</v>
      </c>
      <c r="H24" s="72" t="s">
        <v>146</v>
      </c>
      <c r="I24" s="27" t="s">
        <v>181</v>
      </c>
    </row>
    <row r="25" spans="1:9" ht="12.75">
      <c r="A25" s="113">
        <v>39278</v>
      </c>
      <c r="B25" s="114" t="s">
        <v>82</v>
      </c>
      <c r="C25" s="114" t="s">
        <v>207</v>
      </c>
      <c r="D25" s="72" t="s">
        <v>146</v>
      </c>
      <c r="E25" s="39">
        <v>281</v>
      </c>
      <c r="F25" s="72" t="s">
        <v>146</v>
      </c>
      <c r="G25" s="39">
        <v>281</v>
      </c>
      <c r="H25" s="72" t="s">
        <v>146</v>
      </c>
      <c r="I25" s="27" t="s">
        <v>181</v>
      </c>
    </row>
    <row r="26" spans="1:9" ht="12.75">
      <c r="A26" s="113">
        <v>39278</v>
      </c>
      <c r="B26" s="114" t="s">
        <v>79</v>
      </c>
      <c r="C26" s="114" t="s">
        <v>208</v>
      </c>
      <c r="D26" s="39">
        <v>136.05</v>
      </c>
      <c r="E26" s="39">
        <v>0</v>
      </c>
      <c r="F26" s="39">
        <v>0.46</v>
      </c>
      <c r="G26" s="39">
        <v>136.51</v>
      </c>
      <c r="H26" s="39">
        <v>16.72</v>
      </c>
      <c r="I26" s="27" t="s">
        <v>181</v>
      </c>
    </row>
    <row r="27" spans="1:9" ht="12.75">
      <c r="A27" s="113">
        <v>39290</v>
      </c>
      <c r="B27" s="114" t="s">
        <v>87</v>
      </c>
      <c r="C27" s="114" t="s">
        <v>165</v>
      </c>
      <c r="D27" s="39">
        <v>216.34</v>
      </c>
      <c r="E27" s="39">
        <v>1791.06</v>
      </c>
      <c r="F27" s="39">
        <v>117.3</v>
      </c>
      <c r="G27" s="39">
        <v>2124.7</v>
      </c>
      <c r="H27" s="39">
        <v>2382.25</v>
      </c>
      <c r="I27" s="27" t="s">
        <v>432</v>
      </c>
    </row>
    <row r="28" spans="1:9" ht="12.75">
      <c r="A28" s="113">
        <v>39290</v>
      </c>
      <c r="B28" s="114" t="s">
        <v>93</v>
      </c>
      <c r="C28" s="114" t="s">
        <v>166</v>
      </c>
      <c r="D28" s="39">
        <v>6745.1</v>
      </c>
      <c r="E28" s="39">
        <v>8441.22</v>
      </c>
      <c r="F28" s="39">
        <v>3486.58</v>
      </c>
      <c r="G28" s="39">
        <v>18672.9</v>
      </c>
      <c r="H28" s="39">
        <v>518</v>
      </c>
      <c r="I28" s="27" t="s">
        <v>181</v>
      </c>
    </row>
    <row r="29" spans="1:9" ht="12.75">
      <c r="A29" s="113">
        <v>39290</v>
      </c>
      <c r="B29" s="114" t="s">
        <v>94</v>
      </c>
      <c r="C29" s="114" t="s">
        <v>209</v>
      </c>
      <c r="D29" s="39">
        <v>22.85</v>
      </c>
      <c r="E29" s="39">
        <v>49.79</v>
      </c>
      <c r="F29" s="39">
        <v>46</v>
      </c>
      <c r="G29" s="39">
        <v>118.64</v>
      </c>
      <c r="H29" s="39">
        <v>18.04</v>
      </c>
      <c r="I29" s="27" t="s">
        <v>182</v>
      </c>
    </row>
    <row r="30" spans="1:9" ht="12.75">
      <c r="A30" s="113">
        <v>39291</v>
      </c>
      <c r="B30" s="114" t="s">
        <v>92</v>
      </c>
      <c r="C30" s="114" t="s">
        <v>210</v>
      </c>
      <c r="D30" s="39">
        <v>184.07</v>
      </c>
      <c r="E30" s="39">
        <v>48.42</v>
      </c>
      <c r="F30" s="39">
        <v>21.14</v>
      </c>
      <c r="G30" s="39">
        <v>253.63</v>
      </c>
      <c r="H30" s="72" t="s">
        <v>146</v>
      </c>
      <c r="I30" s="27" t="s">
        <v>181</v>
      </c>
    </row>
    <row r="31" spans="1:9" ht="12.75">
      <c r="A31" s="113">
        <v>39292</v>
      </c>
      <c r="B31" s="114" t="s">
        <v>89</v>
      </c>
      <c r="C31" s="114" t="s">
        <v>167</v>
      </c>
      <c r="D31" s="39">
        <v>481.18</v>
      </c>
      <c r="E31" s="39">
        <v>514.67</v>
      </c>
      <c r="F31" s="39">
        <v>14.02</v>
      </c>
      <c r="G31" s="39">
        <v>1009.87</v>
      </c>
      <c r="H31" s="39">
        <v>18.69</v>
      </c>
      <c r="I31" s="27" t="s">
        <v>432</v>
      </c>
    </row>
    <row r="32" spans="1:9" ht="12.75">
      <c r="A32" s="113">
        <v>39293</v>
      </c>
      <c r="B32" s="114" t="s">
        <v>94</v>
      </c>
      <c r="C32" s="114" t="s">
        <v>168</v>
      </c>
      <c r="D32" s="39">
        <v>14162.79</v>
      </c>
      <c r="E32" s="39">
        <v>2657.84</v>
      </c>
      <c r="F32" s="72" t="s">
        <v>146</v>
      </c>
      <c r="G32" s="39">
        <v>16820.63</v>
      </c>
      <c r="H32" s="39">
        <v>1275.7</v>
      </c>
      <c r="I32" s="27" t="s">
        <v>181</v>
      </c>
    </row>
    <row r="33" spans="1:9" ht="12.75">
      <c r="A33" s="113">
        <v>39294</v>
      </c>
      <c r="B33" s="114" t="s">
        <v>191</v>
      </c>
      <c r="C33" s="114" t="s">
        <v>211</v>
      </c>
      <c r="D33" s="39">
        <v>5</v>
      </c>
      <c r="E33" s="39">
        <v>123</v>
      </c>
      <c r="F33" s="39">
        <v>300</v>
      </c>
      <c r="G33" s="39">
        <v>428</v>
      </c>
      <c r="H33" s="72" t="s">
        <v>146</v>
      </c>
      <c r="I33" s="27" t="s">
        <v>431</v>
      </c>
    </row>
    <row r="34" spans="1:9" ht="12.75">
      <c r="A34" s="113">
        <v>39294</v>
      </c>
      <c r="B34" s="114" t="s">
        <v>65</v>
      </c>
      <c r="C34" s="114" t="s">
        <v>169</v>
      </c>
      <c r="D34" s="72" t="s">
        <v>146</v>
      </c>
      <c r="E34" s="39">
        <v>571</v>
      </c>
      <c r="F34" s="72" t="s">
        <v>146</v>
      </c>
      <c r="G34" s="39">
        <v>571</v>
      </c>
      <c r="H34" s="72" t="s">
        <v>146</v>
      </c>
      <c r="I34" s="27" t="s">
        <v>182</v>
      </c>
    </row>
    <row r="35" spans="1:9" ht="12.75">
      <c r="A35" s="113">
        <v>39294</v>
      </c>
      <c r="B35" s="114" t="s">
        <v>65</v>
      </c>
      <c r="C35" s="114" t="s">
        <v>170</v>
      </c>
      <c r="D35" s="72" t="s">
        <v>146</v>
      </c>
      <c r="E35" s="72" t="s">
        <v>146</v>
      </c>
      <c r="F35" s="39">
        <v>670</v>
      </c>
      <c r="G35" s="39">
        <v>670</v>
      </c>
      <c r="H35" s="72" t="s">
        <v>146</v>
      </c>
      <c r="I35" s="27" t="s">
        <v>271</v>
      </c>
    </row>
    <row r="36" spans="1:9" ht="12.75">
      <c r="A36" s="113">
        <v>39294</v>
      </c>
      <c r="B36" s="114" t="s">
        <v>69</v>
      </c>
      <c r="C36" s="114" t="s">
        <v>212</v>
      </c>
      <c r="D36" s="39">
        <v>25</v>
      </c>
      <c r="E36" s="39">
        <v>20</v>
      </c>
      <c r="F36" s="39">
        <v>293</v>
      </c>
      <c r="G36" s="39">
        <v>338</v>
      </c>
      <c r="H36" s="39">
        <v>30</v>
      </c>
      <c r="I36" s="27" t="s">
        <v>181</v>
      </c>
    </row>
    <row r="37" spans="1:9" ht="12.75">
      <c r="A37" s="113">
        <v>39295</v>
      </c>
      <c r="B37" s="114" t="s">
        <v>54</v>
      </c>
      <c r="C37" s="114" t="s">
        <v>171</v>
      </c>
      <c r="D37" s="39">
        <v>598.29</v>
      </c>
      <c r="E37" s="39">
        <v>837.88</v>
      </c>
      <c r="F37" s="72" t="s">
        <v>146</v>
      </c>
      <c r="G37" s="39">
        <v>1436.17</v>
      </c>
      <c r="H37" s="39">
        <v>36.74</v>
      </c>
      <c r="I37" s="27" t="s">
        <v>183</v>
      </c>
    </row>
    <row r="38" spans="1:9" ht="12.75">
      <c r="A38" s="113">
        <v>39297</v>
      </c>
      <c r="B38" s="114" t="s">
        <v>82</v>
      </c>
      <c r="C38" s="114" t="s">
        <v>213</v>
      </c>
      <c r="D38" s="72" t="s">
        <v>146</v>
      </c>
      <c r="E38" s="39">
        <v>100</v>
      </c>
      <c r="F38" s="39">
        <v>30</v>
      </c>
      <c r="G38" s="39">
        <v>130</v>
      </c>
      <c r="H38" s="72" t="s">
        <v>146</v>
      </c>
      <c r="I38" s="27" t="s">
        <v>247</v>
      </c>
    </row>
    <row r="39" spans="1:9" ht="12.75">
      <c r="A39" s="113">
        <v>39299</v>
      </c>
      <c r="B39" s="114" t="s">
        <v>83</v>
      </c>
      <c r="C39" s="114" t="s">
        <v>214</v>
      </c>
      <c r="D39" s="39">
        <v>132</v>
      </c>
      <c r="E39" s="39">
        <v>56</v>
      </c>
      <c r="F39" s="72" t="s">
        <v>146</v>
      </c>
      <c r="G39" s="39">
        <v>188</v>
      </c>
      <c r="H39" s="72" t="s">
        <v>146</v>
      </c>
      <c r="I39" s="27" t="s">
        <v>243</v>
      </c>
    </row>
    <row r="40" spans="1:9" ht="12.75">
      <c r="A40" s="113">
        <v>39299</v>
      </c>
      <c r="B40" s="114" t="s">
        <v>83</v>
      </c>
      <c r="C40" s="114" t="s">
        <v>215</v>
      </c>
      <c r="D40" s="72" t="s">
        <v>146</v>
      </c>
      <c r="E40" s="72" t="s">
        <v>146</v>
      </c>
      <c r="F40" s="39">
        <v>280</v>
      </c>
      <c r="G40" s="39">
        <v>280</v>
      </c>
      <c r="H40" s="72" t="s">
        <v>146</v>
      </c>
      <c r="I40" s="27" t="s">
        <v>243</v>
      </c>
    </row>
    <row r="41" spans="1:9" ht="12.75">
      <c r="A41" s="113">
        <v>39299</v>
      </c>
      <c r="B41" s="114" t="s">
        <v>69</v>
      </c>
      <c r="C41" s="114" t="s">
        <v>216</v>
      </c>
      <c r="D41" s="72" t="s">
        <v>146</v>
      </c>
      <c r="E41" s="39">
        <v>321.3</v>
      </c>
      <c r="F41" s="72" t="s">
        <v>146</v>
      </c>
      <c r="G41" s="39">
        <v>321.3</v>
      </c>
      <c r="H41" s="39">
        <v>7.3</v>
      </c>
      <c r="I41" s="27" t="s">
        <v>181</v>
      </c>
    </row>
    <row r="42" spans="1:9" ht="12.75">
      <c r="A42" s="113">
        <v>39304</v>
      </c>
      <c r="B42" s="114" t="s">
        <v>44</v>
      </c>
      <c r="C42" s="114" t="s">
        <v>217</v>
      </c>
      <c r="D42" s="39">
        <v>0.5</v>
      </c>
      <c r="E42" s="39">
        <v>250</v>
      </c>
      <c r="F42" s="72" t="s">
        <v>146</v>
      </c>
      <c r="G42" s="39">
        <v>250.5</v>
      </c>
      <c r="H42" s="72" t="s">
        <v>146</v>
      </c>
      <c r="I42" s="27" t="s">
        <v>181</v>
      </c>
    </row>
    <row r="43" spans="1:9" ht="12.75">
      <c r="A43" s="113">
        <v>39305</v>
      </c>
      <c r="B43" s="114" t="s">
        <v>82</v>
      </c>
      <c r="C43" s="114" t="s">
        <v>218</v>
      </c>
      <c r="D43" s="72" t="s">
        <v>146</v>
      </c>
      <c r="E43" s="72" t="s">
        <v>146</v>
      </c>
      <c r="F43" s="39">
        <v>389</v>
      </c>
      <c r="G43" s="39">
        <v>389</v>
      </c>
      <c r="H43" s="72" t="s">
        <v>146</v>
      </c>
      <c r="I43" s="27" t="s">
        <v>181</v>
      </c>
    </row>
    <row r="44" spans="1:9" ht="12.75">
      <c r="A44" s="113">
        <v>39312</v>
      </c>
      <c r="B44" s="114" t="s">
        <v>65</v>
      </c>
      <c r="C44" s="114" t="s">
        <v>219</v>
      </c>
      <c r="D44" s="72" t="s">
        <v>146</v>
      </c>
      <c r="E44" s="39">
        <v>180</v>
      </c>
      <c r="F44" s="39">
        <v>117</v>
      </c>
      <c r="G44" s="39">
        <v>297</v>
      </c>
      <c r="H44" s="72" t="s">
        <v>146</v>
      </c>
      <c r="I44" s="27" t="s">
        <v>181</v>
      </c>
    </row>
    <row r="45" spans="1:9" ht="12.75">
      <c r="A45" s="113">
        <v>39313</v>
      </c>
      <c r="B45" s="114" t="s">
        <v>72</v>
      </c>
      <c r="C45" s="114" t="s">
        <v>172</v>
      </c>
      <c r="D45" s="72" t="s">
        <v>146</v>
      </c>
      <c r="E45" s="39">
        <v>582</v>
      </c>
      <c r="F45" s="39">
        <v>139</v>
      </c>
      <c r="G45" s="39">
        <v>721</v>
      </c>
      <c r="H45" s="39">
        <v>204</v>
      </c>
      <c r="I45" s="27" t="s">
        <v>181</v>
      </c>
    </row>
    <row r="46" spans="1:9" ht="12.75">
      <c r="A46" s="113">
        <v>39316</v>
      </c>
      <c r="B46" s="114" t="s">
        <v>83</v>
      </c>
      <c r="C46" s="114" t="s">
        <v>220</v>
      </c>
      <c r="D46" s="39">
        <v>163</v>
      </c>
      <c r="E46" s="72" t="s">
        <v>146</v>
      </c>
      <c r="F46" s="72" t="s">
        <v>146</v>
      </c>
      <c r="G46" s="39">
        <v>163</v>
      </c>
      <c r="H46" s="72" t="s">
        <v>146</v>
      </c>
      <c r="I46" s="27" t="s">
        <v>181</v>
      </c>
    </row>
    <row r="47" spans="1:9" ht="12.75">
      <c r="A47" s="113">
        <v>39318</v>
      </c>
      <c r="B47" s="114" t="s">
        <v>83</v>
      </c>
      <c r="C47" s="114" t="s">
        <v>173</v>
      </c>
      <c r="D47" s="39">
        <v>150</v>
      </c>
      <c r="E47" s="72" t="s">
        <v>146</v>
      </c>
      <c r="F47" s="39">
        <v>457</v>
      </c>
      <c r="G47" s="39">
        <v>607</v>
      </c>
      <c r="H47" s="72" t="s">
        <v>146</v>
      </c>
      <c r="I47" s="27" t="s">
        <v>181</v>
      </c>
    </row>
    <row r="48" spans="1:9" ht="12.75">
      <c r="A48" s="113">
        <v>39318</v>
      </c>
      <c r="B48" s="114" t="s">
        <v>83</v>
      </c>
      <c r="C48" s="114" t="s">
        <v>174</v>
      </c>
      <c r="D48" s="39">
        <v>135.7</v>
      </c>
      <c r="E48" s="39">
        <v>480.5</v>
      </c>
      <c r="F48" s="72" t="s">
        <v>146</v>
      </c>
      <c r="G48" s="39">
        <v>616.2</v>
      </c>
      <c r="H48" s="39">
        <v>55.9</v>
      </c>
      <c r="I48" s="27" t="s">
        <v>431</v>
      </c>
    </row>
    <row r="49" spans="1:9" ht="12.75">
      <c r="A49" s="113">
        <v>39322</v>
      </c>
      <c r="B49" s="114" t="s">
        <v>78</v>
      </c>
      <c r="C49" s="114" t="s">
        <v>221</v>
      </c>
      <c r="D49" s="39">
        <v>475.76</v>
      </c>
      <c r="E49" s="39">
        <v>5299.26</v>
      </c>
      <c r="F49" s="72" t="s">
        <v>146</v>
      </c>
      <c r="G49" s="39">
        <v>5775.02</v>
      </c>
      <c r="H49" s="39">
        <v>1706.69</v>
      </c>
      <c r="I49" s="27" t="s">
        <v>271</v>
      </c>
    </row>
    <row r="50" spans="1:9" ht="12.75">
      <c r="A50" s="113">
        <v>39322</v>
      </c>
      <c r="B50" s="114" t="s">
        <v>66</v>
      </c>
      <c r="C50" s="114" t="s">
        <v>176</v>
      </c>
      <c r="D50" s="72" t="s">
        <v>146</v>
      </c>
      <c r="E50" s="72" t="s">
        <v>146</v>
      </c>
      <c r="F50" s="39">
        <v>625.4</v>
      </c>
      <c r="G50" s="39">
        <v>625.4</v>
      </c>
      <c r="H50" s="39">
        <v>9.6</v>
      </c>
      <c r="I50" s="27" t="s">
        <v>182</v>
      </c>
    </row>
    <row r="51" spans="1:9" ht="12.75">
      <c r="A51" s="113">
        <v>39331</v>
      </c>
      <c r="B51" s="114" t="s">
        <v>59</v>
      </c>
      <c r="C51" s="114" t="s">
        <v>222</v>
      </c>
      <c r="D51" s="39">
        <v>340.1</v>
      </c>
      <c r="E51" s="39">
        <v>99.95</v>
      </c>
      <c r="F51" s="72" t="s">
        <v>146</v>
      </c>
      <c r="G51" s="39">
        <v>440.05</v>
      </c>
      <c r="H51" s="72" t="s">
        <v>146</v>
      </c>
      <c r="I51" s="27" t="s">
        <v>181</v>
      </c>
    </row>
    <row r="52" spans="1:9" ht="12.75">
      <c r="A52" s="113">
        <v>39332</v>
      </c>
      <c r="B52" s="114" t="s">
        <v>69</v>
      </c>
      <c r="C52" s="114" t="s">
        <v>223</v>
      </c>
      <c r="D52" s="39">
        <v>194.66</v>
      </c>
      <c r="E52" s="72" t="s">
        <v>146</v>
      </c>
      <c r="F52" s="39">
        <v>24.97</v>
      </c>
      <c r="G52" s="39">
        <v>219.63</v>
      </c>
      <c r="H52" s="39">
        <v>5.59</v>
      </c>
      <c r="I52" s="27" t="s">
        <v>181</v>
      </c>
    </row>
    <row r="53" spans="1:9" ht="12.75">
      <c r="A53" s="113">
        <v>39339</v>
      </c>
      <c r="B53" s="114" t="s">
        <v>42</v>
      </c>
      <c r="C53" s="114" t="s">
        <v>177</v>
      </c>
      <c r="D53" s="39">
        <v>264.1</v>
      </c>
      <c r="E53" s="39">
        <v>269.9</v>
      </c>
      <c r="F53" s="72" t="s">
        <v>146</v>
      </c>
      <c r="G53" s="39">
        <v>534</v>
      </c>
      <c r="H53" s="72" t="s">
        <v>146</v>
      </c>
      <c r="I53" s="27" t="s">
        <v>181</v>
      </c>
    </row>
    <row r="54" spans="1:9" ht="12.75">
      <c r="A54" s="113">
        <v>39353</v>
      </c>
      <c r="B54" s="114" t="s">
        <v>44</v>
      </c>
      <c r="C54" s="114" t="s">
        <v>196</v>
      </c>
      <c r="D54" s="72" t="s">
        <v>146</v>
      </c>
      <c r="E54" s="39">
        <v>180</v>
      </c>
      <c r="F54" s="72" t="s">
        <v>146</v>
      </c>
      <c r="G54" s="39">
        <v>180</v>
      </c>
      <c r="H54" s="72" t="s">
        <v>146</v>
      </c>
      <c r="I54" s="27" t="s">
        <v>181</v>
      </c>
    </row>
    <row r="55" spans="1:9" ht="12.75">
      <c r="A55" s="113">
        <v>39373</v>
      </c>
      <c r="B55" s="114" t="s">
        <v>75</v>
      </c>
      <c r="C55" s="114" t="s">
        <v>224</v>
      </c>
      <c r="D55" s="72" t="s">
        <v>146</v>
      </c>
      <c r="E55" s="72" t="s">
        <v>146</v>
      </c>
      <c r="F55" s="39">
        <v>113</v>
      </c>
      <c r="G55" s="39">
        <v>113</v>
      </c>
      <c r="H55" s="39">
        <v>5</v>
      </c>
      <c r="I55" s="27" t="s">
        <v>638</v>
      </c>
    </row>
    <row r="56" spans="1:9" ht="12.75">
      <c r="A56" s="113">
        <v>39376</v>
      </c>
      <c r="B56" s="114" t="s">
        <v>190</v>
      </c>
      <c r="C56" s="114" t="s">
        <v>225</v>
      </c>
      <c r="D56" s="72" t="s">
        <v>146</v>
      </c>
      <c r="E56" s="39">
        <v>116.3</v>
      </c>
      <c r="F56" s="72" t="s">
        <v>146</v>
      </c>
      <c r="G56" s="39">
        <v>116.3</v>
      </c>
      <c r="H56" s="72" t="s">
        <v>146</v>
      </c>
      <c r="I56" s="27" t="s">
        <v>181</v>
      </c>
    </row>
    <row r="57" spans="1:9" ht="12.75">
      <c r="A57" s="113">
        <v>39388</v>
      </c>
      <c r="B57" s="114" t="s">
        <v>44</v>
      </c>
      <c r="C57" s="114" t="s">
        <v>226</v>
      </c>
      <c r="D57" s="72" t="s">
        <v>146</v>
      </c>
      <c r="E57" s="39">
        <v>140</v>
      </c>
      <c r="F57" s="72" t="s">
        <v>146</v>
      </c>
      <c r="G57" s="39">
        <v>140</v>
      </c>
      <c r="H57" s="72" t="s">
        <v>146</v>
      </c>
      <c r="I57" s="27" t="s">
        <v>181</v>
      </c>
    </row>
    <row r="58" spans="1:9" ht="12.75">
      <c r="A58" s="113">
        <v>39388</v>
      </c>
      <c r="B58" s="114" t="s">
        <v>69</v>
      </c>
      <c r="C58" s="114" t="s">
        <v>227</v>
      </c>
      <c r="D58" s="72" t="s">
        <v>146</v>
      </c>
      <c r="E58" s="39">
        <v>100</v>
      </c>
      <c r="F58" s="39">
        <v>70</v>
      </c>
      <c r="G58" s="39">
        <v>170</v>
      </c>
      <c r="H58" s="72" t="s">
        <v>146</v>
      </c>
      <c r="I58" s="27" t="s">
        <v>181</v>
      </c>
    </row>
    <row r="59" spans="1:9" ht="12.75">
      <c r="A59" s="113">
        <v>39388</v>
      </c>
      <c r="B59" s="114" t="s">
        <v>69</v>
      </c>
      <c r="C59" s="114" t="s">
        <v>228</v>
      </c>
      <c r="D59" s="72" t="s">
        <v>146</v>
      </c>
      <c r="E59" s="39">
        <v>199</v>
      </c>
      <c r="F59" s="39">
        <v>12</v>
      </c>
      <c r="G59" s="39">
        <v>211</v>
      </c>
      <c r="H59" s="72" t="s">
        <v>146</v>
      </c>
      <c r="I59" s="27" t="s">
        <v>181</v>
      </c>
    </row>
    <row r="60" spans="1:9" ht="12.75">
      <c r="A60" s="113">
        <v>39388</v>
      </c>
      <c r="B60" s="114" t="s">
        <v>69</v>
      </c>
      <c r="C60" s="114" t="s">
        <v>229</v>
      </c>
      <c r="D60" s="72" t="s">
        <v>146</v>
      </c>
      <c r="E60" s="39">
        <v>112</v>
      </c>
      <c r="F60" s="72" t="s">
        <v>146</v>
      </c>
      <c r="G60" s="39">
        <v>112</v>
      </c>
      <c r="H60" s="72" t="s">
        <v>146</v>
      </c>
      <c r="I60" s="27" t="s">
        <v>181</v>
      </c>
    </row>
    <row r="61" spans="1:9" ht="12.75">
      <c r="A61" s="113">
        <v>39389</v>
      </c>
      <c r="B61" s="114" t="s">
        <v>45</v>
      </c>
      <c r="C61" s="114" t="s">
        <v>230</v>
      </c>
      <c r="D61" s="39">
        <v>1.35</v>
      </c>
      <c r="E61" s="39">
        <v>135</v>
      </c>
      <c r="F61" s="72" t="s">
        <v>146</v>
      </c>
      <c r="G61" s="39">
        <v>136.35</v>
      </c>
      <c r="H61" s="72" t="s">
        <v>146</v>
      </c>
      <c r="I61" s="27" t="s">
        <v>181</v>
      </c>
    </row>
    <row r="62" spans="1:9" ht="12.75">
      <c r="A62" s="113">
        <v>39395</v>
      </c>
      <c r="B62" s="114" t="s">
        <v>63</v>
      </c>
      <c r="C62" s="114" t="s">
        <v>231</v>
      </c>
      <c r="D62" s="39">
        <v>15</v>
      </c>
      <c r="E62" s="39">
        <v>263.1</v>
      </c>
      <c r="F62" s="72" t="s">
        <v>146</v>
      </c>
      <c r="G62" s="39">
        <v>278.1</v>
      </c>
      <c r="H62" s="72" t="s">
        <v>146</v>
      </c>
      <c r="I62" s="27" t="s">
        <v>181</v>
      </c>
    </row>
    <row r="63" spans="1:9" ht="12.75">
      <c r="A63" s="113">
        <v>39395</v>
      </c>
      <c r="B63" s="114" t="s">
        <v>63</v>
      </c>
      <c r="C63" s="114" t="s">
        <v>232</v>
      </c>
      <c r="D63" s="39">
        <v>15</v>
      </c>
      <c r="E63" s="39">
        <v>90.92</v>
      </c>
      <c r="F63" s="72" t="s">
        <v>146</v>
      </c>
      <c r="G63" s="39">
        <v>105.92</v>
      </c>
      <c r="H63" s="72" t="s">
        <v>146</v>
      </c>
      <c r="I63" s="27" t="s">
        <v>181</v>
      </c>
    </row>
    <row r="64" spans="1:9" ht="12.75">
      <c r="A64" s="113">
        <v>39396</v>
      </c>
      <c r="B64" s="114" t="s">
        <v>63</v>
      </c>
      <c r="C64" s="114" t="s">
        <v>233</v>
      </c>
      <c r="D64" s="72" t="s">
        <v>146</v>
      </c>
      <c r="E64" s="39">
        <v>210.53</v>
      </c>
      <c r="F64" s="72" t="s">
        <v>146</v>
      </c>
      <c r="G64" s="39">
        <v>210.53</v>
      </c>
      <c r="H64" s="72" t="s">
        <v>146</v>
      </c>
      <c r="I64" s="27" t="s">
        <v>639</v>
      </c>
    </row>
    <row r="65" spans="1:9" ht="12.75">
      <c r="A65" s="113">
        <v>39396</v>
      </c>
      <c r="B65" s="114" t="s">
        <v>44</v>
      </c>
      <c r="C65" s="114" t="s">
        <v>234</v>
      </c>
      <c r="D65" s="39">
        <v>3</v>
      </c>
      <c r="E65" s="39">
        <v>179</v>
      </c>
      <c r="F65" s="72" t="s">
        <v>146</v>
      </c>
      <c r="G65" s="39">
        <v>182</v>
      </c>
      <c r="H65" s="72" t="s">
        <v>146</v>
      </c>
      <c r="I65" s="27" t="s">
        <v>181</v>
      </c>
    </row>
    <row r="66" spans="1:9" ht="12.75">
      <c r="A66" s="113">
        <v>39396</v>
      </c>
      <c r="B66" s="114" t="s">
        <v>44</v>
      </c>
      <c r="C66" s="114" t="s">
        <v>196</v>
      </c>
      <c r="D66" s="39">
        <v>11</v>
      </c>
      <c r="E66" s="39">
        <v>130</v>
      </c>
      <c r="F66" s="72" t="s">
        <v>146</v>
      </c>
      <c r="G66" s="39">
        <v>141</v>
      </c>
      <c r="H66" s="72" t="s">
        <v>146</v>
      </c>
      <c r="I66" s="27" t="s">
        <v>432</v>
      </c>
    </row>
    <row r="67" spans="1:9" ht="12.75">
      <c r="A67" s="113">
        <v>39396</v>
      </c>
      <c r="B67" s="114" t="s">
        <v>44</v>
      </c>
      <c r="C67" s="114" t="s">
        <v>235</v>
      </c>
      <c r="D67" s="39">
        <v>30</v>
      </c>
      <c r="E67" s="39">
        <v>290</v>
      </c>
      <c r="F67" s="72" t="s">
        <v>146</v>
      </c>
      <c r="G67" s="39">
        <v>320</v>
      </c>
      <c r="H67" s="72" t="s">
        <v>146</v>
      </c>
      <c r="I67" s="27" t="s">
        <v>181</v>
      </c>
    </row>
    <row r="68" spans="1:9" ht="12.75">
      <c r="A68" s="113">
        <v>39398</v>
      </c>
      <c r="B68" s="114" t="s">
        <v>44</v>
      </c>
      <c r="C68" s="114" t="s">
        <v>236</v>
      </c>
      <c r="D68" s="72" t="s">
        <v>146</v>
      </c>
      <c r="E68" s="39">
        <v>150</v>
      </c>
      <c r="F68" s="72" t="s">
        <v>146</v>
      </c>
      <c r="G68" s="39">
        <v>150</v>
      </c>
      <c r="H68" s="72" t="s">
        <v>146</v>
      </c>
      <c r="I68" s="27" t="s">
        <v>181</v>
      </c>
    </row>
    <row r="69" spans="1:9" ht="12.75">
      <c r="A69" s="113">
        <v>39400</v>
      </c>
      <c r="B69" s="114" t="s">
        <v>63</v>
      </c>
      <c r="C69" s="114" t="s">
        <v>178</v>
      </c>
      <c r="D69" s="72" t="s">
        <v>146</v>
      </c>
      <c r="E69" s="39">
        <v>500</v>
      </c>
      <c r="F69" s="72" t="s">
        <v>146</v>
      </c>
      <c r="G69" s="39">
        <v>500</v>
      </c>
      <c r="H69" s="72" t="s">
        <v>146</v>
      </c>
      <c r="I69" s="27" t="s">
        <v>181</v>
      </c>
    </row>
    <row r="70" spans="1:9" ht="12.75">
      <c r="A70" s="113">
        <v>39403</v>
      </c>
      <c r="B70" s="114" t="s">
        <v>63</v>
      </c>
      <c r="C70" s="114" t="s">
        <v>237</v>
      </c>
      <c r="D70" s="39">
        <v>4</v>
      </c>
      <c r="E70" s="39">
        <v>70.4</v>
      </c>
      <c r="F70" s="39">
        <v>100</v>
      </c>
      <c r="G70" s="39">
        <v>174.4</v>
      </c>
      <c r="H70" s="72" t="s">
        <v>146</v>
      </c>
      <c r="I70" s="27" t="s">
        <v>181</v>
      </c>
    </row>
    <row r="71" spans="1:9" ht="12.75">
      <c r="A71" s="113">
        <v>39404</v>
      </c>
      <c r="B71" s="114" t="s">
        <v>191</v>
      </c>
      <c r="C71" s="114" t="s">
        <v>238</v>
      </c>
      <c r="D71" s="39">
        <v>18</v>
      </c>
      <c r="E71" s="39">
        <v>74.4</v>
      </c>
      <c r="F71" s="39">
        <v>49.6</v>
      </c>
      <c r="G71" s="39">
        <v>142</v>
      </c>
      <c r="H71" s="72" t="s">
        <v>146</v>
      </c>
      <c r="I71" s="27" t="s">
        <v>430</v>
      </c>
    </row>
    <row r="72" spans="1:9" ht="12.75">
      <c r="A72" s="113">
        <v>39436</v>
      </c>
      <c r="B72" s="114" t="s">
        <v>129</v>
      </c>
      <c r="C72" s="114" t="s">
        <v>239</v>
      </c>
      <c r="D72" s="72" t="s">
        <v>146</v>
      </c>
      <c r="E72" s="72" t="s">
        <v>146</v>
      </c>
      <c r="F72" s="39">
        <v>210</v>
      </c>
      <c r="G72" s="39">
        <v>210</v>
      </c>
      <c r="H72" s="72" t="s">
        <v>146</v>
      </c>
      <c r="I72" s="27" t="s">
        <v>181</v>
      </c>
    </row>
    <row r="73" spans="1:9" ht="12.75">
      <c r="A73" s="113">
        <v>39437</v>
      </c>
      <c r="B73" s="114" t="s">
        <v>129</v>
      </c>
      <c r="C73" s="114" t="s">
        <v>179</v>
      </c>
      <c r="D73" s="72" t="s">
        <v>146</v>
      </c>
      <c r="E73" s="72" t="s">
        <v>146</v>
      </c>
      <c r="F73" s="39">
        <v>505</v>
      </c>
      <c r="G73" s="39">
        <v>505</v>
      </c>
      <c r="H73" s="72" t="s">
        <v>146</v>
      </c>
      <c r="I73" s="27" t="s">
        <v>181</v>
      </c>
    </row>
    <row r="74" spans="1:9" ht="12.75">
      <c r="A74" s="113">
        <v>39438</v>
      </c>
      <c r="B74" s="114" t="s">
        <v>129</v>
      </c>
      <c r="C74" s="114" t="s">
        <v>240</v>
      </c>
      <c r="D74" s="72" t="s">
        <v>146</v>
      </c>
      <c r="E74" s="72" t="s">
        <v>146</v>
      </c>
      <c r="F74" s="39">
        <v>113</v>
      </c>
      <c r="G74" s="39">
        <v>113</v>
      </c>
      <c r="H74" s="72" t="s">
        <v>146</v>
      </c>
      <c r="I74" s="27" t="s">
        <v>181</v>
      </c>
    </row>
    <row r="75" spans="1:9" ht="12.75">
      <c r="A75" s="113">
        <v>39441</v>
      </c>
      <c r="B75" s="114" t="s">
        <v>129</v>
      </c>
      <c r="C75" s="114" t="s">
        <v>241</v>
      </c>
      <c r="D75" s="72" t="s">
        <v>146</v>
      </c>
      <c r="E75" s="39">
        <v>25</v>
      </c>
      <c r="F75" s="39">
        <v>95</v>
      </c>
      <c r="G75" s="39">
        <v>120</v>
      </c>
      <c r="H75" s="72" t="s">
        <v>146</v>
      </c>
      <c r="I75" s="27" t="s">
        <v>181</v>
      </c>
    </row>
    <row r="76" spans="1:9" ht="12.75">
      <c r="A76" s="115">
        <v>39444</v>
      </c>
      <c r="B76" s="116" t="s">
        <v>129</v>
      </c>
      <c r="C76" s="116" t="s">
        <v>242</v>
      </c>
      <c r="D76" s="118">
        <v>2.25</v>
      </c>
      <c r="E76" s="118">
        <v>472.75</v>
      </c>
      <c r="F76" s="117" t="s">
        <v>146</v>
      </c>
      <c r="G76" s="118">
        <v>475</v>
      </c>
      <c r="H76" s="117" t="s">
        <v>146</v>
      </c>
      <c r="I76" s="120" t="s">
        <v>181</v>
      </c>
    </row>
    <row r="77" spans="1:9" ht="13.5" thickBot="1">
      <c r="A77" s="192"/>
      <c r="B77" s="192"/>
      <c r="C77" s="193" t="s">
        <v>185</v>
      </c>
      <c r="D77" s="194">
        <f>SUM(D8:D76)</f>
        <v>25835.289999999997</v>
      </c>
      <c r="E77" s="194">
        <f>SUM(E8:E76)</f>
        <v>28237.97</v>
      </c>
      <c r="F77" s="194">
        <f>SUM(F8:F76)</f>
        <v>9141.45</v>
      </c>
      <c r="G77" s="194">
        <f>SUM(G8:G76)</f>
        <v>63214.909999999996</v>
      </c>
      <c r="H77" s="194">
        <f>SUM(H8:H76)</f>
        <v>6523.98</v>
      </c>
      <c r="I77" s="192"/>
    </row>
    <row r="78" spans="7:9" ht="12.75">
      <c r="G78" s="5"/>
      <c r="H78" s="5"/>
      <c r="I78" s="5"/>
    </row>
  </sheetData>
  <mergeCells count="8">
    <mergeCell ref="I5:I7"/>
    <mergeCell ref="D6:E6"/>
    <mergeCell ref="A1:I1"/>
    <mergeCell ref="A3:I3"/>
    <mergeCell ref="A5:A7"/>
    <mergeCell ref="B5:B7"/>
    <mergeCell ref="C5:C7"/>
    <mergeCell ref="D5:H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22.28125" style="0" customWidth="1"/>
    <col min="2" max="2" width="10.140625" style="0" customWidth="1"/>
    <col min="3" max="3" width="9.140625" style="0" customWidth="1"/>
    <col min="4" max="4" width="13.140625" style="0" customWidth="1"/>
    <col min="5" max="5" width="21.421875" style="0" customWidth="1"/>
    <col min="6" max="6" width="18.421875" style="0" customWidth="1"/>
    <col min="7" max="7" width="9.00390625" style="0" customWidth="1"/>
    <col min="8" max="8" width="9.8515625" style="0" customWidth="1"/>
    <col min="13" max="13" width="9.7109375" style="0" customWidth="1"/>
    <col min="14" max="14" width="9.57421875" style="0" customWidth="1"/>
    <col min="15" max="15" width="14.7109375" style="0" customWidth="1"/>
  </cols>
  <sheetData>
    <row r="1" spans="1:16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5"/>
    </row>
    <row r="3" spans="1:15" ht="15">
      <c r="A3" s="225" t="s">
        <v>819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109" t="s">
        <v>125</v>
      </c>
      <c r="B5" s="249" t="s">
        <v>248</v>
      </c>
      <c r="C5" s="262"/>
      <c r="D5" s="274" t="s">
        <v>251</v>
      </c>
      <c r="E5" s="61" t="s">
        <v>252</v>
      </c>
      <c r="F5" s="249" t="s">
        <v>162</v>
      </c>
      <c r="G5" s="250"/>
      <c r="H5" s="249" t="s">
        <v>277</v>
      </c>
      <c r="I5" s="250"/>
      <c r="J5" s="61" t="s">
        <v>256</v>
      </c>
      <c r="K5" s="61" t="s">
        <v>2</v>
      </c>
      <c r="L5" s="61" t="s">
        <v>279</v>
      </c>
      <c r="M5" s="249" t="s">
        <v>257</v>
      </c>
      <c r="N5" s="262"/>
      <c r="O5" s="262"/>
    </row>
    <row r="6" spans="1:15" ht="13.5" thickBot="1">
      <c r="A6" s="110" t="s">
        <v>126</v>
      </c>
      <c r="B6" s="96" t="s">
        <v>249</v>
      </c>
      <c r="C6" s="96" t="s">
        <v>250</v>
      </c>
      <c r="D6" s="275"/>
      <c r="E6" s="68" t="s">
        <v>253</v>
      </c>
      <c r="F6" s="96" t="s">
        <v>254</v>
      </c>
      <c r="G6" s="96" t="s">
        <v>255</v>
      </c>
      <c r="H6" s="96" t="s">
        <v>1</v>
      </c>
      <c r="I6" s="96" t="s">
        <v>11</v>
      </c>
      <c r="J6" s="68" t="s">
        <v>278</v>
      </c>
      <c r="K6" s="68" t="s">
        <v>150</v>
      </c>
      <c r="L6" s="68" t="s">
        <v>150</v>
      </c>
      <c r="M6" s="96" t="s">
        <v>258</v>
      </c>
      <c r="N6" s="96" t="s">
        <v>259</v>
      </c>
      <c r="O6" s="97" t="s">
        <v>260</v>
      </c>
    </row>
    <row r="7" spans="1:15" ht="12.75">
      <c r="A7" s="70" t="s">
        <v>127</v>
      </c>
      <c r="B7" s="121">
        <v>40070</v>
      </c>
      <c r="C7" s="121">
        <v>40073</v>
      </c>
      <c r="D7" s="112" t="s">
        <v>42</v>
      </c>
      <c r="E7" s="112" t="s">
        <v>177</v>
      </c>
      <c r="F7" s="112" t="s">
        <v>181</v>
      </c>
      <c r="G7" s="112" t="s">
        <v>261</v>
      </c>
      <c r="H7" s="37">
        <v>264.1</v>
      </c>
      <c r="I7" s="37">
        <v>269.9</v>
      </c>
      <c r="J7" s="82" t="s">
        <v>146</v>
      </c>
      <c r="K7" s="37">
        <f>SUM(H7:J7)</f>
        <v>534</v>
      </c>
      <c r="L7" s="82" t="s">
        <v>146</v>
      </c>
      <c r="M7" s="26">
        <v>176</v>
      </c>
      <c r="N7" s="26">
        <v>10</v>
      </c>
      <c r="O7" s="50">
        <v>18</v>
      </c>
    </row>
    <row r="8" spans="1:15" ht="12.75">
      <c r="A8" s="71" t="s">
        <v>128</v>
      </c>
      <c r="B8" s="122">
        <v>39946</v>
      </c>
      <c r="C8" s="122">
        <v>39947</v>
      </c>
      <c r="D8" s="114" t="s">
        <v>190</v>
      </c>
      <c r="E8" s="114" t="s">
        <v>197</v>
      </c>
      <c r="F8" s="114" t="s">
        <v>244</v>
      </c>
      <c r="G8" s="114" t="s">
        <v>262</v>
      </c>
      <c r="H8" s="39">
        <v>105.66</v>
      </c>
      <c r="I8" s="39">
        <v>110.96</v>
      </c>
      <c r="J8" s="39">
        <v>40</v>
      </c>
      <c r="K8" s="39">
        <f aca="true" t="shared" si="0" ref="K8:K23">SUM(H8:J8)</f>
        <v>256.62</v>
      </c>
      <c r="L8" s="72" t="s">
        <v>146</v>
      </c>
      <c r="M8" s="31">
        <v>35</v>
      </c>
      <c r="N8" s="31">
        <v>2</v>
      </c>
      <c r="O8" s="52">
        <v>10</v>
      </c>
    </row>
    <row r="9" spans="1:15" ht="12.75">
      <c r="A9" s="71" t="s">
        <v>129</v>
      </c>
      <c r="B9" s="122">
        <v>40168</v>
      </c>
      <c r="C9" s="122">
        <v>40168</v>
      </c>
      <c r="D9" s="114" t="s">
        <v>129</v>
      </c>
      <c r="E9" s="114" t="s">
        <v>179</v>
      </c>
      <c r="F9" s="114" t="s">
        <v>181</v>
      </c>
      <c r="G9" s="114" t="s">
        <v>262</v>
      </c>
      <c r="H9" s="72" t="s">
        <v>146</v>
      </c>
      <c r="I9" s="39">
        <v>505</v>
      </c>
      <c r="J9" s="72" t="s">
        <v>146</v>
      </c>
      <c r="K9" s="39">
        <f t="shared" si="0"/>
        <v>505</v>
      </c>
      <c r="L9" s="72" t="s">
        <v>146</v>
      </c>
      <c r="M9" s="31">
        <v>7</v>
      </c>
      <c r="N9" s="72" t="s">
        <v>146</v>
      </c>
      <c r="O9" s="75" t="s">
        <v>146</v>
      </c>
    </row>
    <row r="10" spans="1:15" ht="12.75">
      <c r="A10" s="71" t="s">
        <v>130</v>
      </c>
      <c r="B10" s="122">
        <v>39814</v>
      </c>
      <c r="C10" s="122">
        <v>39814</v>
      </c>
      <c r="D10" s="114" t="s">
        <v>263</v>
      </c>
      <c r="E10" s="114" t="s">
        <v>264</v>
      </c>
      <c r="F10" s="114" t="s">
        <v>847</v>
      </c>
      <c r="G10" s="39" t="s">
        <v>146</v>
      </c>
      <c r="H10" s="39">
        <v>6</v>
      </c>
      <c r="I10" s="72" t="s">
        <v>146</v>
      </c>
      <c r="J10" s="39">
        <v>11.5</v>
      </c>
      <c r="K10" s="39">
        <f t="shared" si="0"/>
        <v>17.5</v>
      </c>
      <c r="L10" s="72" t="s">
        <v>146</v>
      </c>
      <c r="M10" s="31">
        <v>25</v>
      </c>
      <c r="N10" s="72" t="s">
        <v>146</v>
      </c>
      <c r="O10" s="52">
        <v>1</v>
      </c>
    </row>
    <row r="11" spans="1:15" ht="12.75">
      <c r="A11" s="71" t="s">
        <v>131</v>
      </c>
      <c r="B11" s="122">
        <v>39860</v>
      </c>
      <c r="C11" s="122">
        <v>39861</v>
      </c>
      <c r="D11" s="114" t="s">
        <v>266</v>
      </c>
      <c r="E11" s="114" t="s">
        <v>267</v>
      </c>
      <c r="F11" s="114" t="s">
        <v>244</v>
      </c>
      <c r="G11" s="114" t="s">
        <v>262</v>
      </c>
      <c r="H11" s="39">
        <v>57.41</v>
      </c>
      <c r="I11" s="39">
        <v>30</v>
      </c>
      <c r="J11" s="72" t="s">
        <v>146</v>
      </c>
      <c r="K11" s="39">
        <f t="shared" si="0"/>
        <v>87.41</v>
      </c>
      <c r="L11" s="72" t="s">
        <v>146</v>
      </c>
      <c r="M11" s="31">
        <v>28</v>
      </c>
      <c r="N11" s="72" t="s">
        <v>146</v>
      </c>
      <c r="O11" s="52">
        <v>3</v>
      </c>
    </row>
    <row r="12" spans="1:15" ht="12.75">
      <c r="A12" s="71" t="s">
        <v>132</v>
      </c>
      <c r="B12" s="122">
        <v>39876</v>
      </c>
      <c r="C12" s="122">
        <v>39876</v>
      </c>
      <c r="D12" s="114" t="s">
        <v>132</v>
      </c>
      <c r="E12" s="114" t="s">
        <v>848</v>
      </c>
      <c r="F12" s="114" t="s">
        <v>268</v>
      </c>
      <c r="G12" s="114" t="s">
        <v>262</v>
      </c>
      <c r="H12" s="72" t="s">
        <v>146</v>
      </c>
      <c r="I12" s="39">
        <v>8.8</v>
      </c>
      <c r="J12" s="72" t="s">
        <v>146</v>
      </c>
      <c r="K12" s="39">
        <f t="shared" si="0"/>
        <v>8.8</v>
      </c>
      <c r="L12" s="39">
        <v>0.5</v>
      </c>
      <c r="M12" s="31">
        <v>14</v>
      </c>
      <c r="N12" s="31">
        <v>1</v>
      </c>
      <c r="O12" s="52">
        <v>2</v>
      </c>
    </row>
    <row r="13" spans="1:15" ht="12.75">
      <c r="A13" s="71" t="s">
        <v>133</v>
      </c>
      <c r="B13" s="122">
        <v>40026</v>
      </c>
      <c r="C13" s="122">
        <v>40028</v>
      </c>
      <c r="D13" s="114" t="s">
        <v>54</v>
      </c>
      <c r="E13" s="114" t="s">
        <v>171</v>
      </c>
      <c r="F13" s="114" t="s">
        <v>183</v>
      </c>
      <c r="G13" s="114" t="s">
        <v>261</v>
      </c>
      <c r="H13" s="39">
        <v>598.29</v>
      </c>
      <c r="I13" s="39">
        <v>837.88</v>
      </c>
      <c r="J13" s="72" t="s">
        <v>146</v>
      </c>
      <c r="K13" s="39">
        <f t="shared" si="0"/>
        <v>1436.17</v>
      </c>
      <c r="L13" s="39">
        <v>36.74</v>
      </c>
      <c r="M13" s="31">
        <v>204</v>
      </c>
      <c r="N13" s="31">
        <v>8</v>
      </c>
      <c r="O13" s="52">
        <v>20</v>
      </c>
    </row>
    <row r="14" spans="1:15" ht="12.75">
      <c r="A14" s="71" t="s">
        <v>134</v>
      </c>
      <c r="B14" s="122">
        <v>40062</v>
      </c>
      <c r="C14" s="122">
        <v>40065</v>
      </c>
      <c r="D14" s="114" t="s">
        <v>59</v>
      </c>
      <c r="E14" s="114" t="s">
        <v>222</v>
      </c>
      <c r="F14" s="114" t="s">
        <v>181</v>
      </c>
      <c r="G14" s="114" t="s">
        <v>262</v>
      </c>
      <c r="H14" s="39">
        <v>340.1</v>
      </c>
      <c r="I14" s="39">
        <v>99.95</v>
      </c>
      <c r="J14" s="72" t="s">
        <v>146</v>
      </c>
      <c r="K14" s="39">
        <f t="shared" si="0"/>
        <v>440.05</v>
      </c>
      <c r="L14" s="72" t="s">
        <v>146</v>
      </c>
      <c r="M14" s="31">
        <v>566</v>
      </c>
      <c r="N14" s="31">
        <v>14</v>
      </c>
      <c r="O14" s="52">
        <v>91</v>
      </c>
    </row>
    <row r="15" spans="1:15" ht="12.75">
      <c r="A15" s="71" t="s">
        <v>135</v>
      </c>
      <c r="B15" s="122">
        <v>39860</v>
      </c>
      <c r="C15" s="122">
        <v>39864</v>
      </c>
      <c r="D15" s="114" t="s">
        <v>269</v>
      </c>
      <c r="E15" s="114" t="s">
        <v>270</v>
      </c>
      <c r="F15" s="114" t="s">
        <v>268</v>
      </c>
      <c r="G15" s="114" t="s">
        <v>261</v>
      </c>
      <c r="H15" s="39">
        <v>3</v>
      </c>
      <c r="I15" s="39">
        <v>50.9</v>
      </c>
      <c r="J15" s="72" t="s">
        <v>146</v>
      </c>
      <c r="K15" s="39">
        <f t="shared" si="0"/>
        <v>53.9</v>
      </c>
      <c r="L15" s="72" t="s">
        <v>146</v>
      </c>
      <c r="M15" s="31">
        <v>54</v>
      </c>
      <c r="N15" s="31">
        <v>4</v>
      </c>
      <c r="O15" s="52">
        <v>4</v>
      </c>
    </row>
    <row r="16" spans="1:15" ht="12.75">
      <c r="A16" s="71" t="s">
        <v>136</v>
      </c>
      <c r="B16" s="122">
        <v>40025</v>
      </c>
      <c r="C16" s="122">
        <v>40026</v>
      </c>
      <c r="D16" s="114" t="s">
        <v>65</v>
      </c>
      <c r="E16" s="114" t="s">
        <v>170</v>
      </c>
      <c r="F16" s="114" t="s">
        <v>271</v>
      </c>
      <c r="G16" s="114" t="s">
        <v>262</v>
      </c>
      <c r="H16" s="72" t="s">
        <v>146</v>
      </c>
      <c r="I16" s="72" t="s">
        <v>146</v>
      </c>
      <c r="J16" s="39">
        <v>670</v>
      </c>
      <c r="K16" s="39">
        <f t="shared" si="0"/>
        <v>670</v>
      </c>
      <c r="L16" s="72" t="s">
        <v>146</v>
      </c>
      <c r="M16" s="31">
        <v>68</v>
      </c>
      <c r="N16" s="31">
        <v>4</v>
      </c>
      <c r="O16" s="52">
        <v>5</v>
      </c>
    </row>
    <row r="17" spans="1:15" ht="12.75">
      <c r="A17" s="71" t="s">
        <v>137</v>
      </c>
      <c r="B17" s="122">
        <v>40029</v>
      </c>
      <c r="C17" s="122">
        <v>40030</v>
      </c>
      <c r="D17" s="114" t="s">
        <v>272</v>
      </c>
      <c r="E17" s="114" t="s">
        <v>273</v>
      </c>
      <c r="F17" s="114" t="s">
        <v>847</v>
      </c>
      <c r="G17" s="114" t="s">
        <v>262</v>
      </c>
      <c r="H17" s="72" t="s">
        <v>146</v>
      </c>
      <c r="I17" s="39">
        <v>76.6</v>
      </c>
      <c r="J17" s="72" t="s">
        <v>146</v>
      </c>
      <c r="K17" s="39">
        <f t="shared" si="0"/>
        <v>76.6</v>
      </c>
      <c r="L17" s="72" t="s">
        <v>146</v>
      </c>
      <c r="M17" s="31">
        <v>210</v>
      </c>
      <c r="N17" s="31">
        <v>11</v>
      </c>
      <c r="O17" s="52">
        <v>23</v>
      </c>
    </row>
    <row r="18" spans="1:15" ht="12.75">
      <c r="A18" s="71" t="s">
        <v>138</v>
      </c>
      <c r="B18" s="122">
        <v>40044</v>
      </c>
      <c r="C18" s="122">
        <v>40045</v>
      </c>
      <c r="D18" s="114" t="s">
        <v>72</v>
      </c>
      <c r="E18" s="114" t="s">
        <v>172</v>
      </c>
      <c r="F18" s="114" t="s">
        <v>181</v>
      </c>
      <c r="G18" s="114" t="s">
        <v>261</v>
      </c>
      <c r="H18" s="72" t="s">
        <v>146</v>
      </c>
      <c r="I18" s="39">
        <v>582</v>
      </c>
      <c r="J18" s="39">
        <v>139</v>
      </c>
      <c r="K18" s="39">
        <f t="shared" si="0"/>
        <v>721</v>
      </c>
      <c r="L18" s="39">
        <v>204</v>
      </c>
      <c r="M18" s="31">
        <v>123</v>
      </c>
      <c r="N18" s="31">
        <v>8</v>
      </c>
      <c r="O18" s="52">
        <v>14</v>
      </c>
    </row>
    <row r="19" spans="1:15" ht="12.75">
      <c r="A19" s="71" t="s">
        <v>139</v>
      </c>
      <c r="B19" s="122">
        <v>40053</v>
      </c>
      <c r="C19" s="122">
        <v>40063</v>
      </c>
      <c r="D19" s="114" t="s">
        <v>78</v>
      </c>
      <c r="E19" s="114" t="s">
        <v>221</v>
      </c>
      <c r="F19" s="114" t="s">
        <v>271</v>
      </c>
      <c r="G19" s="114" t="s">
        <v>261</v>
      </c>
      <c r="H19" s="39">
        <v>475.76</v>
      </c>
      <c r="I19" s="39">
        <v>5299.26</v>
      </c>
      <c r="J19" s="72" t="s">
        <v>146</v>
      </c>
      <c r="K19" s="39">
        <f t="shared" si="0"/>
        <v>5775.02</v>
      </c>
      <c r="L19" s="39">
        <v>1706.69</v>
      </c>
      <c r="M19" s="31">
        <v>765</v>
      </c>
      <c r="N19" s="31">
        <v>38</v>
      </c>
      <c r="O19" s="52">
        <v>10</v>
      </c>
    </row>
    <row r="20" spans="1:15" ht="12.75">
      <c r="A20" s="71" t="s">
        <v>140</v>
      </c>
      <c r="B20" s="122">
        <v>39985</v>
      </c>
      <c r="C20" s="122">
        <v>39987</v>
      </c>
      <c r="D20" s="114" t="s">
        <v>274</v>
      </c>
      <c r="E20" s="114" t="s">
        <v>275</v>
      </c>
      <c r="F20" s="114" t="s">
        <v>276</v>
      </c>
      <c r="G20" s="114" t="s">
        <v>262</v>
      </c>
      <c r="H20" s="39">
        <v>65</v>
      </c>
      <c r="I20" s="39">
        <v>18</v>
      </c>
      <c r="J20" s="72" t="s">
        <v>146</v>
      </c>
      <c r="K20" s="39">
        <f t="shared" si="0"/>
        <v>83</v>
      </c>
      <c r="L20" s="39">
        <v>3</v>
      </c>
      <c r="M20" s="31">
        <v>147</v>
      </c>
      <c r="N20" s="31">
        <v>7</v>
      </c>
      <c r="O20" s="52">
        <v>17</v>
      </c>
    </row>
    <row r="21" spans="1:15" ht="12.75">
      <c r="A21" s="71" t="s">
        <v>141</v>
      </c>
      <c r="B21" s="122">
        <v>40049</v>
      </c>
      <c r="C21" s="122">
        <v>40057</v>
      </c>
      <c r="D21" s="114" t="s">
        <v>83</v>
      </c>
      <c r="E21" s="114" t="s">
        <v>174</v>
      </c>
      <c r="F21" s="114" t="s">
        <v>271</v>
      </c>
      <c r="G21" s="114" t="s">
        <v>262</v>
      </c>
      <c r="H21" s="39">
        <v>135.7</v>
      </c>
      <c r="I21" s="39">
        <v>480.5</v>
      </c>
      <c r="J21" s="72" t="s">
        <v>146</v>
      </c>
      <c r="K21" s="39">
        <f t="shared" si="0"/>
        <v>616.2</v>
      </c>
      <c r="L21" s="39">
        <v>55.9</v>
      </c>
      <c r="M21" s="31">
        <v>170</v>
      </c>
      <c r="N21" s="31">
        <v>6</v>
      </c>
      <c r="O21" s="52">
        <v>17</v>
      </c>
    </row>
    <row r="22" spans="1:15" ht="12.75">
      <c r="A22" s="71" t="s">
        <v>142</v>
      </c>
      <c r="B22" s="122">
        <v>40021</v>
      </c>
      <c r="C22" s="122">
        <v>40027</v>
      </c>
      <c r="D22" s="114" t="s">
        <v>87</v>
      </c>
      <c r="E22" s="114" t="s">
        <v>165</v>
      </c>
      <c r="F22" s="114" t="s">
        <v>265</v>
      </c>
      <c r="G22" s="114" t="s">
        <v>261</v>
      </c>
      <c r="H22" s="39">
        <v>216.34</v>
      </c>
      <c r="I22" s="39">
        <v>1791.06</v>
      </c>
      <c r="J22" s="39">
        <v>117.3</v>
      </c>
      <c r="K22" s="39">
        <f t="shared" si="0"/>
        <v>2124.7</v>
      </c>
      <c r="L22" s="39">
        <v>2382.25</v>
      </c>
      <c r="M22" s="31">
        <v>691</v>
      </c>
      <c r="N22" s="31">
        <v>26</v>
      </c>
      <c r="O22" s="52">
        <v>21</v>
      </c>
    </row>
    <row r="23" spans="1:15" ht="13.5" thickBot="1">
      <c r="A23" s="123" t="s">
        <v>143</v>
      </c>
      <c r="B23" s="124">
        <v>40021</v>
      </c>
      <c r="C23" s="124">
        <v>40050</v>
      </c>
      <c r="D23" s="125" t="s">
        <v>93</v>
      </c>
      <c r="E23" s="125" t="s">
        <v>166</v>
      </c>
      <c r="F23" s="125" t="s">
        <v>181</v>
      </c>
      <c r="G23" s="125" t="s">
        <v>261</v>
      </c>
      <c r="H23" s="41">
        <v>6745.1</v>
      </c>
      <c r="I23" s="41">
        <v>8441.22</v>
      </c>
      <c r="J23" s="41">
        <v>3486.58</v>
      </c>
      <c r="K23" s="41">
        <f t="shared" si="0"/>
        <v>18672.9</v>
      </c>
      <c r="L23" s="41">
        <v>518</v>
      </c>
      <c r="M23" s="33">
        <v>601</v>
      </c>
      <c r="N23" s="33">
        <v>10</v>
      </c>
      <c r="O23" s="59">
        <v>66</v>
      </c>
    </row>
  </sheetData>
  <mergeCells count="7">
    <mergeCell ref="M5:O5"/>
    <mergeCell ref="A1:O1"/>
    <mergeCell ref="A3:O3"/>
    <mergeCell ref="B5:C5"/>
    <mergeCell ref="D5:D6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4.00390625" style="0" customWidth="1"/>
    <col min="2" max="9" width="18.710937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10" ht="15">
      <c r="A3" s="225" t="s">
        <v>818</v>
      </c>
      <c r="B3" s="225"/>
      <c r="C3" s="225"/>
      <c r="D3" s="225"/>
      <c r="E3" s="225"/>
      <c r="F3" s="225"/>
      <c r="G3" s="225"/>
      <c r="H3" s="225"/>
      <c r="I3" s="225"/>
      <c r="J3" s="5"/>
    </row>
    <row r="4" spans="1:10" ht="13.5" thickBot="1">
      <c r="A4" s="23"/>
      <c r="B4" s="23"/>
      <c r="C4" s="23"/>
      <c r="D4" s="23"/>
      <c r="E4" s="23"/>
      <c r="F4" s="23"/>
      <c r="G4" s="23"/>
      <c r="H4" s="23"/>
      <c r="I4" s="23"/>
      <c r="J4" s="5"/>
    </row>
    <row r="5" spans="1:10" ht="12.75">
      <c r="A5" s="266" t="s">
        <v>281</v>
      </c>
      <c r="B5" s="263" t="s">
        <v>124</v>
      </c>
      <c r="C5" s="281"/>
      <c r="D5" s="249" t="s">
        <v>291</v>
      </c>
      <c r="E5" s="262"/>
      <c r="F5" s="262"/>
      <c r="G5" s="262"/>
      <c r="H5" s="262"/>
      <c r="I5" s="262"/>
      <c r="J5" s="5"/>
    </row>
    <row r="6" spans="1:10" ht="12.75">
      <c r="A6" s="276"/>
      <c r="B6" s="257" t="s">
        <v>282</v>
      </c>
      <c r="C6" s="282"/>
      <c r="D6" s="259" t="s">
        <v>98</v>
      </c>
      <c r="E6" s="261"/>
      <c r="F6" s="259" t="s">
        <v>99</v>
      </c>
      <c r="G6" s="260"/>
      <c r="H6" s="260"/>
      <c r="I6" s="260"/>
      <c r="J6" s="5"/>
    </row>
    <row r="7" spans="1:10" ht="13.5" thickBot="1">
      <c r="A7" s="267"/>
      <c r="B7" s="96" t="s">
        <v>283</v>
      </c>
      <c r="C7" s="96" t="s">
        <v>153</v>
      </c>
      <c r="D7" s="96" t="s">
        <v>100</v>
      </c>
      <c r="E7" s="96" t="s">
        <v>153</v>
      </c>
      <c r="F7" s="96" t="s">
        <v>292</v>
      </c>
      <c r="G7" s="96" t="s">
        <v>116</v>
      </c>
      <c r="H7" s="96" t="s">
        <v>117</v>
      </c>
      <c r="I7" s="97" t="s">
        <v>153</v>
      </c>
      <c r="J7" s="5"/>
    </row>
    <row r="8" spans="1:10" ht="12.75">
      <c r="A8" s="98" t="s">
        <v>284</v>
      </c>
      <c r="B8" s="26">
        <v>1186</v>
      </c>
      <c r="C8" s="49">
        <v>10.44</v>
      </c>
      <c r="D8" s="37">
        <v>15747.43</v>
      </c>
      <c r="E8" s="49">
        <v>53.56</v>
      </c>
      <c r="F8" s="37">
        <v>771.39</v>
      </c>
      <c r="G8" s="37">
        <v>6083.02</v>
      </c>
      <c r="H8" s="37">
        <f aca="true" t="shared" si="0" ref="H8:H13">SUM(F8:G8)</f>
        <v>6854.410000000001</v>
      </c>
      <c r="I8" s="83">
        <v>16.17</v>
      </c>
      <c r="J8" s="5"/>
    </row>
    <row r="9" spans="1:10" ht="12.75">
      <c r="A9" s="99" t="s">
        <v>285</v>
      </c>
      <c r="B9" s="31">
        <v>584</v>
      </c>
      <c r="C9" s="51">
        <v>5.14</v>
      </c>
      <c r="D9" s="39">
        <v>981.96</v>
      </c>
      <c r="E9" s="51">
        <v>3.34</v>
      </c>
      <c r="F9" s="39">
        <v>9.31</v>
      </c>
      <c r="G9" s="39">
        <v>1460.88</v>
      </c>
      <c r="H9" s="39">
        <f t="shared" si="0"/>
        <v>1470.19</v>
      </c>
      <c r="I9" s="84">
        <v>3.47</v>
      </c>
      <c r="J9" s="5"/>
    </row>
    <row r="10" spans="1:10" ht="12.75">
      <c r="A10" s="99" t="s">
        <v>287</v>
      </c>
      <c r="B10" s="31">
        <v>194</v>
      </c>
      <c r="C10" s="51">
        <v>1.71</v>
      </c>
      <c r="D10" s="39">
        <v>3072.61</v>
      </c>
      <c r="E10" s="51">
        <v>10.45</v>
      </c>
      <c r="F10" s="39">
        <v>279.72</v>
      </c>
      <c r="G10" s="39">
        <v>1328.32</v>
      </c>
      <c r="H10" s="39">
        <f t="shared" si="0"/>
        <v>1608.04</v>
      </c>
      <c r="I10" s="84">
        <v>3.79</v>
      </c>
      <c r="J10" s="5"/>
    </row>
    <row r="11" spans="1:10" ht="12.75">
      <c r="A11" s="99" t="s">
        <v>290</v>
      </c>
      <c r="B11" s="31">
        <v>688</v>
      </c>
      <c r="C11" s="51">
        <v>6.06</v>
      </c>
      <c r="D11" s="39">
        <v>674.26</v>
      </c>
      <c r="E11" s="51">
        <v>2.29</v>
      </c>
      <c r="F11" s="39">
        <v>23.93</v>
      </c>
      <c r="G11" s="39">
        <v>2858.66</v>
      </c>
      <c r="H11" s="39">
        <f t="shared" si="0"/>
        <v>2882.5899999999997</v>
      </c>
      <c r="I11" s="84">
        <v>6.8</v>
      </c>
      <c r="J11" s="5"/>
    </row>
    <row r="12" spans="1:10" ht="12.75">
      <c r="A12" s="99" t="s">
        <v>288</v>
      </c>
      <c r="B12" s="31">
        <v>1111</v>
      </c>
      <c r="C12" s="51">
        <v>9.78</v>
      </c>
      <c r="D12" s="39">
        <v>506.12</v>
      </c>
      <c r="E12" s="51">
        <v>1.72</v>
      </c>
      <c r="F12" s="39">
        <v>62.15</v>
      </c>
      <c r="G12" s="39">
        <v>3339.62</v>
      </c>
      <c r="H12" s="39">
        <f t="shared" si="0"/>
        <v>3401.77</v>
      </c>
      <c r="I12" s="84">
        <v>8.02</v>
      </c>
      <c r="J12" s="5"/>
    </row>
    <row r="13" spans="1:10" ht="12.75">
      <c r="A13" s="99" t="s">
        <v>289</v>
      </c>
      <c r="B13" s="31">
        <v>7595</v>
      </c>
      <c r="C13" s="51">
        <v>66.87</v>
      </c>
      <c r="D13" s="39">
        <v>8420.18</v>
      </c>
      <c r="E13" s="51">
        <v>28.64</v>
      </c>
      <c r="F13" s="39">
        <v>3262.55</v>
      </c>
      <c r="G13" s="39">
        <v>22912.02</v>
      </c>
      <c r="H13" s="39">
        <f t="shared" si="0"/>
        <v>26174.57</v>
      </c>
      <c r="I13" s="84">
        <v>61.74</v>
      </c>
      <c r="J13" s="5"/>
    </row>
    <row r="14" spans="1:10" ht="12.75">
      <c r="A14" s="99"/>
      <c r="B14" s="31"/>
      <c r="C14" s="100"/>
      <c r="D14" s="39"/>
      <c r="E14" s="100"/>
      <c r="F14" s="39"/>
      <c r="G14" s="39"/>
      <c r="H14" s="39"/>
      <c r="I14" s="101"/>
      <c r="J14" s="5"/>
    </row>
    <row r="15" spans="1:10" s="18" customFormat="1" ht="13.5" thickBot="1">
      <c r="A15" s="102" t="s">
        <v>185</v>
      </c>
      <c r="B15" s="78">
        <f>SUM(B8:B13)</f>
        <v>11358</v>
      </c>
      <c r="C15" s="126"/>
      <c r="D15" s="79">
        <f>SUM(D8:D13)</f>
        <v>29402.559999999998</v>
      </c>
      <c r="E15" s="126"/>
      <c r="F15" s="79">
        <f>SUM(F8:F13)</f>
        <v>4409.05</v>
      </c>
      <c r="G15" s="79">
        <f>SUM(G8:G13)</f>
        <v>37982.520000000004</v>
      </c>
      <c r="H15" s="79">
        <f>SUM(H8:H13)</f>
        <v>42391.57</v>
      </c>
      <c r="I15" s="127"/>
      <c r="J15" s="12"/>
    </row>
    <row r="16" spans="1:10" ht="12.75">
      <c r="A16" s="60"/>
      <c r="B16" s="60"/>
      <c r="C16" s="60"/>
      <c r="D16" s="60"/>
      <c r="E16" s="60"/>
      <c r="F16" s="60"/>
      <c r="G16" s="60"/>
      <c r="H16" s="60"/>
      <c r="I16" s="60"/>
      <c r="J16" s="5"/>
    </row>
    <row r="17" ht="12.75">
      <c r="J17" s="5"/>
    </row>
    <row r="18" spans="1:10" ht="13.5" thickBot="1">
      <c r="A18" s="23"/>
      <c r="B18" s="23"/>
      <c r="C18" s="23"/>
      <c r="D18" s="23"/>
      <c r="E18" s="23"/>
      <c r="F18" s="23"/>
      <c r="G18" s="23"/>
      <c r="H18" s="23"/>
      <c r="J18" s="5"/>
    </row>
    <row r="19" spans="1:10" ht="12.75">
      <c r="A19" s="266" t="s">
        <v>281</v>
      </c>
      <c r="B19" s="271" t="s">
        <v>293</v>
      </c>
      <c r="C19" s="277"/>
      <c r="D19" s="277"/>
      <c r="E19" s="277"/>
      <c r="F19" s="266"/>
      <c r="G19" s="271" t="s">
        <v>102</v>
      </c>
      <c r="H19" s="277"/>
      <c r="I19" s="5"/>
      <c r="J19" s="5"/>
    </row>
    <row r="20" spans="1:10" ht="12.75">
      <c r="A20" s="276"/>
      <c r="B20" s="278"/>
      <c r="C20" s="279"/>
      <c r="D20" s="279"/>
      <c r="E20" s="279"/>
      <c r="F20" s="280"/>
      <c r="G20" s="278"/>
      <c r="H20" s="279"/>
      <c r="I20" s="5"/>
      <c r="J20" s="5"/>
    </row>
    <row r="21" spans="1:10" ht="13.5" thickBot="1">
      <c r="A21" s="267"/>
      <c r="B21" s="96" t="s">
        <v>119</v>
      </c>
      <c r="C21" s="96" t="s">
        <v>120</v>
      </c>
      <c r="D21" s="96" t="s">
        <v>121</v>
      </c>
      <c r="E21" s="96" t="s">
        <v>117</v>
      </c>
      <c r="F21" s="96" t="s">
        <v>153</v>
      </c>
      <c r="G21" s="96" t="s">
        <v>117</v>
      </c>
      <c r="H21" s="97" t="s">
        <v>153</v>
      </c>
      <c r="I21" s="5"/>
      <c r="J21" s="5"/>
    </row>
    <row r="22" spans="1:10" ht="12.75">
      <c r="A22" s="98" t="s">
        <v>284</v>
      </c>
      <c r="B22" s="37">
        <v>179.13</v>
      </c>
      <c r="C22" s="37">
        <v>1753.81</v>
      </c>
      <c r="D22" s="37">
        <v>103.09</v>
      </c>
      <c r="E22" s="37">
        <f aca="true" t="shared" si="1" ref="E22:E27">SUM(B22:D22)</f>
        <v>2036.03</v>
      </c>
      <c r="F22" s="49">
        <v>14.22</v>
      </c>
      <c r="G22" s="37">
        <v>24637.87</v>
      </c>
      <c r="H22" s="83">
        <v>28.61</v>
      </c>
      <c r="I22" s="5"/>
      <c r="J22" s="5"/>
    </row>
    <row r="23" spans="1:10" ht="12.75">
      <c r="A23" s="99" t="s">
        <v>285</v>
      </c>
      <c r="B23" s="39">
        <v>67.81</v>
      </c>
      <c r="C23" s="39">
        <v>173.88</v>
      </c>
      <c r="D23" s="39">
        <v>82.32</v>
      </c>
      <c r="E23" s="39">
        <f t="shared" si="1"/>
        <v>324.01</v>
      </c>
      <c r="F23" s="51">
        <v>2.26</v>
      </c>
      <c r="G23" s="39">
        <v>2775.66</v>
      </c>
      <c r="H23" s="84">
        <v>3.22</v>
      </c>
      <c r="I23" s="5"/>
      <c r="J23" s="5"/>
    </row>
    <row r="24" spans="1:10" ht="12.75">
      <c r="A24" s="99" t="s">
        <v>287</v>
      </c>
      <c r="B24" s="39">
        <v>44.75</v>
      </c>
      <c r="C24" s="39">
        <v>139.44</v>
      </c>
      <c r="D24" s="39">
        <v>1.5</v>
      </c>
      <c r="E24" s="39">
        <f t="shared" si="1"/>
        <v>185.69</v>
      </c>
      <c r="F24" s="51">
        <v>1.3</v>
      </c>
      <c r="G24" s="39">
        <v>4866.34</v>
      </c>
      <c r="H24" s="84">
        <v>5.65</v>
      </c>
      <c r="I24" s="5"/>
      <c r="J24" s="5"/>
    </row>
    <row r="25" spans="1:10" ht="12.75">
      <c r="A25" s="99" t="s">
        <v>290</v>
      </c>
      <c r="B25" s="39">
        <v>641.44</v>
      </c>
      <c r="C25" s="39">
        <v>520.52</v>
      </c>
      <c r="D25" s="39">
        <v>92.03</v>
      </c>
      <c r="E25" s="39">
        <f t="shared" si="1"/>
        <v>1253.99</v>
      </c>
      <c r="F25" s="51">
        <v>8.76</v>
      </c>
      <c r="G25" s="39">
        <v>4810.84</v>
      </c>
      <c r="H25" s="84">
        <v>5.59</v>
      </c>
      <c r="I25" s="5"/>
      <c r="J25" s="5"/>
    </row>
    <row r="26" spans="1:9" ht="12.75">
      <c r="A26" s="99" t="s">
        <v>288</v>
      </c>
      <c r="B26" s="39">
        <v>1.87</v>
      </c>
      <c r="C26" s="39">
        <v>456.32</v>
      </c>
      <c r="D26" s="39">
        <v>4.8</v>
      </c>
      <c r="E26" s="39">
        <f t="shared" si="1"/>
        <v>462.99</v>
      </c>
      <c r="F26" s="51">
        <v>3.23</v>
      </c>
      <c r="G26" s="39">
        <v>4370.88</v>
      </c>
      <c r="H26" s="84">
        <v>5.08</v>
      </c>
      <c r="I26" s="5"/>
    </row>
    <row r="27" spans="1:9" ht="12.75">
      <c r="A27" s="99" t="s">
        <v>289</v>
      </c>
      <c r="B27" s="39">
        <v>3491.37</v>
      </c>
      <c r="C27" s="39">
        <v>6303.44</v>
      </c>
      <c r="D27" s="39">
        <v>261.38</v>
      </c>
      <c r="E27" s="39">
        <f t="shared" si="1"/>
        <v>10056.189999999999</v>
      </c>
      <c r="F27" s="51">
        <v>70.23</v>
      </c>
      <c r="G27" s="39">
        <v>44650.94</v>
      </c>
      <c r="H27" s="84">
        <v>51.85</v>
      </c>
      <c r="I27" s="5"/>
    </row>
    <row r="28" spans="1:9" ht="12.75">
      <c r="A28" s="99"/>
      <c r="B28" s="39"/>
      <c r="C28" s="39"/>
      <c r="D28" s="39"/>
      <c r="E28" s="39"/>
      <c r="F28" s="100"/>
      <c r="G28" s="39"/>
      <c r="H28" s="101"/>
      <c r="I28" s="5"/>
    </row>
    <row r="29" spans="1:9" s="18" customFormat="1" ht="13.5" thickBot="1">
      <c r="A29" s="102" t="s">
        <v>185</v>
      </c>
      <c r="B29" s="79">
        <f>SUM(B22:B27)</f>
        <v>4426.37</v>
      </c>
      <c r="C29" s="79">
        <f>SUM(C22:C27)</f>
        <v>9347.41</v>
      </c>
      <c r="D29" s="79">
        <f>SUM(D22:D27)</f>
        <v>545.12</v>
      </c>
      <c r="E29" s="79">
        <f>SUM(E22:E27)</f>
        <v>14318.899999999998</v>
      </c>
      <c r="F29" s="103"/>
      <c r="G29" s="79">
        <f>SUM(G22:G27)</f>
        <v>86112.53</v>
      </c>
      <c r="H29" s="104"/>
      <c r="I29" s="12"/>
    </row>
    <row r="30" ht="12.75">
      <c r="I30" s="5"/>
    </row>
    <row r="31" ht="12.75">
      <c r="I31" s="5"/>
    </row>
  </sheetData>
  <mergeCells count="11">
    <mergeCell ref="A1:I1"/>
    <mergeCell ref="A3:I3"/>
    <mergeCell ref="A19:A21"/>
    <mergeCell ref="B19:F20"/>
    <mergeCell ref="G19:H20"/>
    <mergeCell ref="A5:A7"/>
    <mergeCell ref="B5:C5"/>
    <mergeCell ref="B6:C6"/>
    <mergeCell ref="D5:I5"/>
    <mergeCell ref="D6:E6"/>
    <mergeCell ref="F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colBreaks count="1" manualBreakCount="1">
    <brk id="9" max="65535" man="1"/>
  </colBreaks>
  <ignoredErrors>
    <ignoredError sqref="H8:H1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21.28125" style="0" customWidth="1"/>
    <col min="2" max="13" width="12.7109375" style="0" customWidth="1"/>
  </cols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3" spans="1:13" ht="15">
      <c r="A3" s="225" t="s">
        <v>855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109" t="s">
        <v>125</v>
      </c>
      <c r="B5" s="249" t="s">
        <v>284</v>
      </c>
      <c r="C5" s="250"/>
      <c r="D5" s="249" t="s">
        <v>294</v>
      </c>
      <c r="E5" s="250"/>
      <c r="F5" s="249" t="s">
        <v>286</v>
      </c>
      <c r="G5" s="250"/>
      <c r="H5" s="249" t="s">
        <v>295</v>
      </c>
      <c r="I5" s="250"/>
      <c r="J5" s="249" t="s">
        <v>296</v>
      </c>
      <c r="K5" s="250"/>
      <c r="L5" s="249" t="s">
        <v>2</v>
      </c>
      <c r="M5" s="262"/>
    </row>
    <row r="6" spans="1:14" ht="13.5" thickBot="1">
      <c r="A6" s="110" t="s">
        <v>126</v>
      </c>
      <c r="B6" s="96" t="s">
        <v>100</v>
      </c>
      <c r="C6" s="96" t="s">
        <v>153</v>
      </c>
      <c r="D6" s="96" t="s">
        <v>100</v>
      </c>
      <c r="E6" s="96" t="s">
        <v>153</v>
      </c>
      <c r="F6" s="96" t="s">
        <v>100</v>
      </c>
      <c r="G6" s="96" t="s">
        <v>153</v>
      </c>
      <c r="H6" s="96" t="s">
        <v>100</v>
      </c>
      <c r="I6" s="96" t="s">
        <v>153</v>
      </c>
      <c r="J6" s="96" t="s">
        <v>100</v>
      </c>
      <c r="K6" s="96" t="s">
        <v>153</v>
      </c>
      <c r="L6" s="96" t="s">
        <v>100</v>
      </c>
      <c r="M6" s="97" t="s">
        <v>153</v>
      </c>
      <c r="N6" s="5"/>
    </row>
    <row r="7" spans="1:14" ht="12.75">
      <c r="A7" s="70" t="s">
        <v>127</v>
      </c>
      <c r="B7" s="37">
        <v>1.48</v>
      </c>
      <c r="C7" s="49">
        <v>0.12</v>
      </c>
      <c r="D7" s="82" t="s">
        <v>146</v>
      </c>
      <c r="E7" s="82" t="s">
        <v>146</v>
      </c>
      <c r="F7" s="37">
        <v>344.74</v>
      </c>
      <c r="G7" s="49">
        <v>28.95</v>
      </c>
      <c r="H7" s="37">
        <v>3.15</v>
      </c>
      <c r="I7" s="49">
        <v>0.26</v>
      </c>
      <c r="J7" s="37">
        <v>841.54</v>
      </c>
      <c r="K7" s="49">
        <v>70.66</v>
      </c>
      <c r="L7" s="37">
        <f>SUM(B7,D7,F7,H7,J7)</f>
        <v>1190.9099999999999</v>
      </c>
      <c r="M7" s="83">
        <v>4.05</v>
      </c>
      <c r="N7" s="5"/>
    </row>
    <row r="8" spans="1:14" ht="12.75">
      <c r="A8" s="71" t="s">
        <v>128</v>
      </c>
      <c r="B8" s="39">
        <v>14.12</v>
      </c>
      <c r="C8" s="51">
        <v>3.93</v>
      </c>
      <c r="D8" s="72" t="s">
        <v>146</v>
      </c>
      <c r="E8" s="72" t="s">
        <v>146</v>
      </c>
      <c r="F8" s="39">
        <v>2.5</v>
      </c>
      <c r="G8" s="51">
        <v>0.7</v>
      </c>
      <c r="H8" s="72" t="s">
        <v>146</v>
      </c>
      <c r="I8" s="72" t="s">
        <v>146</v>
      </c>
      <c r="J8" s="39">
        <v>342.86</v>
      </c>
      <c r="K8" s="51">
        <v>95.38</v>
      </c>
      <c r="L8" s="39">
        <f aca="true" t="shared" si="0" ref="L8:L23">SUM(B8,D8,F8,H8,J8)</f>
        <v>359.48</v>
      </c>
      <c r="M8" s="84">
        <v>1.22</v>
      </c>
      <c r="N8" s="5"/>
    </row>
    <row r="9" spans="1:14" ht="12.75">
      <c r="A9" s="71" t="s">
        <v>129</v>
      </c>
      <c r="B9" s="39">
        <v>190.23</v>
      </c>
      <c r="C9" s="51">
        <v>93.58</v>
      </c>
      <c r="D9" s="39">
        <v>0.14</v>
      </c>
      <c r="E9" s="51">
        <v>0.07</v>
      </c>
      <c r="F9" s="72" t="s">
        <v>146</v>
      </c>
      <c r="G9" s="72" t="s">
        <v>146</v>
      </c>
      <c r="H9" s="39">
        <v>1.3</v>
      </c>
      <c r="I9" s="51">
        <v>0.64</v>
      </c>
      <c r="J9" s="39">
        <v>11.61</v>
      </c>
      <c r="K9" s="51">
        <v>5.71</v>
      </c>
      <c r="L9" s="39">
        <f t="shared" si="0"/>
        <v>203.27999999999997</v>
      </c>
      <c r="M9" s="84">
        <v>0.69</v>
      </c>
      <c r="N9" s="5"/>
    </row>
    <row r="10" spans="1:14" ht="12.75">
      <c r="A10" s="71" t="s">
        <v>130</v>
      </c>
      <c r="B10" s="39">
        <v>4.05</v>
      </c>
      <c r="C10" s="51">
        <v>12.17</v>
      </c>
      <c r="D10" s="72" t="s">
        <v>146</v>
      </c>
      <c r="E10" s="72" t="s">
        <v>146</v>
      </c>
      <c r="F10" s="72" t="s">
        <v>146</v>
      </c>
      <c r="G10" s="72" t="s">
        <v>146</v>
      </c>
      <c r="H10" s="72" t="s">
        <v>146</v>
      </c>
      <c r="I10" s="72" t="s">
        <v>146</v>
      </c>
      <c r="J10" s="39">
        <v>29.23</v>
      </c>
      <c r="K10" s="51">
        <v>87.33</v>
      </c>
      <c r="L10" s="39">
        <f t="shared" si="0"/>
        <v>33.28</v>
      </c>
      <c r="M10" s="84">
        <v>0.11</v>
      </c>
      <c r="N10" s="5"/>
    </row>
    <row r="11" spans="1:14" ht="12.75">
      <c r="A11" s="71" t="s">
        <v>131</v>
      </c>
      <c r="B11" s="39">
        <v>52.1</v>
      </c>
      <c r="C11" s="51">
        <v>47.67</v>
      </c>
      <c r="D11" s="39">
        <v>3</v>
      </c>
      <c r="E11" s="51">
        <v>2.74</v>
      </c>
      <c r="F11" s="72" t="s">
        <v>146</v>
      </c>
      <c r="G11" s="72" t="s">
        <v>146</v>
      </c>
      <c r="H11" s="39">
        <v>18.8</v>
      </c>
      <c r="I11" s="51">
        <v>17.16</v>
      </c>
      <c r="J11" s="39">
        <v>35.44</v>
      </c>
      <c r="K11" s="51">
        <v>32.42</v>
      </c>
      <c r="L11" s="39">
        <f t="shared" si="0"/>
        <v>109.34</v>
      </c>
      <c r="M11" s="84">
        <v>0.37</v>
      </c>
      <c r="N11" s="5"/>
    </row>
    <row r="12" spans="1:14" ht="12.75">
      <c r="A12" s="71" t="s">
        <v>132</v>
      </c>
      <c r="B12" s="39">
        <v>1.2</v>
      </c>
      <c r="C12" s="51">
        <v>14.39</v>
      </c>
      <c r="D12" s="39">
        <v>0.25</v>
      </c>
      <c r="E12" s="51">
        <v>3</v>
      </c>
      <c r="F12" s="72" t="s">
        <v>146</v>
      </c>
      <c r="G12" s="72" t="s">
        <v>146</v>
      </c>
      <c r="H12" s="39">
        <v>1.08</v>
      </c>
      <c r="I12" s="51">
        <v>12.95</v>
      </c>
      <c r="J12" s="39">
        <v>5.81</v>
      </c>
      <c r="K12" s="51">
        <v>69.66</v>
      </c>
      <c r="L12" s="39">
        <f t="shared" si="0"/>
        <v>8.34</v>
      </c>
      <c r="M12" s="84">
        <v>0.03</v>
      </c>
      <c r="N12" s="5"/>
    </row>
    <row r="13" spans="1:14" ht="12.75">
      <c r="A13" s="71" t="s">
        <v>133</v>
      </c>
      <c r="B13" s="39">
        <v>14.31</v>
      </c>
      <c r="C13" s="51">
        <v>1.93</v>
      </c>
      <c r="D13" s="39">
        <v>19.82</v>
      </c>
      <c r="E13" s="51">
        <v>2.68</v>
      </c>
      <c r="F13" s="39">
        <v>505.9</v>
      </c>
      <c r="G13" s="51">
        <v>68.3</v>
      </c>
      <c r="H13" s="39">
        <v>2.8</v>
      </c>
      <c r="I13" s="51">
        <v>0.38</v>
      </c>
      <c r="J13" s="39">
        <v>197.83</v>
      </c>
      <c r="K13" s="51">
        <v>26.71</v>
      </c>
      <c r="L13" s="39">
        <f t="shared" si="0"/>
        <v>740.66</v>
      </c>
      <c r="M13" s="84">
        <v>2.52</v>
      </c>
      <c r="N13" s="5"/>
    </row>
    <row r="14" spans="1:14" ht="12.75">
      <c r="A14" s="71" t="s">
        <v>134</v>
      </c>
      <c r="B14" s="39">
        <v>31.19</v>
      </c>
      <c r="C14" s="51">
        <v>3.68</v>
      </c>
      <c r="D14" s="39">
        <v>1.25</v>
      </c>
      <c r="E14" s="51">
        <v>0.15</v>
      </c>
      <c r="F14" s="39">
        <v>0.6</v>
      </c>
      <c r="G14" s="51">
        <v>0.07</v>
      </c>
      <c r="H14" s="39">
        <v>11.28</v>
      </c>
      <c r="I14" s="51">
        <v>1.33</v>
      </c>
      <c r="J14" s="39">
        <v>803.22</v>
      </c>
      <c r="K14" s="51">
        <v>94.77</v>
      </c>
      <c r="L14" s="39">
        <f t="shared" si="0"/>
        <v>847.5400000000001</v>
      </c>
      <c r="M14" s="84">
        <v>2.88</v>
      </c>
      <c r="N14" s="5"/>
    </row>
    <row r="15" spans="1:14" ht="12.75">
      <c r="A15" s="71" t="s">
        <v>135</v>
      </c>
      <c r="B15" s="39">
        <v>1.51</v>
      </c>
      <c r="C15" s="51">
        <v>6.68</v>
      </c>
      <c r="D15" s="39">
        <v>0.05</v>
      </c>
      <c r="E15" s="51">
        <v>0.22</v>
      </c>
      <c r="F15" s="72" t="s">
        <v>146</v>
      </c>
      <c r="G15" s="72" t="s">
        <v>146</v>
      </c>
      <c r="H15" s="72" t="s">
        <v>146</v>
      </c>
      <c r="I15" s="72" t="s">
        <v>146</v>
      </c>
      <c r="J15" s="39">
        <v>21.04</v>
      </c>
      <c r="K15" s="51">
        <v>93.1</v>
      </c>
      <c r="L15" s="39">
        <f t="shared" si="0"/>
        <v>22.599999999999998</v>
      </c>
      <c r="M15" s="84">
        <v>0.08</v>
      </c>
      <c r="N15" s="5"/>
    </row>
    <row r="16" spans="1:14" ht="12.75">
      <c r="A16" s="71" t="s">
        <v>136</v>
      </c>
      <c r="B16" s="39">
        <v>227.86</v>
      </c>
      <c r="C16" s="51">
        <v>35.81</v>
      </c>
      <c r="D16" s="39">
        <v>6.04</v>
      </c>
      <c r="E16" s="51">
        <v>0.95</v>
      </c>
      <c r="F16" s="39">
        <v>19.12</v>
      </c>
      <c r="G16" s="51">
        <v>3.01</v>
      </c>
      <c r="H16" s="39">
        <v>18.42</v>
      </c>
      <c r="I16" s="51">
        <v>2.9</v>
      </c>
      <c r="J16" s="39">
        <v>364.8</v>
      </c>
      <c r="K16" s="51">
        <v>57.34</v>
      </c>
      <c r="L16" s="39">
        <f t="shared" si="0"/>
        <v>636.24</v>
      </c>
      <c r="M16" s="84">
        <v>2.16</v>
      </c>
      <c r="N16" s="5"/>
    </row>
    <row r="17" spans="1:14" ht="12.75">
      <c r="A17" s="71" t="s">
        <v>137</v>
      </c>
      <c r="B17" s="39">
        <v>3.8</v>
      </c>
      <c r="C17" s="51">
        <v>37.4</v>
      </c>
      <c r="D17" s="72" t="s">
        <v>146</v>
      </c>
      <c r="E17" s="51">
        <v>0.2</v>
      </c>
      <c r="F17" s="72" t="s">
        <v>146</v>
      </c>
      <c r="G17" s="72" t="s">
        <v>146</v>
      </c>
      <c r="H17" s="39">
        <v>0.45</v>
      </c>
      <c r="I17" s="51">
        <v>4.43</v>
      </c>
      <c r="J17" s="39">
        <v>5.89</v>
      </c>
      <c r="K17" s="51">
        <v>57.97</v>
      </c>
      <c r="L17" s="39">
        <f t="shared" si="0"/>
        <v>10.14</v>
      </c>
      <c r="M17" s="84">
        <v>0.03</v>
      </c>
      <c r="N17" s="5"/>
    </row>
    <row r="18" spans="1:14" ht="12.75">
      <c r="A18" s="71" t="s">
        <v>138</v>
      </c>
      <c r="B18" s="39">
        <v>20.64</v>
      </c>
      <c r="C18" s="51">
        <v>19.29</v>
      </c>
      <c r="D18" s="39">
        <v>5.35</v>
      </c>
      <c r="E18" s="51">
        <v>5</v>
      </c>
      <c r="F18" s="39">
        <v>1.23</v>
      </c>
      <c r="G18" s="51">
        <v>1.15</v>
      </c>
      <c r="H18" s="39">
        <v>4.58</v>
      </c>
      <c r="I18" s="51">
        <v>4.28</v>
      </c>
      <c r="J18" s="39">
        <v>75.22</v>
      </c>
      <c r="K18" s="51">
        <v>70.29</v>
      </c>
      <c r="L18" s="39">
        <f t="shared" si="0"/>
        <v>107.02000000000001</v>
      </c>
      <c r="M18" s="84">
        <v>0.36</v>
      </c>
      <c r="N18" s="5"/>
    </row>
    <row r="19" spans="1:14" ht="12.75">
      <c r="A19" s="71" t="s">
        <v>139</v>
      </c>
      <c r="B19" s="39">
        <v>140.7</v>
      </c>
      <c r="C19" s="51">
        <v>8.6</v>
      </c>
      <c r="D19" s="39">
        <v>41.78</v>
      </c>
      <c r="E19" s="51">
        <v>2.55</v>
      </c>
      <c r="F19" s="39">
        <v>52.81</v>
      </c>
      <c r="G19" s="51">
        <v>3.23</v>
      </c>
      <c r="H19" s="39">
        <v>0.12</v>
      </c>
      <c r="I19" s="51">
        <v>0.01</v>
      </c>
      <c r="J19" s="39">
        <v>1401.2</v>
      </c>
      <c r="K19" s="51">
        <v>85.62</v>
      </c>
      <c r="L19" s="39">
        <f t="shared" si="0"/>
        <v>1636.6100000000001</v>
      </c>
      <c r="M19" s="84">
        <v>5.57</v>
      </c>
      <c r="N19" s="5"/>
    </row>
    <row r="20" spans="1:14" ht="12.75">
      <c r="A20" s="71" t="s">
        <v>140</v>
      </c>
      <c r="B20" s="39">
        <v>0.35</v>
      </c>
      <c r="C20" s="51">
        <v>0.53</v>
      </c>
      <c r="D20" s="39">
        <v>0</v>
      </c>
      <c r="E20" s="51">
        <v>0</v>
      </c>
      <c r="F20" s="72" t="s">
        <v>146</v>
      </c>
      <c r="G20" s="72" t="s">
        <v>146</v>
      </c>
      <c r="H20" s="39">
        <v>0.29</v>
      </c>
      <c r="I20" s="51">
        <v>0.44</v>
      </c>
      <c r="J20" s="39">
        <v>65.6</v>
      </c>
      <c r="K20" s="51">
        <v>99.03</v>
      </c>
      <c r="L20" s="39">
        <f t="shared" si="0"/>
        <v>66.24</v>
      </c>
      <c r="M20" s="84">
        <v>0.23</v>
      </c>
      <c r="N20" s="5"/>
    </row>
    <row r="21" spans="1:14" ht="12.75">
      <c r="A21" s="71" t="s">
        <v>141</v>
      </c>
      <c r="B21" s="39">
        <v>160.83</v>
      </c>
      <c r="C21" s="51">
        <v>15.57</v>
      </c>
      <c r="D21" s="39">
        <v>24.95</v>
      </c>
      <c r="E21" s="51">
        <v>2.42</v>
      </c>
      <c r="F21" s="39">
        <v>40.21</v>
      </c>
      <c r="G21" s="51">
        <v>3.89</v>
      </c>
      <c r="H21" s="39">
        <v>0.3</v>
      </c>
      <c r="I21" s="51">
        <v>0.03</v>
      </c>
      <c r="J21" s="39">
        <v>806.56</v>
      </c>
      <c r="K21" s="51">
        <v>78.09</v>
      </c>
      <c r="L21" s="39">
        <f t="shared" si="0"/>
        <v>1032.85</v>
      </c>
      <c r="M21" s="84">
        <v>3.51</v>
      </c>
      <c r="N21" s="5"/>
    </row>
    <row r="22" spans="1:14" ht="12.75">
      <c r="A22" s="71" t="s">
        <v>142</v>
      </c>
      <c r="B22" s="39">
        <v>80.2</v>
      </c>
      <c r="C22" s="51">
        <v>5.77</v>
      </c>
      <c r="D22" s="39">
        <v>356.95</v>
      </c>
      <c r="E22" s="51">
        <v>25.68</v>
      </c>
      <c r="F22" s="39">
        <v>625.56</v>
      </c>
      <c r="G22" s="51">
        <v>45</v>
      </c>
      <c r="H22" s="39">
        <v>22.29</v>
      </c>
      <c r="I22" s="51">
        <v>1.6</v>
      </c>
      <c r="J22" s="39">
        <v>305.23</v>
      </c>
      <c r="K22" s="51">
        <v>21.96</v>
      </c>
      <c r="L22" s="39">
        <f t="shared" si="0"/>
        <v>1390.23</v>
      </c>
      <c r="M22" s="84">
        <v>4.73</v>
      </c>
      <c r="N22" s="5"/>
    </row>
    <row r="23" spans="1:14" ht="12.75">
      <c r="A23" s="71" t="s">
        <v>143</v>
      </c>
      <c r="B23" s="39">
        <v>14802.86</v>
      </c>
      <c r="C23" s="51">
        <v>70.46</v>
      </c>
      <c r="D23" s="39">
        <v>522.34</v>
      </c>
      <c r="E23" s="51">
        <v>2.49</v>
      </c>
      <c r="F23" s="39">
        <v>1479.94</v>
      </c>
      <c r="G23" s="51">
        <v>7.04</v>
      </c>
      <c r="H23" s="39">
        <v>589.44</v>
      </c>
      <c r="I23" s="51">
        <v>2.81</v>
      </c>
      <c r="J23" s="39">
        <v>3613.22</v>
      </c>
      <c r="K23" s="51">
        <v>17.2</v>
      </c>
      <c r="L23" s="39">
        <f t="shared" si="0"/>
        <v>21007.8</v>
      </c>
      <c r="M23" s="84">
        <v>71.45</v>
      </c>
      <c r="N23" s="5"/>
    </row>
    <row r="24" spans="1:14" ht="12.75">
      <c r="A24" s="99"/>
      <c r="B24" s="39"/>
      <c r="C24" s="51"/>
      <c r="D24" s="39"/>
      <c r="E24" s="51"/>
      <c r="F24" s="39"/>
      <c r="G24" s="51"/>
      <c r="H24" s="39"/>
      <c r="I24" s="51"/>
      <c r="J24" s="39"/>
      <c r="K24" s="51"/>
      <c r="L24" s="39"/>
      <c r="M24" s="27"/>
      <c r="N24" s="5"/>
    </row>
    <row r="25" spans="1:13" s="18" customFormat="1" ht="13.5" thickBot="1">
      <c r="A25" s="102" t="s">
        <v>145</v>
      </c>
      <c r="B25" s="79">
        <f>SUM(B7:B23)</f>
        <v>15747.43</v>
      </c>
      <c r="C25" s="126"/>
      <c r="D25" s="79">
        <f>SUM(D7:D23)</f>
        <v>981.9200000000001</v>
      </c>
      <c r="E25" s="126"/>
      <c r="F25" s="79">
        <f>SUM(F7:F23)</f>
        <v>3072.61</v>
      </c>
      <c r="G25" s="126"/>
      <c r="H25" s="79">
        <f>SUM(H7:H23)</f>
        <v>674.3000000000001</v>
      </c>
      <c r="I25" s="126"/>
      <c r="J25" s="79">
        <f>SUM(J7:J23)</f>
        <v>8926.3</v>
      </c>
      <c r="K25" s="86"/>
      <c r="L25" s="79">
        <f>SUM(L7:L23)</f>
        <v>29402.559999999998</v>
      </c>
      <c r="M25" s="127"/>
    </row>
  </sheetData>
  <mergeCells count="8">
    <mergeCell ref="H5:I5"/>
    <mergeCell ref="J5:K5"/>
    <mergeCell ref="L5:M5"/>
    <mergeCell ref="A1:M1"/>
    <mergeCell ref="A3:M3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2.421875" style="0" customWidth="1"/>
    <col min="2" max="2" width="28.421875" style="0" customWidth="1"/>
    <col min="3" max="3" width="28.00390625" style="0" customWidth="1"/>
    <col min="4" max="4" width="28.57421875" style="0" customWidth="1"/>
  </cols>
  <sheetData>
    <row r="1" spans="1:4" ht="18">
      <c r="A1" s="270" t="s">
        <v>18</v>
      </c>
      <c r="B1" s="270"/>
      <c r="C1" s="270"/>
      <c r="D1" s="270"/>
    </row>
    <row r="3" spans="1:4" ht="15">
      <c r="A3" s="225" t="s">
        <v>856</v>
      </c>
      <c r="B3" s="225"/>
      <c r="C3" s="225"/>
      <c r="D3" s="225"/>
    </row>
    <row r="4" spans="1:4" ht="13.5" thickBot="1">
      <c r="A4" s="23"/>
      <c r="B4" s="23"/>
      <c r="C4" s="23"/>
      <c r="D4" s="23"/>
    </row>
    <row r="5" spans="1:4" ht="12.75">
      <c r="A5" s="109" t="s">
        <v>125</v>
      </c>
      <c r="B5" s="61" t="s">
        <v>297</v>
      </c>
      <c r="C5" s="61" t="s">
        <v>659</v>
      </c>
      <c r="D5" s="62" t="s">
        <v>659</v>
      </c>
    </row>
    <row r="6" spans="1:4" ht="13.5" thickBot="1">
      <c r="A6" s="110" t="s">
        <v>126</v>
      </c>
      <c r="B6" s="68" t="s">
        <v>895</v>
      </c>
      <c r="C6" s="68" t="s">
        <v>896</v>
      </c>
      <c r="D6" s="69" t="s">
        <v>897</v>
      </c>
    </row>
    <row r="7" spans="1:4" ht="12.75">
      <c r="A7" s="70" t="s">
        <v>127</v>
      </c>
      <c r="B7" s="49">
        <v>15.72</v>
      </c>
      <c r="C7" s="49">
        <v>0.084</v>
      </c>
      <c r="D7" s="83">
        <v>0.342</v>
      </c>
    </row>
    <row r="8" spans="1:4" ht="12.75">
      <c r="A8" s="71" t="s">
        <v>128</v>
      </c>
      <c r="B8" s="51">
        <v>14.815</v>
      </c>
      <c r="C8" s="51">
        <v>0.098</v>
      </c>
      <c r="D8" s="84">
        <v>0.368</v>
      </c>
    </row>
    <row r="9" spans="1:4" ht="12.75">
      <c r="A9" s="71" t="s">
        <v>129</v>
      </c>
      <c r="B9" s="51">
        <v>5.754</v>
      </c>
      <c r="C9" s="51">
        <v>0.123</v>
      </c>
      <c r="D9" s="84">
        <v>0.671</v>
      </c>
    </row>
    <row r="10" spans="1:4" ht="12.75">
      <c r="A10" s="71" t="s">
        <v>130</v>
      </c>
      <c r="B10" s="51">
        <v>1.377</v>
      </c>
      <c r="C10" s="51">
        <v>0.009</v>
      </c>
      <c r="D10" s="84">
        <v>0.021</v>
      </c>
    </row>
    <row r="11" spans="1:4" ht="12.75">
      <c r="A11" s="71" t="s">
        <v>131</v>
      </c>
      <c r="B11" s="51">
        <v>9.524</v>
      </c>
      <c r="C11" s="51">
        <v>0.029</v>
      </c>
      <c r="D11" s="84">
        <v>0.09</v>
      </c>
    </row>
    <row r="12" spans="1:4" ht="12.75">
      <c r="A12" s="71" t="s">
        <v>132</v>
      </c>
      <c r="B12" s="51">
        <v>3.159</v>
      </c>
      <c r="C12" s="51">
        <v>0.006</v>
      </c>
      <c r="D12" s="84">
        <v>0.024</v>
      </c>
    </row>
    <row r="13" spans="1:4" ht="12.75">
      <c r="A13" s="71" t="s">
        <v>133</v>
      </c>
      <c r="B13" s="51">
        <v>1.358</v>
      </c>
      <c r="C13" s="51">
        <v>0.075</v>
      </c>
      <c r="D13" s="84">
        <v>0.061</v>
      </c>
    </row>
    <row r="14" spans="1:4" ht="12.75">
      <c r="A14" s="71" t="s">
        <v>134</v>
      </c>
      <c r="B14" s="51">
        <v>2.96</v>
      </c>
      <c r="C14" s="51">
        <v>0.064</v>
      </c>
      <c r="D14" s="84">
        <v>0.082</v>
      </c>
    </row>
    <row r="15" spans="1:4" ht="12.75">
      <c r="A15" s="71" t="s">
        <v>135</v>
      </c>
      <c r="B15" s="51">
        <v>5.276</v>
      </c>
      <c r="C15" s="51">
        <v>0.018</v>
      </c>
      <c r="D15" s="84">
        <v>0.058</v>
      </c>
    </row>
    <row r="16" spans="1:4" ht="12.75">
      <c r="A16" s="71" t="s">
        <v>136</v>
      </c>
      <c r="B16" s="51">
        <v>3.346</v>
      </c>
      <c r="C16" s="51">
        <v>0.03</v>
      </c>
      <c r="D16" s="84">
        <v>0.216</v>
      </c>
    </row>
    <row r="17" spans="1:4" ht="12.75">
      <c r="A17" s="71" t="s">
        <v>137</v>
      </c>
      <c r="B17" s="51">
        <v>5.853</v>
      </c>
      <c r="C17" s="51">
        <v>0.005</v>
      </c>
      <c r="D17" s="84">
        <v>0.114</v>
      </c>
    </row>
    <row r="18" spans="1:4" ht="12.75">
      <c r="A18" s="71" t="s">
        <v>138</v>
      </c>
      <c r="B18" s="51">
        <v>1.998</v>
      </c>
      <c r="C18" s="51">
        <v>0.006</v>
      </c>
      <c r="D18" s="84">
        <v>0.058</v>
      </c>
    </row>
    <row r="19" spans="1:4" ht="12.75">
      <c r="A19" s="71" t="s">
        <v>139</v>
      </c>
      <c r="B19" s="51">
        <v>3.086</v>
      </c>
      <c r="C19" s="51">
        <v>0.26</v>
      </c>
      <c r="D19" s="84">
        <v>0.677</v>
      </c>
    </row>
    <row r="20" spans="1:4" ht="12.75">
      <c r="A20" s="71" t="s">
        <v>140</v>
      </c>
      <c r="B20" s="51">
        <v>2.198</v>
      </c>
      <c r="C20" s="51">
        <v>0.025</v>
      </c>
      <c r="D20" s="84">
        <v>0.031</v>
      </c>
    </row>
    <row r="21" spans="1:4" ht="12.75">
      <c r="A21" s="71" t="s">
        <v>141</v>
      </c>
      <c r="B21" s="51">
        <v>3.283</v>
      </c>
      <c r="C21" s="51">
        <v>0.071</v>
      </c>
      <c r="D21" s="84">
        <v>0.265</v>
      </c>
    </row>
    <row r="22" spans="1:4" ht="12.75">
      <c r="A22" s="71" t="s">
        <v>142</v>
      </c>
      <c r="B22" s="51">
        <v>1.838</v>
      </c>
      <c r="C22" s="51">
        <v>0.08</v>
      </c>
      <c r="D22" s="84">
        <v>0.141</v>
      </c>
    </row>
    <row r="23" spans="1:4" ht="12.75">
      <c r="A23" s="71" t="s">
        <v>143</v>
      </c>
      <c r="B23" s="51">
        <v>2.86</v>
      </c>
      <c r="C23" s="51">
        <v>20.024</v>
      </c>
      <c r="D23" s="84">
        <v>7.358</v>
      </c>
    </row>
    <row r="24" spans="1:4" ht="12.75">
      <c r="A24" s="99"/>
      <c r="B24" s="51"/>
      <c r="C24" s="51"/>
      <c r="D24" s="84"/>
    </row>
    <row r="25" spans="1:4" ht="13.5" thickBot="1">
      <c r="A25" s="102" t="s">
        <v>145</v>
      </c>
      <c r="B25" s="86">
        <v>4.057</v>
      </c>
      <c r="C25" s="86">
        <v>0.216</v>
      </c>
      <c r="D25" s="87">
        <v>0.317</v>
      </c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3.28125" style="0" customWidth="1"/>
    <col min="2" max="5" width="15.7109375" style="0" customWidth="1"/>
    <col min="6" max="6" width="17.8515625" style="0" bestFit="1" customWidth="1"/>
    <col min="7" max="9" width="15.710937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857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109" t="s">
        <v>125</v>
      </c>
      <c r="B5" s="61" t="s">
        <v>298</v>
      </c>
      <c r="C5" s="249" t="s">
        <v>898</v>
      </c>
      <c r="D5" s="262"/>
      <c r="E5" s="250"/>
      <c r="F5" s="61" t="s">
        <v>300</v>
      </c>
      <c r="G5" s="249" t="s">
        <v>898</v>
      </c>
      <c r="H5" s="262"/>
      <c r="I5" s="262"/>
    </row>
    <row r="6" spans="1:9" ht="15" thickBot="1">
      <c r="A6" s="110" t="s">
        <v>126</v>
      </c>
      <c r="B6" s="68" t="s">
        <v>299</v>
      </c>
      <c r="C6" s="96" t="s">
        <v>301</v>
      </c>
      <c r="D6" s="96" t="s">
        <v>302</v>
      </c>
      <c r="E6" s="96" t="s">
        <v>2</v>
      </c>
      <c r="F6" s="68" t="s">
        <v>299</v>
      </c>
      <c r="G6" s="96" t="s">
        <v>301</v>
      </c>
      <c r="H6" s="96" t="s">
        <v>302</v>
      </c>
      <c r="I6" s="97" t="s">
        <v>2</v>
      </c>
    </row>
    <row r="7" spans="1:9" ht="12.75">
      <c r="A7" s="70" t="s">
        <v>127</v>
      </c>
      <c r="B7" s="112" t="s">
        <v>305</v>
      </c>
      <c r="C7" s="49">
        <v>496.39</v>
      </c>
      <c r="D7" s="49">
        <v>166.66</v>
      </c>
      <c r="E7" s="49">
        <f>SUM(C7:D7)</f>
        <v>663.05</v>
      </c>
      <c r="F7" s="112" t="s">
        <v>306</v>
      </c>
      <c r="G7" s="49">
        <v>44.46</v>
      </c>
      <c r="H7" s="49">
        <v>200.65</v>
      </c>
      <c r="I7" s="83">
        <f>SUM(G7:H7)</f>
        <v>245.11</v>
      </c>
    </row>
    <row r="8" spans="1:9" ht="12.75">
      <c r="A8" s="71" t="s">
        <v>128</v>
      </c>
      <c r="B8" s="114" t="s">
        <v>307</v>
      </c>
      <c r="C8" s="51">
        <v>4</v>
      </c>
      <c r="D8" s="51">
        <v>194.12</v>
      </c>
      <c r="E8" s="51">
        <f aca="true" t="shared" si="0" ref="E8:E22">SUM(C8:D8)</f>
        <v>198.12</v>
      </c>
      <c r="F8" s="114" t="s">
        <v>308</v>
      </c>
      <c r="G8" s="51">
        <v>13.95</v>
      </c>
      <c r="H8" s="51">
        <v>43.44</v>
      </c>
      <c r="I8" s="84">
        <f aca="true" t="shared" si="1" ref="I8:I23">SUM(G8:H8)</f>
        <v>57.39</v>
      </c>
    </row>
    <row r="9" spans="1:9" ht="12.75">
      <c r="A9" s="71" t="s">
        <v>129</v>
      </c>
      <c r="B9" s="114" t="s">
        <v>309</v>
      </c>
      <c r="C9" s="51">
        <v>82.02</v>
      </c>
      <c r="D9" s="51">
        <v>11.89</v>
      </c>
      <c r="E9" s="51">
        <f t="shared" si="0"/>
        <v>93.91</v>
      </c>
      <c r="F9" s="114" t="s">
        <v>310</v>
      </c>
      <c r="G9" s="51">
        <v>48.57</v>
      </c>
      <c r="H9" s="51">
        <v>4.36</v>
      </c>
      <c r="I9" s="84">
        <f t="shared" si="1"/>
        <v>52.93</v>
      </c>
    </row>
    <row r="10" spans="1:9" ht="12.75">
      <c r="A10" s="71" t="s">
        <v>130</v>
      </c>
      <c r="B10" s="114" t="s">
        <v>303</v>
      </c>
      <c r="C10" s="51">
        <v>0.45</v>
      </c>
      <c r="D10" s="51">
        <v>9</v>
      </c>
      <c r="E10" s="51">
        <f t="shared" si="0"/>
        <v>9.45</v>
      </c>
      <c r="F10" s="114" t="s">
        <v>311</v>
      </c>
      <c r="G10" s="51">
        <v>1.7</v>
      </c>
      <c r="H10" s="51">
        <v>6.71</v>
      </c>
      <c r="I10" s="84">
        <f t="shared" si="1"/>
        <v>8.41</v>
      </c>
    </row>
    <row r="11" spans="1:9" ht="12.75">
      <c r="A11" s="71" t="s">
        <v>131</v>
      </c>
      <c r="B11" s="114" t="s">
        <v>310</v>
      </c>
      <c r="C11" s="51">
        <v>6.5</v>
      </c>
      <c r="D11" s="51">
        <v>29.7</v>
      </c>
      <c r="E11" s="51">
        <f t="shared" si="0"/>
        <v>36.2</v>
      </c>
      <c r="F11" s="114" t="s">
        <v>304</v>
      </c>
      <c r="G11" s="51">
        <v>15.9</v>
      </c>
      <c r="H11" s="51">
        <v>3</v>
      </c>
      <c r="I11" s="84">
        <f t="shared" si="1"/>
        <v>18.9</v>
      </c>
    </row>
    <row r="12" spans="1:9" ht="12.75">
      <c r="A12" s="71" t="s">
        <v>132</v>
      </c>
      <c r="B12" s="114" t="s">
        <v>312</v>
      </c>
      <c r="C12" s="51">
        <v>0.27</v>
      </c>
      <c r="D12" s="51">
        <v>3.65</v>
      </c>
      <c r="E12" s="51">
        <f t="shared" si="0"/>
        <v>3.92</v>
      </c>
      <c r="F12" s="114" t="s">
        <v>304</v>
      </c>
      <c r="G12" s="51">
        <v>2.1</v>
      </c>
      <c r="H12" s="72" t="s">
        <v>146</v>
      </c>
      <c r="I12" s="84">
        <f t="shared" si="1"/>
        <v>2.1</v>
      </c>
    </row>
    <row r="13" spans="1:9" ht="12.75">
      <c r="A13" s="71" t="s">
        <v>133</v>
      </c>
      <c r="B13" s="114" t="s">
        <v>313</v>
      </c>
      <c r="C13" s="51">
        <v>353.38</v>
      </c>
      <c r="D13" s="51">
        <v>75.94</v>
      </c>
      <c r="E13" s="51">
        <f t="shared" si="0"/>
        <v>429.32</v>
      </c>
      <c r="F13" s="114" t="s">
        <v>314</v>
      </c>
      <c r="G13" s="51">
        <v>231.29</v>
      </c>
      <c r="H13" s="51">
        <v>1</v>
      </c>
      <c r="I13" s="84">
        <f t="shared" si="1"/>
        <v>232.29</v>
      </c>
    </row>
    <row r="14" spans="1:9" ht="12.75">
      <c r="A14" s="71" t="s">
        <v>134</v>
      </c>
      <c r="B14" s="114" t="s">
        <v>304</v>
      </c>
      <c r="C14" s="51">
        <v>360.47</v>
      </c>
      <c r="D14" s="51">
        <v>188.85</v>
      </c>
      <c r="E14" s="51">
        <f t="shared" si="0"/>
        <v>549.32</v>
      </c>
      <c r="F14" s="114" t="s">
        <v>313</v>
      </c>
      <c r="G14" s="51">
        <v>114.7</v>
      </c>
      <c r="H14" s="51">
        <v>67.92</v>
      </c>
      <c r="I14" s="84">
        <f t="shared" si="1"/>
        <v>182.62</v>
      </c>
    </row>
    <row r="15" spans="1:9" ht="12.75">
      <c r="A15" s="71" t="s">
        <v>135</v>
      </c>
      <c r="B15" s="114" t="s">
        <v>304</v>
      </c>
      <c r="C15" s="51">
        <v>5.56</v>
      </c>
      <c r="D15" s="51">
        <v>15.03</v>
      </c>
      <c r="E15" s="51">
        <f t="shared" si="0"/>
        <v>20.59</v>
      </c>
      <c r="F15" s="114" t="s">
        <v>313</v>
      </c>
      <c r="G15" s="51">
        <v>1.4</v>
      </c>
      <c r="H15" s="72" t="s">
        <v>146</v>
      </c>
      <c r="I15" s="84">
        <f t="shared" si="1"/>
        <v>1.4</v>
      </c>
    </row>
    <row r="16" spans="1:9" ht="12.75">
      <c r="A16" s="71" t="s">
        <v>136</v>
      </c>
      <c r="B16" s="114" t="s">
        <v>309</v>
      </c>
      <c r="C16" s="51">
        <v>260.82</v>
      </c>
      <c r="D16" s="51">
        <v>161.87</v>
      </c>
      <c r="E16" s="51">
        <f t="shared" si="0"/>
        <v>422.69</v>
      </c>
      <c r="F16" s="114" t="s">
        <v>315</v>
      </c>
      <c r="G16" s="51">
        <v>45.17</v>
      </c>
      <c r="H16" s="51">
        <v>1.12</v>
      </c>
      <c r="I16" s="84">
        <f t="shared" si="1"/>
        <v>46.29</v>
      </c>
    </row>
    <row r="17" spans="1:9" ht="12.75">
      <c r="A17" s="71" t="s">
        <v>137</v>
      </c>
      <c r="B17" s="114" t="s">
        <v>316</v>
      </c>
      <c r="C17" s="72" t="s">
        <v>146</v>
      </c>
      <c r="D17" s="51">
        <v>5.48</v>
      </c>
      <c r="E17" s="51">
        <f t="shared" si="0"/>
        <v>5.48</v>
      </c>
      <c r="F17" s="114" t="s">
        <v>304</v>
      </c>
      <c r="G17" s="51">
        <v>2.59</v>
      </c>
      <c r="H17" s="72" t="s">
        <v>146</v>
      </c>
      <c r="I17" s="84">
        <f t="shared" si="1"/>
        <v>2.59</v>
      </c>
    </row>
    <row r="18" spans="1:9" ht="12.75">
      <c r="A18" s="71" t="s">
        <v>138</v>
      </c>
      <c r="B18" s="114" t="s">
        <v>314</v>
      </c>
      <c r="C18" s="51">
        <v>16.68</v>
      </c>
      <c r="D18" s="51">
        <v>6.47</v>
      </c>
      <c r="E18" s="51">
        <f t="shared" si="0"/>
        <v>23.15</v>
      </c>
      <c r="F18" s="114" t="s">
        <v>316</v>
      </c>
      <c r="G18" s="51">
        <v>16.86</v>
      </c>
      <c r="H18" s="51">
        <v>1.59</v>
      </c>
      <c r="I18" s="84">
        <f t="shared" si="1"/>
        <v>18.45</v>
      </c>
    </row>
    <row r="19" spans="1:9" ht="12.75">
      <c r="A19" s="71" t="s">
        <v>139</v>
      </c>
      <c r="B19" s="114" t="s">
        <v>304</v>
      </c>
      <c r="C19" s="51">
        <v>625.35</v>
      </c>
      <c r="D19" s="51">
        <v>981.88</v>
      </c>
      <c r="E19" s="51">
        <f t="shared" si="0"/>
        <v>1607.23</v>
      </c>
      <c r="F19" s="114" t="s">
        <v>316</v>
      </c>
      <c r="G19" s="51">
        <v>20</v>
      </c>
      <c r="H19" s="72" t="s">
        <v>146</v>
      </c>
      <c r="I19" s="84">
        <f t="shared" si="1"/>
        <v>20</v>
      </c>
    </row>
    <row r="20" spans="1:9" ht="12.75">
      <c r="A20" s="71" t="s">
        <v>140</v>
      </c>
      <c r="B20" s="114" t="s">
        <v>304</v>
      </c>
      <c r="C20" s="51">
        <v>65</v>
      </c>
      <c r="D20" s="51">
        <v>0.84</v>
      </c>
      <c r="E20" s="51">
        <f t="shared" si="0"/>
        <v>65.84</v>
      </c>
      <c r="F20" s="114" t="s">
        <v>317</v>
      </c>
      <c r="G20" s="51">
        <v>0.16</v>
      </c>
      <c r="H20" s="51">
        <v>0.13</v>
      </c>
      <c r="I20" s="84">
        <f t="shared" si="1"/>
        <v>0.29000000000000004</v>
      </c>
    </row>
    <row r="21" spans="1:9" ht="12.75">
      <c r="A21" s="71" t="s">
        <v>141</v>
      </c>
      <c r="B21" s="114" t="s">
        <v>314</v>
      </c>
      <c r="C21" s="51">
        <v>476.71</v>
      </c>
      <c r="D21" s="51">
        <v>200.38</v>
      </c>
      <c r="E21" s="51">
        <f t="shared" si="0"/>
        <v>677.0899999999999</v>
      </c>
      <c r="F21" s="114" t="s">
        <v>309</v>
      </c>
      <c r="G21" s="51">
        <v>4.21</v>
      </c>
      <c r="H21" s="51">
        <v>144.15</v>
      </c>
      <c r="I21" s="84">
        <f t="shared" si="1"/>
        <v>148.36</v>
      </c>
    </row>
    <row r="22" spans="1:9" ht="12.75">
      <c r="A22" s="71" t="s">
        <v>142</v>
      </c>
      <c r="B22" s="114" t="s">
        <v>307</v>
      </c>
      <c r="C22" s="51">
        <v>403.5</v>
      </c>
      <c r="D22" s="51">
        <v>170.86</v>
      </c>
      <c r="E22" s="51">
        <f t="shared" si="0"/>
        <v>574.36</v>
      </c>
      <c r="F22" s="114" t="s">
        <v>316</v>
      </c>
      <c r="G22" s="51">
        <v>440.51</v>
      </c>
      <c r="H22" s="51">
        <v>9.04</v>
      </c>
      <c r="I22" s="84">
        <f t="shared" si="1"/>
        <v>449.55</v>
      </c>
    </row>
    <row r="23" spans="1:9" ht="13.5" thickBot="1">
      <c r="A23" s="123" t="s">
        <v>143</v>
      </c>
      <c r="B23" s="125" t="s">
        <v>318</v>
      </c>
      <c r="C23" s="58">
        <v>8119.24</v>
      </c>
      <c r="D23" s="58">
        <v>12640.49</v>
      </c>
      <c r="E23" s="58">
        <v>20759.73</v>
      </c>
      <c r="F23" s="125" t="s">
        <v>319</v>
      </c>
      <c r="G23" s="58">
        <v>224.16</v>
      </c>
      <c r="H23" s="128" t="s">
        <v>146</v>
      </c>
      <c r="I23" s="107">
        <f t="shared" si="1"/>
        <v>224.16</v>
      </c>
    </row>
    <row r="24" spans="1:9" ht="14.25">
      <c r="A24" s="283" t="s">
        <v>899</v>
      </c>
      <c r="B24" s="284"/>
      <c r="C24" s="284"/>
      <c r="D24" s="60"/>
      <c r="E24" s="60"/>
      <c r="F24" s="60"/>
      <c r="G24" s="60"/>
      <c r="H24" s="60"/>
      <c r="I24" s="60"/>
    </row>
    <row r="25" spans="1:3" ht="14.25">
      <c r="A25" s="285" t="s">
        <v>900</v>
      </c>
      <c r="B25" s="286"/>
      <c r="C25" s="286"/>
    </row>
  </sheetData>
  <mergeCells count="6">
    <mergeCell ref="A24:C24"/>
    <mergeCell ref="A25:C25"/>
    <mergeCell ref="A1:I1"/>
    <mergeCell ref="A3:I3"/>
    <mergeCell ref="C5:E5"/>
    <mergeCell ref="G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820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8" ht="14.25">
      <c r="A5" s="287" t="s">
        <v>320</v>
      </c>
      <c r="B5" s="249" t="s">
        <v>100</v>
      </c>
      <c r="C5" s="262"/>
      <c r="D5" s="250"/>
      <c r="E5" s="249" t="s">
        <v>323</v>
      </c>
      <c r="F5" s="262"/>
      <c r="G5" s="5"/>
      <c r="H5" s="5"/>
    </row>
    <row r="6" spans="1:8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  <c r="G6" s="5"/>
      <c r="H6" s="5"/>
    </row>
    <row r="7" spans="1:8" ht="12.75">
      <c r="A7" s="98" t="s">
        <v>315</v>
      </c>
      <c r="B7" s="37">
        <v>67.69</v>
      </c>
      <c r="C7" s="37">
        <v>2.55</v>
      </c>
      <c r="D7" s="37">
        <f>SUM(B7:C7)</f>
        <v>70.24</v>
      </c>
      <c r="E7" s="37">
        <v>60</v>
      </c>
      <c r="F7" s="38">
        <v>47</v>
      </c>
      <c r="G7" s="5"/>
      <c r="H7" s="5"/>
    </row>
    <row r="8" spans="1:8" ht="12.75">
      <c r="A8" s="99" t="s">
        <v>326</v>
      </c>
      <c r="B8" s="39">
        <v>14.53</v>
      </c>
      <c r="C8" s="39">
        <v>6.24</v>
      </c>
      <c r="D8" s="39">
        <f aca="true" t="shared" si="0" ref="D8:D21">SUM(B8:C8)</f>
        <v>20.77</v>
      </c>
      <c r="E8" s="72" t="s">
        <v>146</v>
      </c>
      <c r="F8" s="75" t="s">
        <v>146</v>
      </c>
      <c r="G8" s="5"/>
      <c r="H8" s="5"/>
    </row>
    <row r="9" spans="1:8" ht="12.75">
      <c r="A9" s="99" t="s">
        <v>316</v>
      </c>
      <c r="B9" s="39">
        <v>481.65</v>
      </c>
      <c r="C9" s="39">
        <v>44.38</v>
      </c>
      <c r="D9" s="39">
        <f t="shared" si="0"/>
        <v>526.03</v>
      </c>
      <c r="E9" s="72" t="s">
        <v>146</v>
      </c>
      <c r="F9" s="75" t="s">
        <v>146</v>
      </c>
      <c r="G9" s="5"/>
      <c r="H9" s="5"/>
    </row>
    <row r="10" spans="1:8" ht="12.75">
      <c r="A10" s="99" t="s">
        <v>304</v>
      </c>
      <c r="B10" s="39">
        <v>1123.31</v>
      </c>
      <c r="C10" s="39">
        <v>1274.2</v>
      </c>
      <c r="D10" s="39">
        <f t="shared" si="0"/>
        <v>2397.51</v>
      </c>
      <c r="E10" s="39">
        <v>13394</v>
      </c>
      <c r="F10" s="40">
        <v>12724</v>
      </c>
      <c r="G10" s="5"/>
      <c r="H10" s="5"/>
    </row>
    <row r="11" spans="1:8" ht="12.75">
      <c r="A11" s="99" t="s">
        <v>313</v>
      </c>
      <c r="B11" s="39">
        <v>488.43</v>
      </c>
      <c r="C11" s="39">
        <v>158.94</v>
      </c>
      <c r="D11" s="39">
        <f t="shared" si="0"/>
        <v>647.37</v>
      </c>
      <c r="E11" s="39">
        <v>4782</v>
      </c>
      <c r="F11" s="40">
        <v>3550</v>
      </c>
      <c r="G11" s="5"/>
      <c r="H11" s="5"/>
    </row>
    <row r="12" spans="1:8" ht="12.75">
      <c r="A12" s="99" t="s">
        <v>305</v>
      </c>
      <c r="B12" s="39">
        <v>540.88</v>
      </c>
      <c r="C12" s="39">
        <v>309.26</v>
      </c>
      <c r="D12" s="39">
        <f t="shared" si="0"/>
        <v>850.14</v>
      </c>
      <c r="E12" s="39">
        <v>28171</v>
      </c>
      <c r="F12" s="40">
        <v>21934</v>
      </c>
      <c r="G12" s="5"/>
      <c r="H12" s="5"/>
    </row>
    <row r="13" spans="1:8" ht="12.75">
      <c r="A13" s="99" t="s">
        <v>318</v>
      </c>
      <c r="B13" s="39">
        <v>8120.04</v>
      </c>
      <c r="C13" s="39">
        <v>12640.49</v>
      </c>
      <c r="D13" s="39">
        <f t="shared" si="0"/>
        <v>20760.53</v>
      </c>
      <c r="E13" s="72" t="s">
        <v>146</v>
      </c>
      <c r="F13" s="75" t="s">
        <v>146</v>
      </c>
      <c r="G13" s="5"/>
      <c r="H13" s="5"/>
    </row>
    <row r="14" spans="1:8" ht="12.75">
      <c r="A14" s="99" t="s">
        <v>311</v>
      </c>
      <c r="B14" s="39">
        <v>24.5</v>
      </c>
      <c r="C14" s="39">
        <v>50.27</v>
      </c>
      <c r="D14" s="39">
        <f t="shared" si="0"/>
        <v>74.77000000000001</v>
      </c>
      <c r="E14" s="39">
        <v>6315</v>
      </c>
      <c r="F14" s="40">
        <v>5755</v>
      </c>
      <c r="G14" s="5"/>
      <c r="H14" s="5"/>
    </row>
    <row r="15" spans="1:8" ht="12.75">
      <c r="A15" s="99" t="s">
        <v>327</v>
      </c>
      <c r="B15" s="39">
        <v>0.05</v>
      </c>
      <c r="C15" s="72" t="s">
        <v>146</v>
      </c>
      <c r="D15" s="39">
        <f t="shared" si="0"/>
        <v>0.05</v>
      </c>
      <c r="E15" s="72" t="s">
        <v>146</v>
      </c>
      <c r="F15" s="75" t="s">
        <v>146</v>
      </c>
      <c r="G15" s="5"/>
      <c r="H15" s="5"/>
    </row>
    <row r="16" spans="1:8" ht="12.75">
      <c r="A16" s="99" t="s">
        <v>358</v>
      </c>
      <c r="B16" s="39">
        <v>11.5</v>
      </c>
      <c r="C16" s="72" t="s">
        <v>146</v>
      </c>
      <c r="D16" s="39">
        <f t="shared" si="0"/>
        <v>11.5</v>
      </c>
      <c r="E16" s="72" t="s">
        <v>146</v>
      </c>
      <c r="F16" s="75" t="s">
        <v>146</v>
      </c>
      <c r="G16" s="5"/>
      <c r="H16" s="5"/>
    </row>
    <row r="17" spans="1:8" ht="12.75">
      <c r="A17" s="99" t="s">
        <v>328</v>
      </c>
      <c r="B17" s="72" t="s">
        <v>146</v>
      </c>
      <c r="C17" s="39">
        <v>1</v>
      </c>
      <c r="D17" s="39">
        <f t="shared" si="0"/>
        <v>1</v>
      </c>
      <c r="E17" s="39">
        <v>87</v>
      </c>
      <c r="F17" s="40">
        <v>78</v>
      </c>
      <c r="G17" s="5"/>
      <c r="H17" s="5"/>
    </row>
    <row r="18" spans="1:8" ht="12.75">
      <c r="A18" s="99" t="s">
        <v>357</v>
      </c>
      <c r="B18" s="39">
        <v>0.11</v>
      </c>
      <c r="C18" s="72" t="s">
        <v>146</v>
      </c>
      <c r="D18" s="39">
        <f t="shared" si="0"/>
        <v>0.11</v>
      </c>
      <c r="E18" s="72" t="s">
        <v>146</v>
      </c>
      <c r="F18" s="75" t="s">
        <v>146</v>
      </c>
      <c r="G18" s="5"/>
      <c r="H18" s="5"/>
    </row>
    <row r="19" spans="1:8" ht="12.75">
      <c r="A19" s="99" t="s">
        <v>329</v>
      </c>
      <c r="B19" s="39">
        <v>2.79</v>
      </c>
      <c r="C19" s="72" t="s">
        <v>146</v>
      </c>
      <c r="D19" s="39">
        <f t="shared" si="0"/>
        <v>2.79</v>
      </c>
      <c r="E19" s="72" t="s">
        <v>146</v>
      </c>
      <c r="F19" s="75" t="s">
        <v>146</v>
      </c>
      <c r="G19" s="5"/>
      <c r="H19" s="5"/>
    </row>
    <row r="20" spans="1:8" ht="12.75">
      <c r="A20" s="99" t="s">
        <v>330</v>
      </c>
      <c r="B20" s="39">
        <v>10.53</v>
      </c>
      <c r="C20" s="39">
        <v>4.95</v>
      </c>
      <c r="D20" s="39">
        <f t="shared" si="0"/>
        <v>15.48</v>
      </c>
      <c r="E20" s="39">
        <v>1766</v>
      </c>
      <c r="F20" s="40">
        <v>1678</v>
      </c>
      <c r="G20" s="5"/>
      <c r="H20" s="5"/>
    </row>
    <row r="21" spans="1:8" ht="12.75">
      <c r="A21" s="99" t="s">
        <v>331</v>
      </c>
      <c r="B21" s="39">
        <v>0.07</v>
      </c>
      <c r="C21" s="39"/>
      <c r="D21" s="39">
        <f t="shared" si="0"/>
        <v>0.07</v>
      </c>
      <c r="E21" s="39"/>
      <c r="F21" s="40"/>
      <c r="G21" s="5"/>
      <c r="H21" s="5"/>
    </row>
    <row r="22" spans="1:8" s="18" customFormat="1" ht="12.75">
      <c r="A22" s="129" t="s">
        <v>332</v>
      </c>
      <c r="B22" s="55">
        <f>SUM(B7:B21)</f>
        <v>10886.08</v>
      </c>
      <c r="C22" s="55">
        <f>SUM(C7:C21)</f>
        <v>14492.28</v>
      </c>
      <c r="D22" s="55">
        <f>SUM(D7:D21)</f>
        <v>25378.36</v>
      </c>
      <c r="E22" s="55">
        <f>SUM(E7:E21)</f>
        <v>54575</v>
      </c>
      <c r="F22" s="74">
        <f>SUM(F7:F21)</f>
        <v>45766</v>
      </c>
      <c r="G22" s="12"/>
      <c r="H22" s="12"/>
    </row>
    <row r="23" spans="1:6" s="5" customFormat="1" ht="12.75">
      <c r="A23" s="129"/>
      <c r="B23" s="39"/>
      <c r="C23" s="39"/>
      <c r="D23" s="39"/>
      <c r="E23" s="39"/>
      <c r="F23" s="40"/>
    </row>
    <row r="24" spans="1:8" ht="12.75">
      <c r="A24" s="99" t="s">
        <v>310</v>
      </c>
      <c r="B24" s="39">
        <v>103.13</v>
      </c>
      <c r="C24" s="39">
        <v>66.93</v>
      </c>
      <c r="D24" s="39">
        <f>SUM(B24:C24)</f>
        <v>170.06</v>
      </c>
      <c r="E24" s="39">
        <v>3305</v>
      </c>
      <c r="F24" s="40">
        <v>2882</v>
      </c>
      <c r="G24" s="5"/>
      <c r="H24" s="5"/>
    </row>
    <row r="25" spans="1:8" ht="12.75">
      <c r="A25" s="99" t="s">
        <v>333</v>
      </c>
      <c r="B25" s="39">
        <v>3</v>
      </c>
      <c r="C25" s="39">
        <v>7.43</v>
      </c>
      <c r="D25" s="39">
        <f aca="true" t="shared" si="1" ref="D25:D53">SUM(B25:C25)</f>
        <v>10.43</v>
      </c>
      <c r="E25" s="39"/>
      <c r="F25" s="40"/>
      <c r="G25" s="5"/>
      <c r="H25" s="5"/>
    </row>
    <row r="26" spans="1:8" ht="12.75">
      <c r="A26" s="99" t="s">
        <v>309</v>
      </c>
      <c r="B26" s="39">
        <v>469.47</v>
      </c>
      <c r="C26" s="39">
        <v>335.67</v>
      </c>
      <c r="D26" s="39">
        <f t="shared" si="1"/>
        <v>805.1400000000001</v>
      </c>
      <c r="E26" s="39">
        <v>572</v>
      </c>
      <c r="F26" s="40">
        <v>483</v>
      </c>
      <c r="G26" s="5"/>
      <c r="H26" s="5"/>
    </row>
    <row r="27" spans="1:8" ht="12.75">
      <c r="A27" s="99" t="s">
        <v>334</v>
      </c>
      <c r="B27" s="39">
        <v>28.74</v>
      </c>
      <c r="C27" s="39">
        <v>5.73</v>
      </c>
      <c r="D27" s="39">
        <f t="shared" si="1"/>
        <v>34.47</v>
      </c>
      <c r="E27" s="39"/>
      <c r="F27" s="40"/>
      <c r="G27" s="5"/>
      <c r="H27" s="5"/>
    </row>
    <row r="28" spans="1:8" ht="12.75">
      <c r="A28" s="99" t="s">
        <v>314</v>
      </c>
      <c r="B28" s="39">
        <v>815.35</v>
      </c>
      <c r="C28" s="39">
        <v>298.77</v>
      </c>
      <c r="D28" s="39">
        <f t="shared" si="1"/>
        <v>1114.12</v>
      </c>
      <c r="E28" s="39">
        <v>2002</v>
      </c>
      <c r="F28" s="40">
        <v>1442</v>
      </c>
      <c r="G28" s="5"/>
      <c r="H28" s="5"/>
    </row>
    <row r="29" spans="1:8" ht="12.75">
      <c r="A29" s="99" t="s">
        <v>335</v>
      </c>
      <c r="B29" s="39">
        <v>100.22</v>
      </c>
      <c r="C29" s="39">
        <v>40.02</v>
      </c>
      <c r="D29" s="39">
        <f t="shared" si="1"/>
        <v>140.24</v>
      </c>
      <c r="E29" s="39">
        <v>23</v>
      </c>
      <c r="F29" s="40">
        <v>15</v>
      </c>
      <c r="G29" s="5"/>
      <c r="H29" s="5"/>
    </row>
    <row r="30" spans="1:8" ht="12.75">
      <c r="A30" s="99" t="s">
        <v>336</v>
      </c>
      <c r="B30" s="39">
        <v>2.4</v>
      </c>
      <c r="C30" s="39">
        <v>4</v>
      </c>
      <c r="D30" s="39">
        <f t="shared" si="1"/>
        <v>6.4</v>
      </c>
      <c r="E30" s="39">
        <v>250</v>
      </c>
      <c r="F30" s="40">
        <v>226</v>
      </c>
      <c r="G30" s="5"/>
      <c r="H30" s="5"/>
    </row>
    <row r="31" spans="1:8" ht="12.75">
      <c r="A31" s="99" t="s">
        <v>337</v>
      </c>
      <c r="B31" s="39">
        <v>26.45</v>
      </c>
      <c r="C31" s="39">
        <v>23.1</v>
      </c>
      <c r="D31" s="39">
        <f t="shared" si="1"/>
        <v>49.55</v>
      </c>
      <c r="E31" s="39">
        <v>562</v>
      </c>
      <c r="F31" s="40">
        <v>562</v>
      </c>
      <c r="G31" s="5"/>
      <c r="H31" s="5"/>
    </row>
    <row r="32" spans="1:8" ht="12.75">
      <c r="A32" s="99" t="s">
        <v>338</v>
      </c>
      <c r="B32" s="39">
        <v>6.36</v>
      </c>
      <c r="C32" s="39">
        <v>14.08</v>
      </c>
      <c r="D32" s="39">
        <f t="shared" si="1"/>
        <v>20.44</v>
      </c>
      <c r="E32" s="39">
        <v>174</v>
      </c>
      <c r="F32" s="40">
        <v>3</v>
      </c>
      <c r="G32" s="5"/>
      <c r="H32" s="5"/>
    </row>
    <row r="33" spans="1:8" ht="12.75">
      <c r="A33" s="99" t="s">
        <v>317</v>
      </c>
      <c r="B33" s="39">
        <v>13.05</v>
      </c>
      <c r="C33" s="39">
        <v>13.74</v>
      </c>
      <c r="D33" s="39">
        <f t="shared" si="1"/>
        <v>26.79</v>
      </c>
      <c r="E33" s="39">
        <v>460</v>
      </c>
      <c r="F33" s="40">
        <v>460</v>
      </c>
      <c r="G33" s="5"/>
      <c r="H33" s="5"/>
    </row>
    <row r="34" spans="1:8" ht="12.75">
      <c r="A34" s="99" t="s">
        <v>339</v>
      </c>
      <c r="B34" s="39">
        <v>0.23</v>
      </c>
      <c r="C34" s="72" t="s">
        <v>146</v>
      </c>
      <c r="D34" s="39">
        <f t="shared" si="1"/>
        <v>0.23</v>
      </c>
      <c r="E34" s="72" t="s">
        <v>146</v>
      </c>
      <c r="F34" s="75" t="s">
        <v>146</v>
      </c>
      <c r="G34" s="5"/>
      <c r="H34" s="5"/>
    </row>
    <row r="35" spans="1:8" ht="12.75">
      <c r="A35" s="99" t="s">
        <v>312</v>
      </c>
      <c r="B35" s="39">
        <v>11.41</v>
      </c>
      <c r="C35" s="39">
        <v>9.1</v>
      </c>
      <c r="D35" s="39">
        <f t="shared" si="1"/>
        <v>20.509999999999998</v>
      </c>
      <c r="E35" s="39">
        <v>146</v>
      </c>
      <c r="F35" s="40">
        <v>127</v>
      </c>
      <c r="G35" s="5"/>
      <c r="H35" s="5"/>
    </row>
    <row r="36" spans="1:8" ht="12.75">
      <c r="A36" s="99" t="s">
        <v>340</v>
      </c>
      <c r="B36" s="39">
        <v>1.17</v>
      </c>
      <c r="C36" s="39">
        <v>0.81</v>
      </c>
      <c r="D36" s="39">
        <f t="shared" si="1"/>
        <v>1.98</v>
      </c>
      <c r="E36" s="39">
        <v>5</v>
      </c>
      <c r="F36" s="40">
        <v>3</v>
      </c>
      <c r="G36" s="5"/>
      <c r="H36" s="5"/>
    </row>
    <row r="37" spans="1:8" ht="12.75">
      <c r="A37" s="99" t="s">
        <v>341</v>
      </c>
      <c r="B37" s="39">
        <v>8.81</v>
      </c>
      <c r="C37" s="39">
        <v>10.89</v>
      </c>
      <c r="D37" s="39">
        <f t="shared" si="1"/>
        <v>19.700000000000003</v>
      </c>
      <c r="E37" s="72" t="s">
        <v>146</v>
      </c>
      <c r="F37" s="75" t="s">
        <v>146</v>
      </c>
      <c r="G37" s="5"/>
      <c r="H37" s="5"/>
    </row>
    <row r="38" spans="1:8" ht="12.75">
      <c r="A38" s="99" t="s">
        <v>342</v>
      </c>
      <c r="B38" s="39">
        <v>6.52</v>
      </c>
      <c r="C38" s="39">
        <v>0.68</v>
      </c>
      <c r="D38" s="39">
        <f t="shared" si="1"/>
        <v>7.199999999999999</v>
      </c>
      <c r="E38" s="39">
        <v>2</v>
      </c>
      <c r="F38" s="40">
        <v>2</v>
      </c>
      <c r="G38" s="5"/>
      <c r="H38" s="5"/>
    </row>
    <row r="39" spans="1:8" ht="12.75">
      <c r="A39" s="99" t="s">
        <v>343</v>
      </c>
      <c r="B39" s="39">
        <v>2.51</v>
      </c>
      <c r="C39" s="39">
        <v>15.11</v>
      </c>
      <c r="D39" s="39">
        <f t="shared" si="1"/>
        <v>17.619999999999997</v>
      </c>
      <c r="E39" s="39">
        <v>10</v>
      </c>
      <c r="F39" s="40">
        <v>4</v>
      </c>
      <c r="G39" s="5"/>
      <c r="H39" s="5"/>
    </row>
    <row r="40" spans="1:8" ht="12.75">
      <c r="A40" s="99" t="s">
        <v>344</v>
      </c>
      <c r="B40" s="39">
        <v>6.72</v>
      </c>
      <c r="C40" s="39">
        <v>19.05</v>
      </c>
      <c r="D40" s="39">
        <f t="shared" si="1"/>
        <v>25.77</v>
      </c>
      <c r="E40" s="39">
        <v>196</v>
      </c>
      <c r="F40" s="40">
        <v>130</v>
      </c>
      <c r="G40" s="5"/>
      <c r="H40" s="5"/>
    </row>
    <row r="41" spans="1:8" ht="12.75">
      <c r="A41" s="99" t="s">
        <v>345</v>
      </c>
      <c r="B41" s="39">
        <v>11.15</v>
      </c>
      <c r="C41" s="39">
        <v>2.03</v>
      </c>
      <c r="D41" s="39">
        <f t="shared" si="1"/>
        <v>13.18</v>
      </c>
      <c r="E41" s="72" t="s">
        <v>146</v>
      </c>
      <c r="F41" s="75" t="s">
        <v>146</v>
      </c>
      <c r="G41" s="5"/>
      <c r="H41" s="5"/>
    </row>
    <row r="42" spans="1:8" ht="12.75">
      <c r="A42" s="99" t="s">
        <v>306</v>
      </c>
      <c r="B42" s="39">
        <v>477.11</v>
      </c>
      <c r="C42" s="39">
        <v>585.85</v>
      </c>
      <c r="D42" s="39">
        <f t="shared" si="1"/>
        <v>1062.96</v>
      </c>
      <c r="E42" s="39">
        <v>39298</v>
      </c>
      <c r="F42" s="40">
        <v>28458</v>
      </c>
      <c r="G42" s="5"/>
      <c r="H42" s="5"/>
    </row>
    <row r="43" spans="1:8" ht="12.75">
      <c r="A43" s="99" t="s">
        <v>346</v>
      </c>
      <c r="B43" s="39">
        <v>6.72</v>
      </c>
      <c r="C43" s="39">
        <v>32.29</v>
      </c>
      <c r="D43" s="39">
        <f t="shared" si="1"/>
        <v>39.01</v>
      </c>
      <c r="E43" s="72" t="s">
        <v>146</v>
      </c>
      <c r="F43" s="75" t="s">
        <v>146</v>
      </c>
      <c r="G43" s="5"/>
      <c r="H43" s="5"/>
    </row>
    <row r="44" spans="1:8" ht="12.75">
      <c r="A44" s="99" t="s">
        <v>347</v>
      </c>
      <c r="B44" s="72" t="s">
        <v>146</v>
      </c>
      <c r="C44" s="72" t="s">
        <v>146</v>
      </c>
      <c r="D44" s="72" t="s">
        <v>146</v>
      </c>
      <c r="E44" s="72" t="s">
        <v>146</v>
      </c>
      <c r="F44" s="75" t="s">
        <v>146</v>
      </c>
      <c r="G44" s="5"/>
      <c r="H44" s="5"/>
    </row>
    <row r="45" spans="1:8" ht="12.75">
      <c r="A45" s="99" t="s">
        <v>303</v>
      </c>
      <c r="B45" s="39">
        <v>0.45</v>
      </c>
      <c r="C45" s="39">
        <v>9</v>
      </c>
      <c r="D45" s="39">
        <f t="shared" si="1"/>
        <v>9.45</v>
      </c>
      <c r="E45" s="72" t="s">
        <v>146</v>
      </c>
      <c r="F45" s="75" t="s">
        <v>146</v>
      </c>
      <c r="G45" s="5"/>
      <c r="H45" s="5"/>
    </row>
    <row r="46" spans="1:8" ht="12.75">
      <c r="A46" s="99" t="s">
        <v>348</v>
      </c>
      <c r="B46" s="39">
        <v>14.3</v>
      </c>
      <c r="C46" s="39">
        <v>3.61</v>
      </c>
      <c r="D46" s="39">
        <f t="shared" si="1"/>
        <v>17.91</v>
      </c>
      <c r="E46" s="39">
        <v>10</v>
      </c>
      <c r="F46" s="40">
        <v>7</v>
      </c>
      <c r="G46" s="5"/>
      <c r="H46" s="5"/>
    </row>
    <row r="47" spans="1:8" ht="12.75">
      <c r="A47" s="99" t="s">
        <v>349</v>
      </c>
      <c r="B47" s="39">
        <v>4.01</v>
      </c>
      <c r="C47" s="39">
        <v>2.75</v>
      </c>
      <c r="D47" s="39">
        <f t="shared" si="1"/>
        <v>6.76</v>
      </c>
      <c r="E47" s="39">
        <v>208</v>
      </c>
      <c r="F47" s="40">
        <v>157</v>
      </c>
      <c r="G47" s="5"/>
      <c r="H47" s="5"/>
    </row>
    <row r="48" spans="1:8" ht="12.75">
      <c r="A48" s="99" t="s">
        <v>350</v>
      </c>
      <c r="B48" s="39">
        <v>0.75</v>
      </c>
      <c r="C48" s="39">
        <v>3.61</v>
      </c>
      <c r="D48" s="39">
        <f t="shared" si="1"/>
        <v>4.359999999999999</v>
      </c>
      <c r="E48" s="39">
        <v>618</v>
      </c>
      <c r="F48" s="40">
        <v>557</v>
      </c>
      <c r="G48" s="5"/>
      <c r="H48" s="5"/>
    </row>
    <row r="49" spans="1:8" ht="12.75">
      <c r="A49" s="99" t="s">
        <v>308</v>
      </c>
      <c r="B49" s="39">
        <v>26.39</v>
      </c>
      <c r="C49" s="39">
        <v>64.89</v>
      </c>
      <c r="D49" s="39">
        <f t="shared" si="1"/>
        <v>91.28</v>
      </c>
      <c r="E49" s="39">
        <v>3887</v>
      </c>
      <c r="F49" s="40">
        <v>3125</v>
      </c>
      <c r="G49" s="5"/>
      <c r="H49" s="5"/>
    </row>
    <row r="50" spans="1:8" ht="12.75">
      <c r="A50" s="99" t="s">
        <v>351</v>
      </c>
      <c r="B50" s="39">
        <v>50.07</v>
      </c>
      <c r="C50" s="39">
        <v>2.46</v>
      </c>
      <c r="D50" s="39">
        <f t="shared" si="1"/>
        <v>52.53</v>
      </c>
      <c r="E50" s="39">
        <v>54</v>
      </c>
      <c r="F50" s="40">
        <v>45</v>
      </c>
      <c r="G50" s="5"/>
      <c r="H50" s="5"/>
    </row>
    <row r="51" spans="1:8" ht="12.75">
      <c r="A51" s="99" t="s">
        <v>352</v>
      </c>
      <c r="B51" s="39">
        <v>0.85</v>
      </c>
      <c r="C51" s="39">
        <v>2.47</v>
      </c>
      <c r="D51" s="39">
        <f t="shared" si="1"/>
        <v>3.3200000000000003</v>
      </c>
      <c r="E51" s="39">
        <v>24</v>
      </c>
      <c r="F51" s="40">
        <v>19</v>
      </c>
      <c r="G51" s="5"/>
      <c r="H51" s="5"/>
    </row>
    <row r="52" spans="1:8" ht="12.75">
      <c r="A52" s="99" t="s">
        <v>353</v>
      </c>
      <c r="B52" s="39">
        <v>224.16</v>
      </c>
      <c r="C52" s="39"/>
      <c r="D52" s="39">
        <f t="shared" si="1"/>
        <v>224.16</v>
      </c>
      <c r="E52" s="72" t="s">
        <v>146</v>
      </c>
      <c r="F52" s="75" t="s">
        <v>146</v>
      </c>
      <c r="G52" s="5"/>
      <c r="H52" s="5"/>
    </row>
    <row r="53" spans="1:8" ht="12.75">
      <c r="A53" s="99" t="s">
        <v>359</v>
      </c>
      <c r="B53" s="39">
        <v>3.36</v>
      </c>
      <c r="C53" s="39">
        <v>0.07</v>
      </c>
      <c r="D53" s="39">
        <f t="shared" si="1"/>
        <v>3.4299999999999997</v>
      </c>
      <c r="E53" s="72" t="s">
        <v>146</v>
      </c>
      <c r="F53" s="75" t="s">
        <v>146</v>
      </c>
      <c r="G53" s="5"/>
      <c r="H53" s="5"/>
    </row>
    <row r="54" spans="1:8" s="18" customFormat="1" ht="12.75">
      <c r="A54" s="129" t="s">
        <v>354</v>
      </c>
      <c r="B54" s="55">
        <f>SUM(B24:B53)</f>
        <v>2424.86</v>
      </c>
      <c r="C54" s="55">
        <f>SUM(C24:C53)</f>
        <v>1574.1399999999996</v>
      </c>
      <c r="D54" s="55">
        <f>SUM(D24:D53)</f>
        <v>3999.0000000000005</v>
      </c>
      <c r="E54" s="55">
        <f>SUM(E24:E53)</f>
        <v>51806</v>
      </c>
      <c r="F54" s="74">
        <f>SUM(F24:F53)</f>
        <v>38707</v>
      </c>
      <c r="G54" s="12"/>
      <c r="H54" s="12"/>
    </row>
    <row r="55" spans="1:8" ht="12.75">
      <c r="A55" s="99"/>
      <c r="B55" s="39"/>
      <c r="C55" s="39"/>
      <c r="D55" s="39"/>
      <c r="E55" s="39"/>
      <c r="F55" s="40"/>
      <c r="G55" s="5"/>
      <c r="H55" s="5"/>
    </row>
    <row r="56" spans="1:8" ht="12.75">
      <c r="A56" s="99" t="s">
        <v>355</v>
      </c>
      <c r="B56" s="39">
        <v>24.91</v>
      </c>
      <c r="C56" s="39">
        <v>0.27</v>
      </c>
      <c r="D56" s="39">
        <f>SUM(B56:C56)</f>
        <v>25.18</v>
      </c>
      <c r="E56" s="72" t="s">
        <v>146</v>
      </c>
      <c r="F56" s="75" t="s">
        <v>146</v>
      </c>
      <c r="G56" s="5"/>
      <c r="H56" s="5"/>
    </row>
    <row r="57" spans="1:8" ht="12.75">
      <c r="A57" s="99"/>
      <c r="B57" s="39"/>
      <c r="C57" s="39"/>
      <c r="D57" s="39"/>
      <c r="E57" s="39"/>
      <c r="F57" s="40"/>
      <c r="G57" s="5"/>
      <c r="H57" s="5"/>
    </row>
    <row r="58" spans="1:8" s="18" customFormat="1" ht="13.5" thickBot="1">
      <c r="A58" s="102" t="s">
        <v>356</v>
      </c>
      <c r="B58" s="79">
        <f>B22+B54+B56</f>
        <v>13335.85</v>
      </c>
      <c r="C58" s="79">
        <f>C22+C54+C56</f>
        <v>16066.69</v>
      </c>
      <c r="D58" s="79">
        <f>D22+D54+D56</f>
        <v>29402.54</v>
      </c>
      <c r="E58" s="79">
        <f>SUM(E22,E54,E57,E56)</f>
        <v>106381</v>
      </c>
      <c r="F58" s="80">
        <f>SUM(F22,F54,F57,F56)</f>
        <v>84473</v>
      </c>
      <c r="G58" s="12"/>
      <c r="H58" s="12"/>
    </row>
    <row r="59" spans="7:8" ht="12.75">
      <c r="G59" s="5"/>
      <c r="H59" s="5"/>
    </row>
    <row r="60" spans="7:8" ht="12.75">
      <c r="G60" s="5"/>
      <c r="H60" s="5"/>
    </row>
    <row r="61" spans="7:8" ht="12.75">
      <c r="G61" s="5"/>
      <c r="H61" s="5"/>
    </row>
    <row r="62" spans="7:8" ht="12.75">
      <c r="G62" s="5"/>
      <c r="H62" s="5"/>
    </row>
    <row r="63" spans="7:8" ht="12.75">
      <c r="G63" s="5"/>
      <c r="H63" s="5"/>
    </row>
    <row r="64" spans="7:8" ht="12.75">
      <c r="G64" s="5"/>
      <c r="H64" s="5"/>
    </row>
    <row r="65" spans="7:8" ht="12.75">
      <c r="G65" s="5"/>
      <c r="H65" s="5"/>
    </row>
    <row r="66" spans="7:8" ht="12.75">
      <c r="G66" s="5"/>
      <c r="H66" s="5"/>
    </row>
    <row r="67" spans="7:8" ht="12.75">
      <c r="G67" s="5"/>
      <c r="H67" s="5"/>
    </row>
    <row r="68" spans="7:8" ht="12.75">
      <c r="G68" s="5"/>
      <c r="H68" s="5"/>
    </row>
    <row r="69" spans="7:8" ht="12.75">
      <c r="G69" s="5"/>
      <c r="H69" s="5"/>
    </row>
    <row r="70" spans="7:8" ht="12.75">
      <c r="G70" s="5"/>
      <c r="H70" s="5"/>
    </row>
    <row r="71" spans="7:8" ht="12.75">
      <c r="G71" s="5"/>
      <c r="H71" s="5"/>
    </row>
    <row r="72" spans="7:8" ht="12.75">
      <c r="G72" s="5"/>
      <c r="H72" s="5"/>
    </row>
    <row r="73" spans="7:8" ht="12.75">
      <c r="G73" s="5"/>
      <c r="H73" s="5"/>
    </row>
    <row r="74" spans="7:8" ht="12.75">
      <c r="G74" s="5"/>
      <c r="H74" s="5"/>
    </row>
  </sheetData>
  <mergeCells count="5">
    <mergeCell ref="A5:A6"/>
    <mergeCell ref="B5:D5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821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315</v>
      </c>
      <c r="B7" s="37">
        <v>29.32</v>
      </c>
      <c r="C7" s="37">
        <v>0.63</v>
      </c>
      <c r="D7" s="37">
        <f>SUM(B7:C7)</f>
        <v>29.95</v>
      </c>
      <c r="E7" s="82" t="s">
        <v>146</v>
      </c>
      <c r="F7" s="130" t="s">
        <v>146</v>
      </c>
    </row>
    <row r="8" spans="1:6" ht="12.75">
      <c r="A8" s="99" t="s">
        <v>326</v>
      </c>
      <c r="B8" s="39">
        <v>11.44</v>
      </c>
      <c r="C8" s="39">
        <v>6.08</v>
      </c>
      <c r="D8" s="39">
        <f aca="true" t="shared" si="0" ref="D8:D18">SUM(B8:C8)</f>
        <v>17.52</v>
      </c>
      <c r="E8" s="72" t="s">
        <v>146</v>
      </c>
      <c r="F8" s="75" t="s">
        <v>146</v>
      </c>
    </row>
    <row r="9" spans="1:6" ht="12.75">
      <c r="A9" s="99" t="s">
        <v>316</v>
      </c>
      <c r="B9" s="39">
        <v>13.32</v>
      </c>
      <c r="C9" s="39">
        <v>19.61</v>
      </c>
      <c r="D9" s="39">
        <f t="shared" si="0"/>
        <v>32.93</v>
      </c>
      <c r="E9" s="72" t="s">
        <v>146</v>
      </c>
      <c r="F9" s="75" t="s">
        <v>146</v>
      </c>
    </row>
    <row r="10" spans="1:6" ht="12.75">
      <c r="A10" s="99" t="s">
        <v>304</v>
      </c>
      <c r="B10" s="39">
        <v>51.23</v>
      </c>
      <c r="C10" s="39">
        <v>116.16</v>
      </c>
      <c r="D10" s="39">
        <f t="shared" si="0"/>
        <v>167.39</v>
      </c>
      <c r="E10" s="31">
        <v>9586</v>
      </c>
      <c r="F10" s="52">
        <v>9567</v>
      </c>
    </row>
    <row r="11" spans="1:6" ht="12.75">
      <c r="A11" s="99" t="s">
        <v>313</v>
      </c>
      <c r="B11" s="39">
        <v>7.53</v>
      </c>
      <c r="C11" s="39">
        <v>11.95</v>
      </c>
      <c r="D11" s="39">
        <f t="shared" si="0"/>
        <v>19.48</v>
      </c>
      <c r="E11" s="31">
        <v>566</v>
      </c>
      <c r="F11" s="52">
        <v>475</v>
      </c>
    </row>
    <row r="12" spans="1:6" ht="12.75">
      <c r="A12" s="99" t="s">
        <v>305</v>
      </c>
      <c r="B12" s="39">
        <v>5.33</v>
      </c>
      <c r="C12" s="39">
        <v>8.09</v>
      </c>
      <c r="D12" s="39">
        <f t="shared" si="0"/>
        <v>13.42</v>
      </c>
      <c r="E12" s="31">
        <v>71</v>
      </c>
      <c r="F12" s="52">
        <v>56</v>
      </c>
    </row>
    <row r="13" spans="1:6" ht="12.75">
      <c r="A13" s="99" t="s">
        <v>318</v>
      </c>
      <c r="B13" s="39">
        <v>4909.59</v>
      </c>
      <c r="C13" s="39">
        <v>9872.2</v>
      </c>
      <c r="D13" s="39">
        <f t="shared" si="0"/>
        <v>14781.79</v>
      </c>
      <c r="E13" s="72" t="s">
        <v>146</v>
      </c>
      <c r="F13" s="75" t="s">
        <v>146</v>
      </c>
    </row>
    <row r="14" spans="1:6" ht="12.75">
      <c r="A14" s="99" t="s">
        <v>311</v>
      </c>
      <c r="B14" s="39">
        <v>3.85</v>
      </c>
      <c r="C14" s="39">
        <v>20.87</v>
      </c>
      <c r="D14" s="39">
        <f t="shared" si="0"/>
        <v>24.720000000000002</v>
      </c>
      <c r="E14" s="31">
        <v>3508</v>
      </c>
      <c r="F14" s="52">
        <v>3350</v>
      </c>
    </row>
    <row r="15" spans="1:6" ht="12.75">
      <c r="A15" s="99" t="s">
        <v>327</v>
      </c>
      <c r="B15" s="39">
        <v>0.05</v>
      </c>
      <c r="C15" s="72" t="s">
        <v>146</v>
      </c>
      <c r="D15" s="39">
        <f t="shared" si="0"/>
        <v>0.05</v>
      </c>
      <c r="E15" s="72" t="s">
        <v>146</v>
      </c>
      <c r="F15" s="75" t="s">
        <v>146</v>
      </c>
    </row>
    <row r="16" spans="1:6" ht="12.75">
      <c r="A16" s="99" t="s">
        <v>358</v>
      </c>
      <c r="B16" s="39">
        <v>1.2</v>
      </c>
      <c r="C16" s="72" t="s">
        <v>146</v>
      </c>
      <c r="D16" s="39">
        <f t="shared" si="0"/>
        <v>1.2</v>
      </c>
      <c r="E16" s="72" t="s">
        <v>146</v>
      </c>
      <c r="F16" s="75" t="s">
        <v>146</v>
      </c>
    </row>
    <row r="17" spans="1:6" ht="12.75">
      <c r="A17" s="99" t="s">
        <v>329</v>
      </c>
      <c r="B17" s="39">
        <v>0.05</v>
      </c>
      <c r="C17" s="72" t="s">
        <v>146</v>
      </c>
      <c r="D17" s="39">
        <f t="shared" si="0"/>
        <v>0.05</v>
      </c>
      <c r="E17" s="72" t="s">
        <v>146</v>
      </c>
      <c r="F17" s="75" t="s">
        <v>146</v>
      </c>
    </row>
    <row r="18" spans="1:6" ht="12.75">
      <c r="A18" s="99" t="s">
        <v>330</v>
      </c>
      <c r="B18" s="39">
        <v>8.89</v>
      </c>
      <c r="C18" s="39">
        <v>4.8</v>
      </c>
      <c r="D18" s="39">
        <f t="shared" si="0"/>
        <v>13.690000000000001</v>
      </c>
      <c r="E18" s="31">
        <v>1766</v>
      </c>
      <c r="F18" s="52">
        <v>1678</v>
      </c>
    </row>
    <row r="19" spans="1:6" s="18" customFormat="1" ht="12.75">
      <c r="A19" s="129" t="s">
        <v>332</v>
      </c>
      <c r="B19" s="55">
        <f>SUM(B7:B18)</f>
        <v>5041.800000000001</v>
      </c>
      <c r="C19" s="55">
        <f>SUM(C7:C18)</f>
        <v>10060.390000000001</v>
      </c>
      <c r="D19" s="55">
        <f>SUM(D7:D18)</f>
        <v>15102.19</v>
      </c>
      <c r="E19" s="54">
        <f>SUM(E7:E18)</f>
        <v>15497</v>
      </c>
      <c r="F19" s="57">
        <f>SUM(F7:F18)</f>
        <v>15126</v>
      </c>
    </row>
    <row r="20" spans="1:6" ht="12.75">
      <c r="A20" s="129"/>
      <c r="B20" s="39"/>
      <c r="C20" s="39"/>
      <c r="D20" s="39"/>
      <c r="E20" s="31"/>
      <c r="F20" s="52"/>
    </row>
    <row r="21" spans="1:6" ht="12.75">
      <c r="A21" s="99" t="s">
        <v>310</v>
      </c>
      <c r="B21" s="39">
        <v>57.07</v>
      </c>
      <c r="C21" s="39">
        <v>23.66</v>
      </c>
      <c r="D21" s="39">
        <f>SUM(B21:C21)</f>
        <v>80.73</v>
      </c>
      <c r="E21" s="31">
        <v>1618</v>
      </c>
      <c r="F21" s="52">
        <v>1502</v>
      </c>
    </row>
    <row r="22" spans="1:6" ht="12.75">
      <c r="A22" s="99" t="s">
        <v>333</v>
      </c>
      <c r="B22" s="39">
        <v>0.9</v>
      </c>
      <c r="C22" s="72" t="s">
        <v>146</v>
      </c>
      <c r="D22" s="39">
        <f aca="true" t="shared" si="1" ref="D22:D38">SUM(B22:C22)</f>
        <v>0.9</v>
      </c>
      <c r="E22" s="72" t="s">
        <v>146</v>
      </c>
      <c r="F22" s="75" t="s">
        <v>146</v>
      </c>
    </row>
    <row r="23" spans="1:6" ht="12.75">
      <c r="A23" s="99" t="s">
        <v>309</v>
      </c>
      <c r="B23" s="39">
        <v>235.6</v>
      </c>
      <c r="C23" s="39">
        <v>26.93</v>
      </c>
      <c r="D23" s="39">
        <f t="shared" si="1"/>
        <v>262.53</v>
      </c>
      <c r="E23" s="31">
        <v>208</v>
      </c>
      <c r="F23" s="52">
        <v>197</v>
      </c>
    </row>
    <row r="24" spans="1:6" ht="12.75">
      <c r="A24" s="99" t="s">
        <v>334</v>
      </c>
      <c r="B24" s="39">
        <v>0.28</v>
      </c>
      <c r="C24" s="72" t="s">
        <v>146</v>
      </c>
      <c r="D24" s="39">
        <f t="shared" si="1"/>
        <v>0.28</v>
      </c>
      <c r="E24" s="72" t="s">
        <v>146</v>
      </c>
      <c r="F24" s="75" t="s">
        <v>146</v>
      </c>
    </row>
    <row r="25" spans="1:6" ht="12.75">
      <c r="A25" s="99" t="s">
        <v>314</v>
      </c>
      <c r="B25" s="39">
        <v>84.81</v>
      </c>
      <c r="C25" s="39">
        <v>3</v>
      </c>
      <c r="D25" s="39">
        <f t="shared" si="1"/>
        <v>87.81</v>
      </c>
      <c r="E25" s="72" t="s">
        <v>146</v>
      </c>
      <c r="F25" s="75" t="s">
        <v>146</v>
      </c>
    </row>
    <row r="26" spans="1:6" ht="12.75">
      <c r="A26" s="99" t="s">
        <v>335</v>
      </c>
      <c r="B26" s="39">
        <v>75.2</v>
      </c>
      <c r="C26" s="39">
        <v>0.33</v>
      </c>
      <c r="D26" s="39">
        <f t="shared" si="1"/>
        <v>75.53</v>
      </c>
      <c r="E26" s="72" t="s">
        <v>146</v>
      </c>
      <c r="F26" s="75" t="s">
        <v>146</v>
      </c>
    </row>
    <row r="27" spans="1:6" ht="12.75">
      <c r="A27" s="99" t="s">
        <v>336</v>
      </c>
      <c r="B27" s="39">
        <v>0.9</v>
      </c>
      <c r="C27" s="39">
        <v>4</v>
      </c>
      <c r="D27" s="39">
        <f t="shared" si="1"/>
        <v>4.9</v>
      </c>
      <c r="E27" s="31">
        <v>250</v>
      </c>
      <c r="F27" s="52">
        <v>226</v>
      </c>
    </row>
    <row r="28" spans="1:6" ht="12.75">
      <c r="A28" s="99" t="s">
        <v>337</v>
      </c>
      <c r="B28" s="72" t="s">
        <v>146</v>
      </c>
      <c r="C28" s="39">
        <v>15</v>
      </c>
      <c r="D28" s="39">
        <f t="shared" si="1"/>
        <v>15</v>
      </c>
      <c r="E28" s="31">
        <v>562</v>
      </c>
      <c r="F28" s="52">
        <v>562</v>
      </c>
    </row>
    <row r="29" spans="1:6" ht="12.75">
      <c r="A29" s="99" t="s">
        <v>317</v>
      </c>
      <c r="B29" s="72" t="s">
        <v>146</v>
      </c>
      <c r="C29" s="39">
        <v>0.42</v>
      </c>
      <c r="D29" s="39">
        <f t="shared" si="1"/>
        <v>0.42</v>
      </c>
      <c r="E29" s="72" t="s">
        <v>146</v>
      </c>
      <c r="F29" s="75" t="s">
        <v>146</v>
      </c>
    </row>
    <row r="30" spans="1:6" ht="12.75">
      <c r="A30" s="99" t="s">
        <v>312</v>
      </c>
      <c r="B30" s="39">
        <v>1.01</v>
      </c>
      <c r="C30" s="39">
        <v>0.16</v>
      </c>
      <c r="D30" s="39">
        <f t="shared" si="1"/>
        <v>1.17</v>
      </c>
      <c r="E30" s="72" t="s">
        <v>146</v>
      </c>
      <c r="F30" s="75" t="s">
        <v>146</v>
      </c>
    </row>
    <row r="31" spans="1:6" ht="12.75">
      <c r="A31" s="99" t="s">
        <v>341</v>
      </c>
      <c r="B31" s="39">
        <v>0.13</v>
      </c>
      <c r="C31" s="39">
        <v>0.1</v>
      </c>
      <c r="D31" s="39">
        <f t="shared" si="1"/>
        <v>0.23</v>
      </c>
      <c r="E31" s="72" t="s">
        <v>146</v>
      </c>
      <c r="F31" s="75" t="s">
        <v>146</v>
      </c>
    </row>
    <row r="32" spans="1:6" ht="12.75">
      <c r="A32" s="99" t="s">
        <v>345</v>
      </c>
      <c r="B32" s="39">
        <v>4.6</v>
      </c>
      <c r="C32" s="72" t="s">
        <v>146</v>
      </c>
      <c r="D32" s="39">
        <f t="shared" si="1"/>
        <v>4.6</v>
      </c>
      <c r="E32" s="72" t="s">
        <v>146</v>
      </c>
      <c r="F32" s="75" t="s">
        <v>146</v>
      </c>
    </row>
    <row r="33" spans="1:6" ht="12.75">
      <c r="A33" s="99" t="s">
        <v>306</v>
      </c>
      <c r="B33" s="39">
        <v>72.97</v>
      </c>
      <c r="C33" s="39">
        <v>2.85</v>
      </c>
      <c r="D33" s="39">
        <f t="shared" si="1"/>
        <v>75.82</v>
      </c>
      <c r="E33" s="31">
        <v>207</v>
      </c>
      <c r="F33" s="52">
        <v>177</v>
      </c>
    </row>
    <row r="34" spans="1:6" ht="12.75">
      <c r="A34" s="99" t="s">
        <v>347</v>
      </c>
      <c r="B34" s="39">
        <v>0.01</v>
      </c>
      <c r="C34" s="72" t="s">
        <v>146</v>
      </c>
      <c r="D34" s="39" t="s">
        <v>146</v>
      </c>
      <c r="E34" s="72" t="s">
        <v>146</v>
      </c>
      <c r="F34" s="75" t="s">
        <v>146</v>
      </c>
    </row>
    <row r="35" spans="1:6" ht="12.75">
      <c r="A35" s="99" t="s">
        <v>350</v>
      </c>
      <c r="B35" s="39">
        <v>0.75</v>
      </c>
      <c r="C35" s="39">
        <v>3.61</v>
      </c>
      <c r="D35" s="39">
        <f t="shared" si="1"/>
        <v>4.359999999999999</v>
      </c>
      <c r="E35" s="31">
        <v>618</v>
      </c>
      <c r="F35" s="52">
        <v>557</v>
      </c>
    </row>
    <row r="36" spans="1:6" ht="12.75">
      <c r="A36" s="99" t="s">
        <v>308</v>
      </c>
      <c r="B36" s="72" t="s">
        <v>146</v>
      </c>
      <c r="C36" s="39">
        <v>10.31</v>
      </c>
      <c r="D36" s="39">
        <f t="shared" si="1"/>
        <v>10.31</v>
      </c>
      <c r="E36" s="31">
        <v>350</v>
      </c>
      <c r="F36" s="52">
        <v>286</v>
      </c>
    </row>
    <row r="37" spans="1:6" ht="12.75">
      <c r="A37" s="99" t="s">
        <v>353</v>
      </c>
      <c r="B37" s="39">
        <v>20.04</v>
      </c>
      <c r="C37" s="72" t="s">
        <v>146</v>
      </c>
      <c r="D37" s="39">
        <f t="shared" si="1"/>
        <v>20.04</v>
      </c>
      <c r="E37" s="72" t="s">
        <v>146</v>
      </c>
      <c r="F37" s="75" t="s">
        <v>146</v>
      </c>
    </row>
    <row r="38" spans="1:6" ht="12.75">
      <c r="A38" s="99" t="s">
        <v>359</v>
      </c>
      <c r="B38" s="39">
        <v>0.4</v>
      </c>
      <c r="C38" s="72" t="s">
        <v>146</v>
      </c>
      <c r="D38" s="39">
        <f t="shared" si="1"/>
        <v>0.4</v>
      </c>
      <c r="E38" s="72" t="s">
        <v>146</v>
      </c>
      <c r="F38" s="75" t="s">
        <v>146</v>
      </c>
    </row>
    <row r="39" spans="1:6" s="18" customFormat="1" ht="12.75">
      <c r="A39" s="129" t="s">
        <v>354</v>
      </c>
      <c r="B39" s="55">
        <f>SUM(B21:B38)</f>
        <v>554.6699999999998</v>
      </c>
      <c r="C39" s="55">
        <f>SUM(C21:C38)</f>
        <v>90.36999999999999</v>
      </c>
      <c r="D39" s="55">
        <f>SUM(D21:D38)</f>
        <v>645.0299999999997</v>
      </c>
      <c r="E39" s="54">
        <f>SUM(E21:E38)</f>
        <v>3813</v>
      </c>
      <c r="F39" s="57">
        <f>SUM(F21:F38)</f>
        <v>3507</v>
      </c>
    </row>
    <row r="40" spans="1:6" ht="12.75">
      <c r="A40" s="99"/>
      <c r="B40" s="39"/>
      <c r="C40" s="39"/>
      <c r="D40" s="39"/>
      <c r="E40" s="31"/>
      <c r="F40" s="52"/>
    </row>
    <row r="41" spans="1:6" ht="12.75">
      <c r="A41" s="99" t="s">
        <v>355</v>
      </c>
      <c r="B41" s="39">
        <v>0.11</v>
      </c>
      <c r="C41" s="39">
        <v>0.08</v>
      </c>
      <c r="D41" s="39">
        <f>SUM(B41:C41)</f>
        <v>0.19</v>
      </c>
      <c r="E41" s="72" t="s">
        <v>146</v>
      </c>
      <c r="F41" s="75" t="s">
        <v>146</v>
      </c>
    </row>
    <row r="42" spans="1:6" ht="12.75">
      <c r="A42" s="99"/>
      <c r="B42" s="39"/>
      <c r="C42" s="39"/>
      <c r="D42" s="39"/>
      <c r="E42" s="31"/>
      <c r="F42" s="52"/>
    </row>
    <row r="43" spans="1:6" s="18" customFormat="1" ht="13.5" thickBot="1">
      <c r="A43" s="102" t="s">
        <v>356</v>
      </c>
      <c r="B43" s="79">
        <f>B19+B39+B41</f>
        <v>5596.580000000001</v>
      </c>
      <c r="C43" s="79">
        <f>C19+C39+C41</f>
        <v>10150.840000000002</v>
      </c>
      <c r="D43" s="79">
        <f>D19+D39+D41</f>
        <v>15747.410000000002</v>
      </c>
      <c r="E43" s="78">
        <f>SUM(E19,E39,E42,E41)</f>
        <v>19310</v>
      </c>
      <c r="F43" s="131">
        <f>SUM(F19,F39,F42,F41)</f>
        <v>18633</v>
      </c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8" width="15.7109375" style="0" customWidth="1"/>
    <col min="9" max="16384" width="9.140625" style="0" customWidth="1"/>
  </cols>
  <sheetData>
    <row r="1" spans="1:8" ht="18">
      <c r="A1" s="243" t="s">
        <v>18</v>
      </c>
      <c r="B1" s="243"/>
      <c r="C1" s="243"/>
      <c r="D1" s="243"/>
      <c r="E1" s="243"/>
      <c r="F1" s="243"/>
      <c r="G1" s="243"/>
      <c r="H1" s="243"/>
    </row>
    <row r="3" spans="1:8" ht="15">
      <c r="A3" s="225" t="s">
        <v>813</v>
      </c>
      <c r="B3" s="225"/>
      <c r="C3" s="225"/>
      <c r="D3" s="225"/>
      <c r="E3" s="225"/>
      <c r="F3" s="225"/>
      <c r="G3" s="225"/>
      <c r="H3" s="225"/>
    </row>
    <row r="4" spans="1:8" ht="13.5" thickBot="1">
      <c r="A4" s="23"/>
      <c r="B4" s="23"/>
      <c r="C4" s="23"/>
      <c r="D4" s="23"/>
      <c r="E4" s="23"/>
      <c r="F4" s="23"/>
      <c r="G4" s="23"/>
      <c r="H4" s="23"/>
    </row>
    <row r="5" spans="1:8" ht="12.75" customHeight="1">
      <c r="A5" s="218" t="s">
        <v>25</v>
      </c>
      <c r="B5" s="221" t="s">
        <v>19</v>
      </c>
      <c r="C5" s="244" t="s">
        <v>26</v>
      </c>
      <c r="D5" s="245"/>
      <c r="E5" s="218"/>
      <c r="F5" s="244" t="s">
        <v>27</v>
      </c>
      <c r="G5" s="245"/>
      <c r="H5" s="245"/>
    </row>
    <row r="6" spans="1:8" ht="12.75">
      <c r="A6" s="219"/>
      <c r="B6" s="222"/>
      <c r="C6" s="246" t="s">
        <v>880</v>
      </c>
      <c r="D6" s="247"/>
      <c r="E6" s="248"/>
      <c r="F6" s="246" t="s">
        <v>881</v>
      </c>
      <c r="G6" s="247"/>
      <c r="H6" s="247"/>
    </row>
    <row r="7" spans="1:8" ht="12.75">
      <c r="A7" s="219"/>
      <c r="B7" s="222"/>
      <c r="C7" s="224" t="s">
        <v>1</v>
      </c>
      <c r="D7" s="224" t="s">
        <v>20</v>
      </c>
      <c r="E7" s="224" t="s">
        <v>21</v>
      </c>
      <c r="F7" s="224" t="s">
        <v>22</v>
      </c>
      <c r="G7" s="224" t="s">
        <v>23</v>
      </c>
      <c r="H7" s="209" t="s">
        <v>24</v>
      </c>
    </row>
    <row r="8" spans="1:8" ht="13.5" thickBot="1">
      <c r="A8" s="220"/>
      <c r="B8" s="223"/>
      <c r="C8" s="223"/>
      <c r="D8" s="223"/>
      <c r="E8" s="223"/>
      <c r="F8" s="223"/>
      <c r="G8" s="223"/>
      <c r="H8" s="210"/>
    </row>
    <row r="9" spans="1:9" ht="12.75">
      <c r="A9" s="25">
        <v>1961</v>
      </c>
      <c r="B9" s="26">
        <v>1680</v>
      </c>
      <c r="C9" s="26">
        <v>34056</v>
      </c>
      <c r="D9" s="26">
        <v>12195</v>
      </c>
      <c r="E9" s="26">
        <f>SUM(C9:D9)</f>
        <v>46251</v>
      </c>
      <c r="F9" s="37">
        <v>5.58</v>
      </c>
      <c r="G9" s="37">
        <v>3.46</v>
      </c>
      <c r="H9" s="38">
        <f>SUM(F9:G9)</f>
        <v>9.04</v>
      </c>
      <c r="I9" s="5"/>
    </row>
    <row r="10" spans="1:9" ht="12.75">
      <c r="A10" s="30">
        <v>1962</v>
      </c>
      <c r="B10" s="31">
        <v>2022</v>
      </c>
      <c r="C10" s="31">
        <v>23911</v>
      </c>
      <c r="D10" s="31">
        <v>31571</v>
      </c>
      <c r="E10" s="31">
        <f aca="true" t="shared" si="0" ref="E10:E55">SUM(C10:D10)</f>
        <v>55482</v>
      </c>
      <c r="F10" s="39">
        <v>3.59</v>
      </c>
      <c r="G10" s="39">
        <v>3.05</v>
      </c>
      <c r="H10" s="40">
        <f aca="true" t="shared" si="1" ref="H10:H55">SUM(F10:G10)</f>
        <v>6.64</v>
      </c>
      <c r="I10" s="5"/>
    </row>
    <row r="11" spans="1:9" ht="12.75">
      <c r="A11" s="30">
        <v>1963</v>
      </c>
      <c r="B11" s="31">
        <v>1302</v>
      </c>
      <c r="C11" s="31">
        <v>13279</v>
      </c>
      <c r="D11" s="31">
        <v>9400</v>
      </c>
      <c r="E11" s="31">
        <f t="shared" si="0"/>
        <v>22679</v>
      </c>
      <c r="F11" s="39">
        <v>1.87</v>
      </c>
      <c r="G11" s="39">
        <v>1.88</v>
      </c>
      <c r="H11" s="40">
        <f t="shared" si="1"/>
        <v>3.75</v>
      </c>
      <c r="I11" s="5"/>
    </row>
    <row r="12" spans="1:9" ht="12.75">
      <c r="A12" s="30">
        <v>1964</v>
      </c>
      <c r="B12" s="31">
        <v>1645</v>
      </c>
      <c r="C12" s="31">
        <v>17671</v>
      </c>
      <c r="D12" s="31">
        <v>13727</v>
      </c>
      <c r="E12" s="31">
        <f t="shared" si="0"/>
        <v>31398</v>
      </c>
      <c r="F12" s="39">
        <v>2.24</v>
      </c>
      <c r="G12" s="39">
        <v>3.28</v>
      </c>
      <c r="H12" s="40">
        <f t="shared" si="1"/>
        <v>5.52</v>
      </c>
      <c r="I12" s="5"/>
    </row>
    <row r="13" spans="1:9" ht="12.75">
      <c r="A13" s="30">
        <v>1965</v>
      </c>
      <c r="B13" s="31">
        <v>1686</v>
      </c>
      <c r="C13" s="31">
        <v>21777</v>
      </c>
      <c r="D13" s="31">
        <v>16241</v>
      </c>
      <c r="E13" s="31">
        <f t="shared" si="0"/>
        <v>38018</v>
      </c>
      <c r="F13" s="39">
        <v>2.48</v>
      </c>
      <c r="G13" s="39">
        <v>3.6</v>
      </c>
      <c r="H13" s="40">
        <f t="shared" si="1"/>
        <v>6.08</v>
      </c>
      <c r="I13" s="5"/>
    </row>
    <row r="14" spans="1:9" ht="12.75">
      <c r="A14" s="30">
        <v>1966</v>
      </c>
      <c r="B14" s="31">
        <v>1443</v>
      </c>
      <c r="C14" s="31">
        <v>24644</v>
      </c>
      <c r="D14" s="31">
        <v>24710</v>
      </c>
      <c r="E14" s="31">
        <f t="shared" si="0"/>
        <v>49354</v>
      </c>
      <c r="F14" s="39">
        <v>2.68</v>
      </c>
      <c r="G14" s="39">
        <v>4.21</v>
      </c>
      <c r="H14" s="40">
        <f t="shared" si="1"/>
        <v>6.890000000000001</v>
      </c>
      <c r="I14" s="5"/>
    </row>
    <row r="15" spans="1:9" ht="12.75">
      <c r="A15" s="30">
        <v>1967</v>
      </c>
      <c r="B15" s="31">
        <v>2299</v>
      </c>
      <c r="C15" s="31">
        <v>33930</v>
      </c>
      <c r="D15" s="31">
        <v>42645</v>
      </c>
      <c r="E15" s="31">
        <f t="shared" si="0"/>
        <v>76575</v>
      </c>
      <c r="F15" s="39">
        <v>3.46</v>
      </c>
      <c r="G15" s="39">
        <v>5.16</v>
      </c>
      <c r="H15" s="40">
        <f t="shared" si="1"/>
        <v>8.620000000000001</v>
      </c>
      <c r="I15" s="5"/>
    </row>
    <row r="16" spans="1:9" ht="12.75">
      <c r="A16" s="30">
        <v>1968</v>
      </c>
      <c r="B16" s="31">
        <v>2115</v>
      </c>
      <c r="C16" s="31">
        <v>20449</v>
      </c>
      <c r="D16" s="31">
        <v>36048</v>
      </c>
      <c r="E16" s="31">
        <f t="shared" si="0"/>
        <v>56497</v>
      </c>
      <c r="F16" s="39">
        <v>4.99</v>
      </c>
      <c r="G16" s="39">
        <v>4.18</v>
      </c>
      <c r="H16" s="40">
        <f t="shared" si="1"/>
        <v>9.17</v>
      </c>
      <c r="I16" s="5"/>
    </row>
    <row r="17" spans="1:9" ht="12.75">
      <c r="A17" s="30">
        <v>1969</v>
      </c>
      <c r="B17" s="31">
        <v>1558</v>
      </c>
      <c r="C17" s="31">
        <v>19238</v>
      </c>
      <c r="D17" s="31">
        <v>34501</v>
      </c>
      <c r="E17" s="31">
        <f t="shared" si="0"/>
        <v>53739</v>
      </c>
      <c r="F17" s="39">
        <v>4.65</v>
      </c>
      <c r="G17" s="39">
        <v>3.94</v>
      </c>
      <c r="H17" s="40">
        <f t="shared" si="1"/>
        <v>8.59</v>
      </c>
      <c r="I17" s="5"/>
    </row>
    <row r="18" spans="1:9" ht="12.75">
      <c r="A18" s="30">
        <v>1970</v>
      </c>
      <c r="B18" s="31">
        <v>3450</v>
      </c>
      <c r="C18" s="31">
        <v>35723</v>
      </c>
      <c r="D18" s="31">
        <v>54824</v>
      </c>
      <c r="E18" s="31">
        <f t="shared" si="0"/>
        <v>90547</v>
      </c>
      <c r="F18" s="39">
        <v>8.41</v>
      </c>
      <c r="G18" s="39">
        <v>7.07</v>
      </c>
      <c r="H18" s="40">
        <f t="shared" si="1"/>
        <v>15.48</v>
      </c>
      <c r="I18" s="5"/>
    </row>
    <row r="19" spans="1:9" ht="12.75">
      <c r="A19" s="30">
        <v>1971</v>
      </c>
      <c r="B19" s="31">
        <v>1718</v>
      </c>
      <c r="C19" s="31">
        <v>13234</v>
      </c>
      <c r="D19" s="31">
        <v>21810</v>
      </c>
      <c r="E19" s="31">
        <f t="shared" si="0"/>
        <v>35044</v>
      </c>
      <c r="F19" s="39">
        <v>4.08</v>
      </c>
      <c r="G19" s="39">
        <v>3.95</v>
      </c>
      <c r="H19" s="40">
        <f t="shared" si="1"/>
        <v>8.030000000000001</v>
      </c>
      <c r="I19" s="5"/>
    </row>
    <row r="20" spans="1:9" ht="12.75">
      <c r="A20" s="30">
        <v>1972</v>
      </c>
      <c r="B20" s="31">
        <v>2194</v>
      </c>
      <c r="C20" s="31">
        <v>18412</v>
      </c>
      <c r="D20" s="31">
        <v>39341</v>
      </c>
      <c r="E20" s="31">
        <f t="shared" si="0"/>
        <v>57753</v>
      </c>
      <c r="F20" s="39">
        <v>6.6</v>
      </c>
      <c r="G20" s="39">
        <v>6.11</v>
      </c>
      <c r="H20" s="40">
        <f t="shared" si="1"/>
        <v>12.71</v>
      </c>
      <c r="I20" s="5"/>
    </row>
    <row r="21" spans="1:9" ht="12.75">
      <c r="A21" s="30">
        <v>1973</v>
      </c>
      <c r="B21" s="31">
        <v>3932</v>
      </c>
      <c r="C21" s="31">
        <v>41233</v>
      </c>
      <c r="D21" s="31">
        <v>55756</v>
      </c>
      <c r="E21" s="31">
        <f t="shared" si="0"/>
        <v>96989</v>
      </c>
      <c r="F21" s="39">
        <v>11.68</v>
      </c>
      <c r="G21" s="39">
        <v>9.46</v>
      </c>
      <c r="H21" s="40">
        <f t="shared" si="1"/>
        <v>21.14</v>
      </c>
      <c r="I21" s="5"/>
    </row>
    <row r="22" spans="1:9" ht="12.75">
      <c r="A22" s="30">
        <v>1974</v>
      </c>
      <c r="B22" s="31">
        <v>4088</v>
      </c>
      <c r="C22" s="31">
        <v>59822</v>
      </c>
      <c r="D22" s="31">
        <v>82293</v>
      </c>
      <c r="E22" s="31">
        <f t="shared" si="0"/>
        <v>142115</v>
      </c>
      <c r="F22" s="39">
        <v>22.26</v>
      </c>
      <c r="G22" s="39">
        <v>46.33</v>
      </c>
      <c r="H22" s="40">
        <f t="shared" si="1"/>
        <v>68.59</v>
      </c>
      <c r="I22" s="5"/>
    </row>
    <row r="23" spans="1:9" ht="12.75">
      <c r="A23" s="30">
        <v>1975</v>
      </c>
      <c r="B23" s="31">
        <v>4340</v>
      </c>
      <c r="C23" s="31">
        <v>110679</v>
      </c>
      <c r="D23" s="31">
        <v>77916</v>
      </c>
      <c r="E23" s="31">
        <f t="shared" si="0"/>
        <v>188595</v>
      </c>
      <c r="F23" s="39">
        <v>39.75</v>
      </c>
      <c r="G23" s="39">
        <v>83.45</v>
      </c>
      <c r="H23" s="40">
        <f t="shared" si="1"/>
        <v>123.2</v>
      </c>
      <c r="I23" s="5"/>
    </row>
    <row r="24" spans="1:9" ht="12.75">
      <c r="A24" s="30">
        <v>1976</v>
      </c>
      <c r="B24" s="31">
        <v>4577</v>
      </c>
      <c r="C24" s="31">
        <v>55308</v>
      </c>
      <c r="D24" s="31">
        <v>68269</v>
      </c>
      <c r="E24" s="31">
        <f t="shared" si="0"/>
        <v>123577</v>
      </c>
      <c r="F24" s="39">
        <v>18.58</v>
      </c>
      <c r="G24" s="39">
        <v>75.58</v>
      </c>
      <c r="H24" s="40">
        <f t="shared" si="1"/>
        <v>94.16</v>
      </c>
      <c r="I24" s="5"/>
    </row>
    <row r="25" spans="1:9" ht="12.75">
      <c r="A25" s="30">
        <v>1977</v>
      </c>
      <c r="B25" s="31">
        <v>2221</v>
      </c>
      <c r="C25" s="31">
        <v>28977</v>
      </c>
      <c r="D25" s="31">
        <v>41772</v>
      </c>
      <c r="E25" s="31">
        <f t="shared" si="0"/>
        <v>70749</v>
      </c>
      <c r="F25" s="39">
        <v>6.34</v>
      </c>
      <c r="G25" s="39">
        <v>20.39</v>
      </c>
      <c r="H25" s="40">
        <f t="shared" si="1"/>
        <v>26.73</v>
      </c>
      <c r="I25" s="5"/>
    </row>
    <row r="26" spans="1:9" ht="12.75">
      <c r="A26" s="30">
        <v>1978</v>
      </c>
      <c r="B26" s="31">
        <v>8471</v>
      </c>
      <c r="C26" s="31">
        <v>161698</v>
      </c>
      <c r="D26" s="31">
        <v>277828</v>
      </c>
      <c r="E26" s="31">
        <f t="shared" si="0"/>
        <v>439526</v>
      </c>
      <c r="F26" s="39">
        <v>55.69</v>
      </c>
      <c r="G26" s="39">
        <v>106.01</v>
      </c>
      <c r="H26" s="40">
        <f t="shared" si="1"/>
        <v>161.7</v>
      </c>
      <c r="I26" s="5"/>
    </row>
    <row r="27" spans="1:9" ht="12.75">
      <c r="A27" s="30">
        <v>1979</v>
      </c>
      <c r="B27" s="31">
        <v>7222</v>
      </c>
      <c r="C27" s="31">
        <v>120153</v>
      </c>
      <c r="D27" s="31">
        <v>153414</v>
      </c>
      <c r="E27" s="31">
        <f t="shared" si="0"/>
        <v>273567</v>
      </c>
      <c r="F27" s="39">
        <v>38.09</v>
      </c>
      <c r="G27" s="39">
        <v>101.08</v>
      </c>
      <c r="H27" s="40">
        <f t="shared" si="1"/>
        <v>139.17000000000002</v>
      </c>
      <c r="I27" s="5"/>
    </row>
    <row r="28" spans="1:9" ht="12.75">
      <c r="A28" s="30">
        <v>1980</v>
      </c>
      <c r="B28" s="31">
        <v>7190</v>
      </c>
      <c r="C28" s="31">
        <v>92293</v>
      </c>
      <c r="D28" s="31">
        <v>170724</v>
      </c>
      <c r="E28" s="31">
        <f t="shared" si="0"/>
        <v>263017</v>
      </c>
      <c r="F28" s="39">
        <v>40.65</v>
      </c>
      <c r="G28" s="39">
        <v>114.14</v>
      </c>
      <c r="H28" s="40">
        <f t="shared" si="1"/>
        <v>154.79</v>
      </c>
      <c r="I28" s="5"/>
    </row>
    <row r="29" spans="1:9" ht="12.75">
      <c r="A29" s="30">
        <v>1981</v>
      </c>
      <c r="B29" s="31">
        <v>10878</v>
      </c>
      <c r="C29" s="31">
        <v>141631</v>
      </c>
      <c r="D29" s="31">
        <v>156657</v>
      </c>
      <c r="E29" s="31">
        <f t="shared" si="0"/>
        <v>298288</v>
      </c>
      <c r="F29" s="39">
        <v>57.96</v>
      </c>
      <c r="G29" s="39">
        <v>177.72</v>
      </c>
      <c r="H29" s="40">
        <f t="shared" si="1"/>
        <v>235.68</v>
      </c>
      <c r="I29" s="5"/>
    </row>
    <row r="30" spans="1:9" ht="12.75">
      <c r="A30" s="30">
        <v>1982</v>
      </c>
      <c r="B30" s="31">
        <v>6545</v>
      </c>
      <c r="C30" s="31">
        <v>65326</v>
      </c>
      <c r="D30" s="31">
        <v>87577</v>
      </c>
      <c r="E30" s="31">
        <f t="shared" si="0"/>
        <v>152903</v>
      </c>
      <c r="F30" s="39">
        <v>30.05</v>
      </c>
      <c r="G30" s="39">
        <v>155.93</v>
      </c>
      <c r="H30" s="40">
        <f t="shared" si="1"/>
        <v>185.98000000000002</v>
      </c>
      <c r="I30" s="5"/>
    </row>
    <row r="31" spans="1:9" ht="12.75">
      <c r="A31" s="30">
        <v>1983</v>
      </c>
      <c r="B31" s="31">
        <v>4791</v>
      </c>
      <c r="C31" s="31">
        <v>50930</v>
      </c>
      <c r="D31" s="31">
        <v>57170</v>
      </c>
      <c r="E31" s="31">
        <f t="shared" si="0"/>
        <v>108100</v>
      </c>
      <c r="F31" s="39">
        <v>23.46</v>
      </c>
      <c r="G31" s="39">
        <v>130.06</v>
      </c>
      <c r="H31" s="40">
        <f t="shared" si="1"/>
        <v>153.52</v>
      </c>
      <c r="I31" s="5"/>
    </row>
    <row r="32" spans="1:9" ht="12.75">
      <c r="A32" s="30">
        <v>1984</v>
      </c>
      <c r="B32" s="31">
        <v>7203</v>
      </c>
      <c r="C32" s="31">
        <v>54491</v>
      </c>
      <c r="D32" s="31">
        <v>110628</v>
      </c>
      <c r="E32" s="31">
        <f t="shared" si="0"/>
        <v>165119</v>
      </c>
      <c r="F32" s="39">
        <v>34.76</v>
      </c>
      <c r="G32" s="39">
        <v>159.58</v>
      </c>
      <c r="H32" s="40">
        <f t="shared" si="1"/>
        <v>194.34</v>
      </c>
      <c r="I32" s="5"/>
    </row>
    <row r="33" spans="1:9" ht="12.75">
      <c r="A33" s="30">
        <v>1985</v>
      </c>
      <c r="B33" s="31">
        <v>12238</v>
      </c>
      <c r="C33" s="31">
        <v>176266</v>
      </c>
      <c r="D33" s="31">
        <v>308210</v>
      </c>
      <c r="E33" s="31">
        <f t="shared" si="0"/>
        <v>484476</v>
      </c>
      <c r="F33" s="39">
        <v>110.53</v>
      </c>
      <c r="G33" s="39">
        <v>313.38</v>
      </c>
      <c r="H33" s="40">
        <f t="shared" si="1"/>
        <v>423.90999999999997</v>
      </c>
      <c r="I33" s="5"/>
    </row>
    <row r="34" spans="1:9" ht="12.75">
      <c r="A34" s="30">
        <v>1986</v>
      </c>
      <c r="B34" s="31">
        <v>7570</v>
      </c>
      <c r="C34" s="31">
        <v>113923</v>
      </c>
      <c r="D34" s="31">
        <v>150964</v>
      </c>
      <c r="E34" s="31">
        <f t="shared" si="0"/>
        <v>264887</v>
      </c>
      <c r="F34" s="39">
        <v>86.6</v>
      </c>
      <c r="G34" s="39">
        <v>253.07</v>
      </c>
      <c r="H34" s="40">
        <f t="shared" si="1"/>
        <v>339.66999999999996</v>
      </c>
      <c r="I34" s="5"/>
    </row>
    <row r="35" spans="1:9" ht="12.75">
      <c r="A35" s="30">
        <v>1987</v>
      </c>
      <c r="B35" s="31">
        <v>8679</v>
      </c>
      <c r="C35" s="31">
        <v>48993</v>
      </c>
      <c r="D35" s="31">
        <v>97669</v>
      </c>
      <c r="E35" s="31">
        <f t="shared" si="0"/>
        <v>146662</v>
      </c>
      <c r="F35" s="39">
        <v>35.79</v>
      </c>
      <c r="G35" s="39">
        <v>190.54</v>
      </c>
      <c r="H35" s="40">
        <f t="shared" si="1"/>
        <v>226.32999999999998</v>
      </c>
      <c r="I35" s="5"/>
    </row>
    <row r="36" spans="1:9" ht="12.75">
      <c r="A36" s="30">
        <v>1988</v>
      </c>
      <c r="B36" s="31">
        <v>9247</v>
      </c>
      <c r="C36" s="31">
        <v>39521</v>
      </c>
      <c r="D36" s="31">
        <v>98213</v>
      </c>
      <c r="E36" s="31">
        <f t="shared" si="0"/>
        <v>137734</v>
      </c>
      <c r="F36" s="39">
        <v>40.47</v>
      </c>
      <c r="G36" s="39">
        <v>191.83</v>
      </c>
      <c r="H36" s="40">
        <f t="shared" si="1"/>
        <v>232.3</v>
      </c>
      <c r="I36" s="5"/>
    </row>
    <row r="37" spans="1:9" ht="12.75">
      <c r="A37" s="30">
        <v>1989</v>
      </c>
      <c r="B37" s="31">
        <v>20811</v>
      </c>
      <c r="C37" s="31">
        <v>182448</v>
      </c>
      <c r="D37" s="31">
        <v>244245</v>
      </c>
      <c r="E37" s="31">
        <f t="shared" si="0"/>
        <v>426693</v>
      </c>
      <c r="F37" s="39">
        <v>214.94</v>
      </c>
      <c r="G37" s="39">
        <v>352.79</v>
      </c>
      <c r="H37" s="40">
        <f t="shared" si="1"/>
        <v>567.73</v>
      </c>
      <c r="I37" s="5"/>
    </row>
    <row r="38" spans="1:9" ht="12.75">
      <c r="A38" s="30">
        <v>1990</v>
      </c>
      <c r="B38" s="31">
        <v>12913</v>
      </c>
      <c r="C38" s="31">
        <v>72993</v>
      </c>
      <c r="D38" s="31">
        <v>130039</v>
      </c>
      <c r="E38" s="31">
        <f t="shared" si="0"/>
        <v>203032</v>
      </c>
      <c r="F38" s="39">
        <v>82.29</v>
      </c>
      <c r="G38" s="39">
        <v>314.13</v>
      </c>
      <c r="H38" s="40">
        <f t="shared" si="1"/>
        <v>396.42</v>
      </c>
      <c r="I38" s="5"/>
    </row>
    <row r="39" spans="1:9" ht="12.75">
      <c r="A39" s="30">
        <v>1991</v>
      </c>
      <c r="B39" s="31">
        <v>13531</v>
      </c>
      <c r="C39" s="31">
        <v>116896</v>
      </c>
      <c r="D39" s="31">
        <v>143422</v>
      </c>
      <c r="E39" s="31">
        <f t="shared" si="0"/>
        <v>260318</v>
      </c>
      <c r="F39" s="39">
        <v>168.48</v>
      </c>
      <c r="G39" s="39">
        <v>377.24</v>
      </c>
      <c r="H39" s="40">
        <f t="shared" si="1"/>
        <v>545.72</v>
      </c>
      <c r="I39" s="5"/>
    </row>
    <row r="40" spans="1:9" ht="12.75">
      <c r="A40" s="30">
        <v>1992</v>
      </c>
      <c r="B40" s="31">
        <v>15955</v>
      </c>
      <c r="C40" s="31">
        <v>40438</v>
      </c>
      <c r="D40" s="31">
        <v>64839</v>
      </c>
      <c r="E40" s="31">
        <f t="shared" si="0"/>
        <v>105277</v>
      </c>
      <c r="F40" s="39">
        <v>53.59</v>
      </c>
      <c r="G40" s="39">
        <v>131.46</v>
      </c>
      <c r="H40" s="40">
        <f t="shared" si="1"/>
        <v>185.05</v>
      </c>
      <c r="I40" s="5"/>
    </row>
    <row r="41" spans="1:9" ht="12.75">
      <c r="A41" s="30">
        <v>1993</v>
      </c>
      <c r="B41" s="31">
        <v>14254</v>
      </c>
      <c r="C41" s="31">
        <v>33161</v>
      </c>
      <c r="D41" s="31">
        <v>56106</v>
      </c>
      <c r="E41" s="31">
        <f t="shared" si="0"/>
        <v>89267</v>
      </c>
      <c r="F41" s="39">
        <v>48.54</v>
      </c>
      <c r="G41" s="39">
        <v>119.07</v>
      </c>
      <c r="H41" s="40">
        <f t="shared" si="1"/>
        <v>167.60999999999999</v>
      </c>
      <c r="I41" s="5"/>
    </row>
    <row r="42" spans="1:9" ht="12.75">
      <c r="A42" s="30">
        <v>1994</v>
      </c>
      <c r="B42" s="31">
        <v>19263</v>
      </c>
      <c r="C42" s="31">
        <v>250433</v>
      </c>
      <c r="D42" s="31">
        <v>187202</v>
      </c>
      <c r="E42" s="31">
        <f t="shared" si="0"/>
        <v>437635</v>
      </c>
      <c r="F42" s="39">
        <v>438.89</v>
      </c>
      <c r="G42" s="39">
        <v>886.56</v>
      </c>
      <c r="H42" s="40">
        <f t="shared" si="1"/>
        <v>1325.4499999999998</v>
      </c>
      <c r="I42" s="5"/>
    </row>
    <row r="43" spans="1:9" ht="12.75">
      <c r="A43" s="30">
        <v>1995</v>
      </c>
      <c r="B43" s="31">
        <v>25827</v>
      </c>
      <c r="C43" s="31">
        <v>42389</v>
      </c>
      <c r="D43" s="31">
        <v>101095</v>
      </c>
      <c r="E43" s="31">
        <f t="shared" si="0"/>
        <v>143484</v>
      </c>
      <c r="F43" s="39">
        <v>108.65</v>
      </c>
      <c r="G43" s="39">
        <v>150.06</v>
      </c>
      <c r="H43" s="40">
        <f t="shared" si="1"/>
        <v>258.71000000000004</v>
      </c>
      <c r="I43" s="5"/>
    </row>
    <row r="44" spans="1:9" ht="12.75">
      <c r="A44" s="30">
        <v>1996</v>
      </c>
      <c r="B44" s="31">
        <v>16771</v>
      </c>
      <c r="C44" s="31">
        <v>10531</v>
      </c>
      <c r="D44" s="31">
        <v>49283</v>
      </c>
      <c r="E44" s="31">
        <f t="shared" si="0"/>
        <v>59814</v>
      </c>
      <c r="F44" s="39">
        <v>29.78</v>
      </c>
      <c r="G44" s="39">
        <v>24.42</v>
      </c>
      <c r="H44" s="40">
        <f t="shared" si="1"/>
        <v>54.2</v>
      </c>
      <c r="I44" s="5"/>
    </row>
    <row r="45" spans="1:9" ht="12.75">
      <c r="A45" s="30">
        <v>1997</v>
      </c>
      <c r="B45" s="31">
        <v>22320</v>
      </c>
      <c r="C45" s="31">
        <v>21326</v>
      </c>
      <c r="D45" s="31">
        <v>77177</v>
      </c>
      <c r="E45" s="31">
        <f t="shared" si="0"/>
        <v>98503</v>
      </c>
      <c r="F45" s="39">
        <v>72.23</v>
      </c>
      <c r="G45" s="39">
        <v>44.48</v>
      </c>
      <c r="H45" s="40">
        <f t="shared" si="1"/>
        <v>116.71000000000001</v>
      </c>
      <c r="I45" s="5"/>
    </row>
    <row r="46" spans="1:9" ht="12.75">
      <c r="A46" s="30">
        <v>1998</v>
      </c>
      <c r="B46" s="31">
        <v>22446</v>
      </c>
      <c r="C46" s="31">
        <v>42959</v>
      </c>
      <c r="D46" s="31">
        <v>90684</v>
      </c>
      <c r="E46" s="31">
        <f t="shared" si="0"/>
        <v>133643</v>
      </c>
      <c r="F46" s="39">
        <v>52.46</v>
      </c>
      <c r="G46" s="39">
        <v>65.17</v>
      </c>
      <c r="H46" s="40">
        <f t="shared" si="1"/>
        <v>117.63</v>
      </c>
      <c r="I46" s="5"/>
    </row>
    <row r="47" spans="1:9" ht="12.75">
      <c r="A47" s="30">
        <v>1999</v>
      </c>
      <c r="B47" s="31">
        <v>18237</v>
      </c>
      <c r="C47" s="31">
        <v>24034</v>
      </c>
      <c r="D47" s="31">
        <v>58183</v>
      </c>
      <c r="E47" s="31">
        <f t="shared" si="0"/>
        <v>82217</v>
      </c>
      <c r="F47" s="39">
        <v>58.98</v>
      </c>
      <c r="G47" s="39">
        <v>43.25</v>
      </c>
      <c r="H47" s="40">
        <f t="shared" si="1"/>
        <v>102.22999999999999</v>
      </c>
      <c r="I47" s="5"/>
    </row>
    <row r="48" spans="1:9" ht="12.75">
      <c r="A48" s="30">
        <v>2000</v>
      </c>
      <c r="B48" s="31">
        <v>24118</v>
      </c>
      <c r="C48" s="31">
        <v>46138</v>
      </c>
      <c r="D48" s="31">
        <v>142448</v>
      </c>
      <c r="E48" s="31">
        <f t="shared" si="0"/>
        <v>188586</v>
      </c>
      <c r="F48" s="39">
        <v>148.36</v>
      </c>
      <c r="G48" s="39">
        <v>232.59</v>
      </c>
      <c r="H48" s="40">
        <f t="shared" si="1"/>
        <v>380.95000000000005</v>
      </c>
      <c r="I48" s="5"/>
    </row>
    <row r="49" spans="1:9" ht="12.75">
      <c r="A49" s="30">
        <v>2001</v>
      </c>
      <c r="B49" s="31">
        <v>19547</v>
      </c>
      <c r="C49" s="31">
        <v>19363</v>
      </c>
      <c r="D49" s="31">
        <v>73934</v>
      </c>
      <c r="E49" s="31">
        <f t="shared" si="0"/>
        <v>93297</v>
      </c>
      <c r="F49" s="39">
        <v>73.39</v>
      </c>
      <c r="G49" s="39">
        <v>92.92</v>
      </c>
      <c r="H49" s="40">
        <f t="shared" si="1"/>
        <v>166.31</v>
      </c>
      <c r="I49" s="5"/>
    </row>
    <row r="50" spans="1:9" ht="12.75">
      <c r="A50" s="30">
        <v>2002</v>
      </c>
      <c r="B50" s="31">
        <v>19929</v>
      </c>
      <c r="C50" s="31">
        <v>25197</v>
      </c>
      <c r="D50" s="31">
        <v>82267</v>
      </c>
      <c r="E50" s="31">
        <f t="shared" si="0"/>
        <v>107464</v>
      </c>
      <c r="F50" s="39">
        <v>99.31</v>
      </c>
      <c r="G50" s="39">
        <v>121.18</v>
      </c>
      <c r="H50" s="40">
        <f t="shared" si="1"/>
        <v>220.49</v>
      </c>
      <c r="I50" s="5"/>
    </row>
    <row r="51" spans="1:9" ht="12.75">
      <c r="A51" s="30">
        <v>2003</v>
      </c>
      <c r="B51" s="31">
        <v>18616</v>
      </c>
      <c r="C51" s="31">
        <v>53673</v>
      </c>
      <c r="D51" s="31">
        <v>94499</v>
      </c>
      <c r="E51" s="31">
        <f t="shared" si="0"/>
        <v>148172</v>
      </c>
      <c r="F51" s="39">
        <v>117.36</v>
      </c>
      <c r="G51" s="39">
        <v>288.21</v>
      </c>
      <c r="H51" s="40">
        <f t="shared" si="1"/>
        <v>405.57</v>
      </c>
      <c r="I51" s="5"/>
    </row>
    <row r="52" spans="1:9" ht="12.75">
      <c r="A52" s="30">
        <v>2004</v>
      </c>
      <c r="B52" s="31">
        <v>21396</v>
      </c>
      <c r="C52" s="31">
        <v>51732</v>
      </c>
      <c r="D52" s="31">
        <v>82461</v>
      </c>
      <c r="E52" s="31">
        <f t="shared" si="0"/>
        <v>134193</v>
      </c>
      <c r="F52" s="39">
        <v>66.68</v>
      </c>
      <c r="G52" s="39">
        <v>292.96</v>
      </c>
      <c r="H52" s="40">
        <f t="shared" si="1"/>
        <v>359.64</v>
      </c>
      <c r="I52" s="5"/>
    </row>
    <row r="53" spans="1:9" ht="12.75">
      <c r="A53" s="30">
        <v>2005</v>
      </c>
      <c r="B53" s="31">
        <v>25492</v>
      </c>
      <c r="C53" s="31">
        <v>69350</v>
      </c>
      <c r="D53" s="31">
        <v>119322</v>
      </c>
      <c r="E53" s="31">
        <f t="shared" si="0"/>
        <v>188672</v>
      </c>
      <c r="F53" s="39">
        <v>126.65</v>
      </c>
      <c r="G53" s="39">
        <v>379.05</v>
      </c>
      <c r="H53" s="40">
        <f t="shared" si="1"/>
        <v>505.70000000000005</v>
      </c>
      <c r="I53" s="5"/>
    </row>
    <row r="54" spans="1:9" ht="12.75">
      <c r="A54" s="30">
        <v>2006</v>
      </c>
      <c r="B54" s="31">
        <v>16334</v>
      </c>
      <c r="C54" s="31">
        <v>71083</v>
      </c>
      <c r="D54" s="31">
        <v>84280</v>
      </c>
      <c r="E54" s="31">
        <f t="shared" si="0"/>
        <v>155363</v>
      </c>
      <c r="F54" s="39">
        <v>318.89</v>
      </c>
      <c r="G54" s="39">
        <v>433.78</v>
      </c>
      <c r="H54" s="40">
        <f t="shared" si="1"/>
        <v>752.67</v>
      </c>
      <c r="I54" s="5"/>
    </row>
    <row r="55" spans="1:9" ht="13.5" thickBot="1">
      <c r="A55" s="32">
        <v>2007</v>
      </c>
      <c r="B55" s="33">
        <v>10932</v>
      </c>
      <c r="C55" s="33">
        <v>29403</v>
      </c>
      <c r="D55" s="33">
        <v>56710</v>
      </c>
      <c r="E55" s="33">
        <f t="shared" si="0"/>
        <v>86113</v>
      </c>
      <c r="F55" s="41">
        <v>26.51</v>
      </c>
      <c r="G55" s="41">
        <v>201.08</v>
      </c>
      <c r="H55" s="42">
        <f t="shared" si="1"/>
        <v>227.59</v>
      </c>
      <c r="I55" s="5"/>
    </row>
    <row r="56" ht="12.75">
      <c r="I56" s="5"/>
    </row>
    <row r="57" ht="12.75">
      <c r="I57" s="5"/>
    </row>
    <row r="58" ht="12.75">
      <c r="I58" s="5"/>
    </row>
    <row r="59" ht="12.75">
      <c r="I59" s="5"/>
    </row>
    <row r="60" ht="12.75">
      <c r="I60" s="5"/>
    </row>
  </sheetData>
  <mergeCells count="14">
    <mergeCell ref="D7:D8"/>
    <mergeCell ref="E7:E8"/>
    <mergeCell ref="C6:E6"/>
    <mergeCell ref="F6:H6"/>
    <mergeCell ref="A1:H1"/>
    <mergeCell ref="A3:H3"/>
    <mergeCell ref="A5:A8"/>
    <mergeCell ref="B5:B8"/>
    <mergeCell ref="F7:F8"/>
    <mergeCell ref="G7:G8"/>
    <mergeCell ref="H7:H8"/>
    <mergeCell ref="C5:E5"/>
    <mergeCell ref="F5:H5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ignoredErrors>
    <ignoredError sqref="E22 E9:E21 E23:E55" formulaRange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822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315</v>
      </c>
      <c r="B7" s="37">
        <v>0.13</v>
      </c>
      <c r="C7" s="82" t="s">
        <v>146</v>
      </c>
      <c r="D7" s="37">
        <f>SUM(B7:C7)</f>
        <v>0.13</v>
      </c>
      <c r="E7" s="82" t="s">
        <v>146</v>
      </c>
      <c r="F7" s="130" t="s">
        <v>146</v>
      </c>
    </row>
    <row r="8" spans="1:6" ht="12.75">
      <c r="A8" s="99" t="s">
        <v>326</v>
      </c>
      <c r="B8" s="39">
        <v>0.6</v>
      </c>
      <c r="C8" s="72" t="s">
        <v>146</v>
      </c>
      <c r="D8" s="39">
        <f aca="true" t="shared" si="0" ref="D8:D13">SUM(B8:C8)</f>
        <v>0.6</v>
      </c>
      <c r="E8" s="72" t="s">
        <v>146</v>
      </c>
      <c r="F8" s="75" t="s">
        <v>146</v>
      </c>
    </row>
    <row r="9" spans="1:6" ht="12.75">
      <c r="A9" s="99" t="s">
        <v>316</v>
      </c>
      <c r="B9" s="39">
        <v>93.24</v>
      </c>
      <c r="C9" s="39">
        <v>5.24</v>
      </c>
      <c r="D9" s="39">
        <f t="shared" si="0"/>
        <v>98.47999999999999</v>
      </c>
      <c r="E9" s="72" t="s">
        <v>146</v>
      </c>
      <c r="F9" s="75" t="s">
        <v>146</v>
      </c>
    </row>
    <row r="10" spans="1:6" ht="12.75">
      <c r="A10" s="99" t="s">
        <v>304</v>
      </c>
      <c r="B10" s="39">
        <v>42.45</v>
      </c>
      <c r="C10" s="39">
        <v>41.47</v>
      </c>
      <c r="D10" s="39">
        <f t="shared" si="0"/>
        <v>83.92</v>
      </c>
      <c r="E10" s="72" t="s">
        <v>146</v>
      </c>
      <c r="F10" s="75" t="s">
        <v>146</v>
      </c>
    </row>
    <row r="11" spans="1:6" ht="12.75">
      <c r="A11" s="99" t="s">
        <v>313</v>
      </c>
      <c r="B11" s="39">
        <v>0.08</v>
      </c>
      <c r="C11" s="39">
        <v>2.42</v>
      </c>
      <c r="D11" s="39">
        <f t="shared" si="0"/>
        <v>2.5</v>
      </c>
      <c r="E11" s="31">
        <v>445</v>
      </c>
      <c r="F11" s="52">
        <v>445</v>
      </c>
    </row>
    <row r="12" spans="1:6" ht="12.75">
      <c r="A12" s="99" t="s">
        <v>305</v>
      </c>
      <c r="B12" s="39">
        <v>1.77</v>
      </c>
      <c r="C12" s="39">
        <v>28.76</v>
      </c>
      <c r="D12" s="39">
        <f t="shared" si="0"/>
        <v>30.53</v>
      </c>
      <c r="E12" s="72" t="s">
        <v>146</v>
      </c>
      <c r="F12" s="75" t="s">
        <v>146</v>
      </c>
    </row>
    <row r="13" spans="1:6" ht="12.75">
      <c r="A13" s="99" t="s">
        <v>318</v>
      </c>
      <c r="B13" s="72" t="s">
        <v>146</v>
      </c>
      <c r="C13" s="39">
        <v>522.34</v>
      </c>
      <c r="D13" s="39">
        <f t="shared" si="0"/>
        <v>522.34</v>
      </c>
      <c r="E13" s="72" t="s">
        <v>146</v>
      </c>
      <c r="F13" s="75" t="s">
        <v>146</v>
      </c>
    </row>
    <row r="14" spans="1:6" ht="12.75">
      <c r="A14" s="99" t="s">
        <v>330</v>
      </c>
      <c r="B14" s="72" t="s">
        <v>146</v>
      </c>
      <c r="C14" s="72" t="s">
        <v>146</v>
      </c>
      <c r="D14" s="72" t="s">
        <v>146</v>
      </c>
      <c r="E14" s="72" t="s">
        <v>146</v>
      </c>
      <c r="F14" s="75" t="s">
        <v>146</v>
      </c>
    </row>
    <row r="15" spans="1:6" s="18" customFormat="1" ht="12.75">
      <c r="A15" s="129" t="s">
        <v>332</v>
      </c>
      <c r="B15" s="55">
        <f>SUM(B7:B14)</f>
        <v>138.27000000000004</v>
      </c>
      <c r="C15" s="55">
        <f>SUM(C7:C14)</f>
        <v>600.23</v>
      </c>
      <c r="D15" s="55">
        <f>SUM(D7:D14)</f>
        <v>738.5</v>
      </c>
      <c r="E15" s="31">
        <f>SUM(E7:E14)</f>
        <v>445</v>
      </c>
      <c r="F15" s="52">
        <f>SUM(F7:F14)</f>
        <v>445</v>
      </c>
    </row>
    <row r="16" spans="1:6" ht="12.75">
      <c r="A16" s="129"/>
      <c r="B16" s="39"/>
      <c r="C16" s="39"/>
      <c r="D16" s="39"/>
      <c r="E16" s="31"/>
      <c r="F16" s="52"/>
    </row>
    <row r="17" spans="1:6" ht="12.75">
      <c r="A17" s="99" t="s">
        <v>309</v>
      </c>
      <c r="B17" s="72" t="s">
        <v>146</v>
      </c>
      <c r="C17" s="39">
        <v>5.2</v>
      </c>
      <c r="D17" s="39">
        <f aca="true" t="shared" si="1" ref="D17:D33">SUM(B17:C17)</f>
        <v>5.2</v>
      </c>
      <c r="E17" s="72" t="s">
        <v>146</v>
      </c>
      <c r="F17" s="75" t="s">
        <v>146</v>
      </c>
    </row>
    <row r="18" spans="1:6" ht="12.75">
      <c r="A18" s="99" t="s">
        <v>314</v>
      </c>
      <c r="B18" s="39">
        <v>2.14</v>
      </c>
      <c r="C18" s="39">
        <v>11.11</v>
      </c>
      <c r="D18" s="39">
        <f t="shared" si="1"/>
        <v>13.25</v>
      </c>
      <c r="E18" s="72" t="s">
        <v>146</v>
      </c>
      <c r="F18" s="75" t="s">
        <v>146</v>
      </c>
    </row>
    <row r="19" spans="1:6" ht="12.75">
      <c r="A19" s="99" t="s">
        <v>335</v>
      </c>
      <c r="B19" s="72" t="s">
        <v>146</v>
      </c>
      <c r="C19" s="39">
        <v>1.52</v>
      </c>
      <c r="D19" s="39">
        <f t="shared" si="1"/>
        <v>1.52</v>
      </c>
      <c r="E19" s="72" t="s">
        <v>146</v>
      </c>
      <c r="F19" s="75" t="s">
        <v>146</v>
      </c>
    </row>
    <row r="20" spans="1:6" ht="12.75">
      <c r="A20" s="99" t="s">
        <v>337</v>
      </c>
      <c r="B20" s="72" t="s">
        <v>146</v>
      </c>
      <c r="C20" s="39">
        <v>0.11</v>
      </c>
      <c r="D20" s="39">
        <f t="shared" si="1"/>
        <v>0.11</v>
      </c>
      <c r="E20" s="72" t="s">
        <v>146</v>
      </c>
      <c r="F20" s="75" t="s">
        <v>146</v>
      </c>
    </row>
    <row r="21" spans="1:6" ht="12.75">
      <c r="A21" s="99" t="s">
        <v>338</v>
      </c>
      <c r="B21" s="39">
        <v>0.3</v>
      </c>
      <c r="C21" s="39">
        <v>0.19</v>
      </c>
      <c r="D21" s="39">
        <f t="shared" si="1"/>
        <v>0.49</v>
      </c>
      <c r="E21" s="72" t="s">
        <v>146</v>
      </c>
      <c r="F21" s="75" t="s">
        <v>146</v>
      </c>
    </row>
    <row r="22" spans="1:6" ht="12.75">
      <c r="A22" s="99" t="s">
        <v>317</v>
      </c>
      <c r="B22" s="39">
        <v>6.03</v>
      </c>
      <c r="C22" s="39">
        <v>2.03</v>
      </c>
      <c r="D22" s="39">
        <f t="shared" si="1"/>
        <v>8.06</v>
      </c>
      <c r="E22" s="31">
        <v>162</v>
      </c>
      <c r="F22" s="52">
        <v>162</v>
      </c>
    </row>
    <row r="23" spans="1:6" ht="12.75">
      <c r="A23" s="99" t="s">
        <v>312</v>
      </c>
      <c r="B23" s="39">
        <v>0.05</v>
      </c>
      <c r="C23" s="39">
        <v>0.43</v>
      </c>
      <c r="D23" s="39">
        <f t="shared" si="1"/>
        <v>0.48</v>
      </c>
      <c r="E23" s="31">
        <v>20</v>
      </c>
      <c r="F23" s="52">
        <v>20</v>
      </c>
    </row>
    <row r="24" spans="1:6" ht="12.75">
      <c r="A24" s="99" t="s">
        <v>341</v>
      </c>
      <c r="B24" s="39">
        <v>0.15</v>
      </c>
      <c r="C24" s="39">
        <v>10.5</v>
      </c>
      <c r="D24" s="39">
        <f t="shared" si="1"/>
        <v>10.65</v>
      </c>
      <c r="E24" s="72" t="s">
        <v>146</v>
      </c>
      <c r="F24" s="75" t="s">
        <v>146</v>
      </c>
    </row>
    <row r="25" spans="1:6" ht="12.75">
      <c r="A25" s="99" t="s">
        <v>342</v>
      </c>
      <c r="B25" s="39">
        <v>1.07</v>
      </c>
      <c r="C25" s="72" t="s">
        <v>146</v>
      </c>
      <c r="D25" s="39">
        <f t="shared" si="1"/>
        <v>1.07</v>
      </c>
      <c r="E25" s="72" t="s">
        <v>146</v>
      </c>
      <c r="F25" s="75" t="s">
        <v>146</v>
      </c>
    </row>
    <row r="26" spans="1:6" ht="12.75">
      <c r="A26" s="99" t="s">
        <v>343</v>
      </c>
      <c r="B26" s="39">
        <v>0.12</v>
      </c>
      <c r="C26" s="39">
        <v>10.6</v>
      </c>
      <c r="D26" s="39">
        <f t="shared" si="1"/>
        <v>10.719999999999999</v>
      </c>
      <c r="E26" s="72" t="s">
        <v>146</v>
      </c>
      <c r="F26" s="75" t="s">
        <v>146</v>
      </c>
    </row>
    <row r="27" spans="1:6" ht="12.75">
      <c r="A27" s="99" t="s">
        <v>344</v>
      </c>
      <c r="B27" s="39">
        <v>0.86</v>
      </c>
      <c r="C27" s="39">
        <v>11.85</v>
      </c>
      <c r="D27" s="39">
        <f t="shared" si="1"/>
        <v>12.709999999999999</v>
      </c>
      <c r="E27" s="31">
        <v>51</v>
      </c>
      <c r="F27" s="52">
        <v>36</v>
      </c>
    </row>
    <row r="28" spans="1:6" ht="12.75">
      <c r="A28" s="99" t="s">
        <v>345</v>
      </c>
      <c r="B28" s="39">
        <v>2.82</v>
      </c>
      <c r="C28" s="39">
        <v>1.37</v>
      </c>
      <c r="D28" s="39">
        <f t="shared" si="1"/>
        <v>4.1899999999999995</v>
      </c>
      <c r="E28" s="72" t="s">
        <v>146</v>
      </c>
      <c r="F28" s="75" t="s">
        <v>146</v>
      </c>
    </row>
    <row r="29" spans="1:6" ht="12.75">
      <c r="A29" s="99" t="s">
        <v>306</v>
      </c>
      <c r="B29" s="39">
        <v>1.6</v>
      </c>
      <c r="C29" s="39">
        <v>169.43</v>
      </c>
      <c r="D29" s="39">
        <f t="shared" si="1"/>
        <v>171.03</v>
      </c>
      <c r="E29" s="72" t="s">
        <v>146</v>
      </c>
      <c r="F29" s="75" t="s">
        <v>146</v>
      </c>
    </row>
    <row r="30" spans="1:6" ht="12.75">
      <c r="A30" s="99" t="s">
        <v>346</v>
      </c>
      <c r="B30" s="39">
        <v>0.7</v>
      </c>
      <c r="C30" s="39">
        <v>0.1</v>
      </c>
      <c r="D30" s="39">
        <f t="shared" si="1"/>
        <v>0.7999999999999999</v>
      </c>
      <c r="E30" s="72" t="s">
        <v>146</v>
      </c>
      <c r="F30" s="75" t="s">
        <v>146</v>
      </c>
    </row>
    <row r="31" spans="1:6" ht="12.75">
      <c r="A31" s="99" t="s">
        <v>348</v>
      </c>
      <c r="B31" s="39">
        <v>0.5</v>
      </c>
      <c r="C31" s="72" t="s">
        <v>146</v>
      </c>
      <c r="D31" s="39">
        <f t="shared" si="1"/>
        <v>0.5</v>
      </c>
      <c r="E31" s="72" t="s">
        <v>146</v>
      </c>
      <c r="F31" s="75" t="s">
        <v>146</v>
      </c>
    </row>
    <row r="32" spans="1:6" ht="12.75">
      <c r="A32" s="99" t="s">
        <v>349</v>
      </c>
      <c r="B32" s="39">
        <v>2.5</v>
      </c>
      <c r="C32" s="72" t="s">
        <v>146</v>
      </c>
      <c r="D32" s="39">
        <f t="shared" si="1"/>
        <v>2.5</v>
      </c>
      <c r="E32" s="72" t="s">
        <v>146</v>
      </c>
      <c r="F32" s="75" t="s">
        <v>146</v>
      </c>
    </row>
    <row r="33" spans="1:6" ht="12.75">
      <c r="A33" s="99" t="s">
        <v>352</v>
      </c>
      <c r="B33" s="39">
        <v>0.1</v>
      </c>
      <c r="C33" s="72" t="s">
        <v>146</v>
      </c>
      <c r="D33" s="39">
        <f t="shared" si="1"/>
        <v>0.1</v>
      </c>
      <c r="E33" s="72" t="s">
        <v>146</v>
      </c>
      <c r="F33" s="75" t="s">
        <v>146</v>
      </c>
    </row>
    <row r="34" spans="1:6" s="18" customFormat="1" ht="12.75">
      <c r="A34" s="129" t="s">
        <v>354</v>
      </c>
      <c r="B34" s="55">
        <f>SUM(B17:B33)</f>
        <v>18.94</v>
      </c>
      <c r="C34" s="55">
        <f>SUM(C17:C33)</f>
        <v>224.44</v>
      </c>
      <c r="D34" s="55">
        <f>SUM(D17:D33)</f>
        <v>243.38</v>
      </c>
      <c r="E34" s="31">
        <f>SUM(E17:E33)</f>
        <v>233</v>
      </c>
      <c r="F34" s="52">
        <f>SUM(F17:F33)</f>
        <v>218</v>
      </c>
    </row>
    <row r="35" spans="1:6" ht="12.75">
      <c r="A35" s="99"/>
      <c r="B35" s="39"/>
      <c r="C35" s="39"/>
      <c r="D35" s="39"/>
      <c r="E35" s="31"/>
      <c r="F35" s="52"/>
    </row>
    <row r="36" spans="1:7" s="18" customFormat="1" ht="13.5" thickBot="1">
      <c r="A36" s="102" t="s">
        <v>356</v>
      </c>
      <c r="B36" s="79">
        <f>SUM(B15,B34)</f>
        <v>157.21000000000004</v>
      </c>
      <c r="C36" s="79">
        <f>SUM(C15,C34)</f>
        <v>824.6700000000001</v>
      </c>
      <c r="D36" s="79">
        <f>SUM(D15,D34)</f>
        <v>981.88</v>
      </c>
      <c r="E36" s="33">
        <f>SUM(E15,E34)</f>
        <v>678</v>
      </c>
      <c r="F36" s="59">
        <f>SUM(F15,F34)</f>
        <v>663</v>
      </c>
      <c r="G36" s="12"/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858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315</v>
      </c>
      <c r="B7" s="37">
        <v>13.01</v>
      </c>
      <c r="C7" s="37">
        <v>0.88</v>
      </c>
      <c r="D7" s="37">
        <f>SUM(B7:C7)</f>
        <v>13.89</v>
      </c>
      <c r="E7" s="26">
        <v>56</v>
      </c>
      <c r="F7" s="50">
        <v>47</v>
      </c>
    </row>
    <row r="8" spans="1:6" ht="12.75">
      <c r="A8" s="99" t="s">
        <v>316</v>
      </c>
      <c r="B8" s="39">
        <v>285.44</v>
      </c>
      <c r="C8" s="39">
        <v>3.08</v>
      </c>
      <c r="D8" s="39">
        <f aca="true" t="shared" si="0" ref="D8:D13">SUM(B8:C8)</f>
        <v>288.52</v>
      </c>
      <c r="E8" s="72" t="s">
        <v>146</v>
      </c>
      <c r="F8" s="75" t="s">
        <v>146</v>
      </c>
    </row>
    <row r="9" spans="1:6" ht="12.75">
      <c r="A9" s="99" t="s">
        <v>304</v>
      </c>
      <c r="B9" s="39">
        <v>21.48</v>
      </c>
      <c r="C9" s="39">
        <v>61.15</v>
      </c>
      <c r="D9" s="39">
        <f t="shared" si="0"/>
        <v>82.63</v>
      </c>
      <c r="E9" s="31">
        <v>13</v>
      </c>
      <c r="F9" s="52">
        <v>12724</v>
      </c>
    </row>
    <row r="10" spans="1:6" ht="12.75">
      <c r="A10" s="99" t="s">
        <v>313</v>
      </c>
      <c r="B10" s="39">
        <v>358.6</v>
      </c>
      <c r="C10" s="39">
        <v>69.69</v>
      </c>
      <c r="D10" s="39">
        <f t="shared" si="0"/>
        <v>428.29</v>
      </c>
      <c r="E10" s="31">
        <v>3725</v>
      </c>
      <c r="F10" s="52">
        <v>3550</v>
      </c>
    </row>
    <row r="11" spans="1:6" ht="12.75">
      <c r="A11" s="99" t="s">
        <v>305</v>
      </c>
      <c r="B11" s="39">
        <v>319.66</v>
      </c>
      <c r="C11" s="39">
        <v>24.94</v>
      </c>
      <c r="D11" s="39">
        <f t="shared" si="0"/>
        <v>344.6</v>
      </c>
      <c r="E11" s="31">
        <v>456</v>
      </c>
      <c r="F11" s="52">
        <v>21934</v>
      </c>
    </row>
    <row r="12" spans="1:6" ht="12.75">
      <c r="A12" s="99" t="s">
        <v>318</v>
      </c>
      <c r="B12" s="39">
        <v>487.07</v>
      </c>
      <c r="C12" s="39">
        <v>956.73</v>
      </c>
      <c r="D12" s="39">
        <f t="shared" si="0"/>
        <v>1443.8</v>
      </c>
      <c r="E12" s="72" t="s">
        <v>146</v>
      </c>
      <c r="F12" s="75" t="s">
        <v>146</v>
      </c>
    </row>
    <row r="13" spans="1:6" ht="12.75">
      <c r="A13" s="99" t="s">
        <v>311</v>
      </c>
      <c r="B13" s="39">
        <v>0.83</v>
      </c>
      <c r="C13" s="39">
        <v>0.08</v>
      </c>
      <c r="D13" s="39">
        <f t="shared" si="0"/>
        <v>0.9099999999999999</v>
      </c>
      <c r="E13" s="31">
        <v>23</v>
      </c>
      <c r="F13" s="52">
        <v>5755</v>
      </c>
    </row>
    <row r="14" spans="1:6" s="18" customFormat="1" ht="12.75">
      <c r="A14" s="129" t="s">
        <v>332</v>
      </c>
      <c r="B14" s="55">
        <f>SUM(B7:B13)</f>
        <v>1486.09</v>
      </c>
      <c r="C14" s="55">
        <f>SUM(C7:C13)</f>
        <v>1116.55</v>
      </c>
      <c r="D14" s="55">
        <f>SUM(D7:D13)</f>
        <v>2602.6399999999994</v>
      </c>
      <c r="E14" s="54">
        <f>SUM(E7:E13)</f>
        <v>4273</v>
      </c>
      <c r="F14" s="57">
        <f>SUM(F7:F13)</f>
        <v>44010</v>
      </c>
    </row>
    <row r="15" spans="1:6" ht="12.75">
      <c r="A15" s="129"/>
      <c r="B15" s="39"/>
      <c r="C15" s="39"/>
      <c r="D15" s="39"/>
      <c r="E15" s="31"/>
      <c r="F15" s="52"/>
    </row>
    <row r="16" spans="1:6" ht="12.75">
      <c r="A16" s="99" t="s">
        <v>310</v>
      </c>
      <c r="B16" s="39">
        <v>0.09</v>
      </c>
      <c r="C16" s="72" t="s">
        <v>146</v>
      </c>
      <c r="D16" s="39">
        <f>SUM(B16:C16)</f>
        <v>0.09</v>
      </c>
      <c r="E16" s="72" t="s">
        <v>146</v>
      </c>
      <c r="F16" s="75" t="s">
        <v>146</v>
      </c>
    </row>
    <row r="17" spans="1:6" ht="12.75">
      <c r="A17" s="99" t="s">
        <v>309</v>
      </c>
      <c r="B17" s="39">
        <v>0.05</v>
      </c>
      <c r="C17" s="72" t="s">
        <v>146</v>
      </c>
      <c r="D17" s="39">
        <f aca="true" t="shared" si="1" ref="D17:D25">SUM(B17:C17)</f>
        <v>0.05</v>
      </c>
      <c r="E17" s="72" t="s">
        <v>146</v>
      </c>
      <c r="F17" s="75" t="s">
        <v>146</v>
      </c>
    </row>
    <row r="18" spans="1:6" ht="12.75">
      <c r="A18" s="99" t="s">
        <v>314</v>
      </c>
      <c r="B18" s="39">
        <v>83.54</v>
      </c>
      <c r="C18" s="72" t="s">
        <v>146</v>
      </c>
      <c r="D18" s="39">
        <f t="shared" si="1"/>
        <v>83.54</v>
      </c>
      <c r="E18" s="72" t="s">
        <v>146</v>
      </c>
      <c r="F18" s="75" t="s">
        <v>146</v>
      </c>
    </row>
    <row r="19" spans="1:6" ht="12.75">
      <c r="A19" s="99" t="s">
        <v>336</v>
      </c>
      <c r="B19" s="39">
        <v>1.5</v>
      </c>
      <c r="C19" s="72" t="s">
        <v>146</v>
      </c>
      <c r="D19" s="39">
        <f t="shared" si="1"/>
        <v>1.5</v>
      </c>
      <c r="E19" s="72" t="s">
        <v>146</v>
      </c>
      <c r="F19" s="75" t="s">
        <v>146</v>
      </c>
    </row>
    <row r="20" spans="1:6" ht="12.75">
      <c r="A20" s="99" t="s">
        <v>337</v>
      </c>
      <c r="B20" s="39">
        <v>0.07</v>
      </c>
      <c r="C20" s="72" t="s">
        <v>146</v>
      </c>
      <c r="D20" s="39">
        <f t="shared" si="1"/>
        <v>0.07</v>
      </c>
      <c r="E20" s="72" t="s">
        <v>146</v>
      </c>
      <c r="F20" s="75" t="s">
        <v>146</v>
      </c>
    </row>
    <row r="21" spans="1:6" ht="12.75">
      <c r="A21" s="99" t="s">
        <v>338</v>
      </c>
      <c r="B21" s="39">
        <v>0.2</v>
      </c>
      <c r="C21" s="72" t="s">
        <v>146</v>
      </c>
      <c r="D21" s="39">
        <f t="shared" si="1"/>
        <v>0.2</v>
      </c>
      <c r="E21" s="72" t="s">
        <v>146</v>
      </c>
      <c r="F21" s="75" t="s">
        <v>146</v>
      </c>
    </row>
    <row r="22" spans="1:6" ht="12.75">
      <c r="A22" s="99" t="s">
        <v>306</v>
      </c>
      <c r="B22" s="39">
        <v>314.49</v>
      </c>
      <c r="C22" s="39">
        <v>0.86</v>
      </c>
      <c r="D22" s="39">
        <f t="shared" si="1"/>
        <v>315.35</v>
      </c>
      <c r="E22" s="31">
        <v>196</v>
      </c>
      <c r="F22" s="52">
        <v>143</v>
      </c>
    </row>
    <row r="23" spans="1:6" ht="12.75">
      <c r="A23" s="99" t="s">
        <v>346</v>
      </c>
      <c r="B23" s="72" t="s">
        <v>146</v>
      </c>
      <c r="C23" s="39">
        <v>32</v>
      </c>
      <c r="D23" s="39">
        <f t="shared" si="1"/>
        <v>32</v>
      </c>
      <c r="E23" s="72" t="s">
        <v>146</v>
      </c>
      <c r="F23" s="75" t="s">
        <v>146</v>
      </c>
    </row>
    <row r="24" spans="1:6" ht="12.75">
      <c r="A24" s="99" t="s">
        <v>308</v>
      </c>
      <c r="B24" s="39">
        <v>1</v>
      </c>
      <c r="C24" s="72" t="s">
        <v>146</v>
      </c>
      <c r="D24" s="39">
        <f t="shared" si="1"/>
        <v>1</v>
      </c>
      <c r="E24" s="72" t="s">
        <v>146</v>
      </c>
      <c r="F24" s="75" t="s">
        <v>146</v>
      </c>
    </row>
    <row r="25" spans="1:6" ht="12.75">
      <c r="A25" s="99" t="s">
        <v>353</v>
      </c>
      <c r="B25" s="39">
        <v>36.14</v>
      </c>
      <c r="C25" s="72" t="s">
        <v>146</v>
      </c>
      <c r="D25" s="39">
        <f t="shared" si="1"/>
        <v>36.14</v>
      </c>
      <c r="E25" s="72" t="s">
        <v>146</v>
      </c>
      <c r="F25" s="75" t="s">
        <v>146</v>
      </c>
    </row>
    <row r="26" spans="1:6" s="18" customFormat="1" ht="12.75">
      <c r="A26" s="129" t="s">
        <v>354</v>
      </c>
      <c r="B26" s="55">
        <f>SUM(B16:B25)</f>
        <v>437.08</v>
      </c>
      <c r="C26" s="55">
        <f>SUM(C16:C25)</f>
        <v>32.86</v>
      </c>
      <c r="D26" s="55">
        <f>SUM(D16:D25)</f>
        <v>469.94</v>
      </c>
      <c r="E26" s="54">
        <f>SUM(E16:E25)</f>
        <v>196</v>
      </c>
      <c r="F26" s="57">
        <f>SUM(F16:F25)</f>
        <v>143</v>
      </c>
    </row>
    <row r="27" spans="1:6" ht="12.75">
      <c r="A27" s="99"/>
      <c r="B27" s="39"/>
      <c r="C27" s="39"/>
      <c r="D27" s="39"/>
      <c r="E27" s="31"/>
      <c r="F27" s="52"/>
    </row>
    <row r="28" spans="1:7" s="18" customFormat="1" ht="13.5" thickBot="1">
      <c r="A28" s="102" t="s">
        <v>356</v>
      </c>
      <c r="B28" s="79">
        <f>SUM(B14,B26)</f>
        <v>1923.1699999999998</v>
      </c>
      <c r="C28" s="79">
        <f>SUM(C14,C26)</f>
        <v>1149.4099999999999</v>
      </c>
      <c r="D28" s="79">
        <f>SUM(D14,D26)</f>
        <v>3072.5799999999995</v>
      </c>
      <c r="E28" s="78">
        <f>SUM(E14,E26)</f>
        <v>4469</v>
      </c>
      <c r="F28" s="131">
        <f>SUM(F14,F26)</f>
        <v>44153</v>
      </c>
      <c r="G28" s="12"/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859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316</v>
      </c>
      <c r="B7" s="37">
        <v>21.56</v>
      </c>
      <c r="C7" s="82" t="s">
        <v>146</v>
      </c>
      <c r="D7" s="37">
        <f aca="true" t="shared" si="0" ref="D7:D13">SUM(B7:C7)</f>
        <v>21.56</v>
      </c>
      <c r="E7" s="82" t="s">
        <v>146</v>
      </c>
      <c r="F7" s="130" t="s">
        <v>146</v>
      </c>
    </row>
    <row r="8" spans="1:6" ht="12.75">
      <c r="A8" s="99" t="s">
        <v>304</v>
      </c>
      <c r="B8" s="39">
        <v>12.47</v>
      </c>
      <c r="C8" s="39">
        <v>3.2</v>
      </c>
      <c r="D8" s="39">
        <f t="shared" si="0"/>
        <v>15.670000000000002</v>
      </c>
      <c r="E8" s="31">
        <v>96</v>
      </c>
      <c r="F8" s="52">
        <v>88</v>
      </c>
    </row>
    <row r="9" spans="1:6" ht="12.75">
      <c r="A9" s="99" t="s">
        <v>313</v>
      </c>
      <c r="B9" s="39">
        <v>1.22</v>
      </c>
      <c r="C9" s="72" t="s">
        <v>146</v>
      </c>
      <c r="D9" s="39">
        <f t="shared" si="0"/>
        <v>1.22</v>
      </c>
      <c r="E9" s="72" t="s">
        <v>146</v>
      </c>
      <c r="F9" s="75" t="s">
        <v>146</v>
      </c>
    </row>
    <row r="10" spans="1:6" ht="12.75">
      <c r="A10" s="99" t="s">
        <v>305</v>
      </c>
      <c r="B10" s="39">
        <v>2</v>
      </c>
      <c r="C10" s="39">
        <v>0.78</v>
      </c>
      <c r="D10" s="39">
        <f t="shared" si="0"/>
        <v>2.7800000000000002</v>
      </c>
      <c r="E10" s="31">
        <v>76</v>
      </c>
      <c r="F10" s="52">
        <v>59</v>
      </c>
    </row>
    <row r="11" spans="1:6" ht="12.75">
      <c r="A11" s="99" t="s">
        <v>318</v>
      </c>
      <c r="B11" s="39">
        <v>589.44</v>
      </c>
      <c r="C11" s="72" t="s">
        <v>146</v>
      </c>
      <c r="D11" s="39">
        <f t="shared" si="0"/>
        <v>589.44</v>
      </c>
      <c r="E11" s="72" t="s">
        <v>146</v>
      </c>
      <c r="F11" s="75" t="s">
        <v>146</v>
      </c>
    </row>
    <row r="12" spans="1:6" ht="12.75">
      <c r="A12" s="99" t="s">
        <v>357</v>
      </c>
      <c r="B12" s="72" t="s">
        <v>146</v>
      </c>
      <c r="C12" s="72" t="s">
        <v>146</v>
      </c>
      <c r="D12" s="39">
        <f t="shared" si="0"/>
        <v>0</v>
      </c>
      <c r="E12" s="72" t="s">
        <v>146</v>
      </c>
      <c r="F12" s="75" t="s">
        <v>146</v>
      </c>
    </row>
    <row r="13" spans="1:6" ht="12.75">
      <c r="A13" s="99" t="s">
        <v>330</v>
      </c>
      <c r="B13" s="72" t="s">
        <v>146</v>
      </c>
      <c r="C13" s="39">
        <v>0.15</v>
      </c>
      <c r="D13" s="39">
        <f t="shared" si="0"/>
        <v>0.15</v>
      </c>
      <c r="E13" s="72" t="s">
        <v>146</v>
      </c>
      <c r="F13" s="75" t="s">
        <v>146</v>
      </c>
    </row>
    <row r="14" spans="1:6" s="18" customFormat="1" ht="12.75">
      <c r="A14" s="129" t="s">
        <v>332</v>
      </c>
      <c r="B14" s="55">
        <v>626.7</v>
      </c>
      <c r="C14" s="55">
        <f>SUM(C7:C13)</f>
        <v>4.130000000000001</v>
      </c>
      <c r="D14" s="55">
        <f>SUM(D7:D13)</f>
        <v>630.82</v>
      </c>
      <c r="E14" s="54">
        <f>SUM(E7:E13)</f>
        <v>172</v>
      </c>
      <c r="F14" s="57">
        <f>SUM(F7:F13)</f>
        <v>147</v>
      </c>
    </row>
    <row r="15" spans="1:6" ht="12.75">
      <c r="A15" s="129"/>
      <c r="B15" s="39"/>
      <c r="C15" s="72" t="s">
        <v>146</v>
      </c>
      <c r="D15" s="39"/>
      <c r="E15" s="31"/>
      <c r="F15" s="52"/>
    </row>
    <row r="16" spans="1:6" ht="12.75">
      <c r="A16" s="99" t="s">
        <v>310</v>
      </c>
      <c r="B16" s="39">
        <v>0.7</v>
      </c>
      <c r="C16" s="39">
        <v>0.05</v>
      </c>
      <c r="D16" s="39">
        <f>SUM(B16:C16)</f>
        <v>0.75</v>
      </c>
      <c r="E16" s="31">
        <v>13</v>
      </c>
      <c r="F16" s="52">
        <v>10</v>
      </c>
    </row>
    <row r="17" spans="1:6" ht="12.75">
      <c r="A17" s="99" t="s">
        <v>309</v>
      </c>
      <c r="B17" s="39">
        <v>2.81</v>
      </c>
      <c r="C17" s="72" t="s">
        <v>146</v>
      </c>
      <c r="D17" s="39">
        <f aca="true" t="shared" si="1" ref="D17:D32">SUM(B17:C17)</f>
        <v>2.81</v>
      </c>
      <c r="E17" s="72" t="s">
        <v>146</v>
      </c>
      <c r="F17" s="75" t="s">
        <v>146</v>
      </c>
    </row>
    <row r="18" spans="1:6" ht="12.75">
      <c r="A18" s="99" t="s">
        <v>334</v>
      </c>
      <c r="B18" s="39">
        <v>0.25</v>
      </c>
      <c r="C18" s="39">
        <v>4.96</v>
      </c>
      <c r="D18" s="39">
        <f t="shared" si="1"/>
        <v>5.21</v>
      </c>
      <c r="E18" s="72" t="s">
        <v>146</v>
      </c>
      <c r="F18" s="75" t="s">
        <v>146</v>
      </c>
    </row>
    <row r="19" spans="1:6" ht="12.75">
      <c r="A19" s="99" t="s">
        <v>314</v>
      </c>
      <c r="B19" s="39">
        <v>2.6</v>
      </c>
      <c r="C19" s="72" t="s">
        <v>146</v>
      </c>
      <c r="D19" s="39">
        <f t="shared" si="1"/>
        <v>2.6</v>
      </c>
      <c r="E19" s="72" t="s">
        <v>146</v>
      </c>
      <c r="F19" s="75" t="s">
        <v>146</v>
      </c>
    </row>
    <row r="20" spans="1:6" ht="12.75">
      <c r="A20" s="99" t="s">
        <v>337</v>
      </c>
      <c r="B20" s="39">
        <v>0.01</v>
      </c>
      <c r="C20" s="72" t="s">
        <v>146</v>
      </c>
      <c r="D20" s="72" t="s">
        <v>146</v>
      </c>
      <c r="E20" s="72" t="s">
        <v>146</v>
      </c>
      <c r="F20" s="75" t="s">
        <v>146</v>
      </c>
    </row>
    <row r="21" spans="1:6" ht="12.75">
      <c r="A21" s="99" t="s">
        <v>338</v>
      </c>
      <c r="B21" s="39">
        <v>1.5</v>
      </c>
      <c r="C21" s="39">
        <v>1.5</v>
      </c>
      <c r="D21" s="39">
        <f t="shared" si="1"/>
        <v>3</v>
      </c>
      <c r="E21" s="72" t="s">
        <v>146</v>
      </c>
      <c r="F21" s="75" t="s">
        <v>146</v>
      </c>
    </row>
    <row r="22" spans="1:6" ht="12.75">
      <c r="A22" s="99" t="s">
        <v>317</v>
      </c>
      <c r="B22" s="39">
        <v>3.72</v>
      </c>
      <c r="C22" s="39">
        <v>1.61</v>
      </c>
      <c r="D22" s="39">
        <f t="shared" si="1"/>
        <v>5.33</v>
      </c>
      <c r="E22" s="72" t="s">
        <v>146</v>
      </c>
      <c r="F22" s="75" t="s">
        <v>146</v>
      </c>
    </row>
    <row r="23" spans="1:6" ht="12.75">
      <c r="A23" s="99" t="s">
        <v>339</v>
      </c>
      <c r="B23" s="39">
        <v>6.5</v>
      </c>
      <c r="C23" s="39">
        <v>1.73</v>
      </c>
      <c r="D23" s="39">
        <f t="shared" si="1"/>
        <v>8.23</v>
      </c>
      <c r="E23" s="31">
        <v>1</v>
      </c>
      <c r="F23" s="52">
        <v>1</v>
      </c>
    </row>
    <row r="24" spans="1:6" ht="12.75">
      <c r="A24" s="99" t="s">
        <v>312</v>
      </c>
      <c r="B24" s="39">
        <v>3.32</v>
      </c>
      <c r="C24" s="39">
        <v>0.13</v>
      </c>
      <c r="D24" s="39">
        <f t="shared" si="1"/>
        <v>3.4499999999999997</v>
      </c>
      <c r="E24" s="72" t="s">
        <v>146</v>
      </c>
      <c r="F24" s="75" t="s">
        <v>146</v>
      </c>
    </row>
    <row r="25" spans="1:6" ht="12.75">
      <c r="A25" s="99" t="s">
        <v>341</v>
      </c>
      <c r="B25" s="39">
        <v>0.08</v>
      </c>
      <c r="C25" s="72" t="s">
        <v>146</v>
      </c>
      <c r="D25" s="39">
        <f t="shared" si="1"/>
        <v>0.08</v>
      </c>
      <c r="E25" s="72" t="s">
        <v>146</v>
      </c>
      <c r="F25" s="75" t="s">
        <v>146</v>
      </c>
    </row>
    <row r="26" spans="1:6" ht="12.75">
      <c r="A26" s="99" t="s">
        <v>343</v>
      </c>
      <c r="B26" s="39">
        <v>0.4</v>
      </c>
      <c r="C26" s="72" t="s">
        <v>146</v>
      </c>
      <c r="D26" s="39">
        <f t="shared" si="1"/>
        <v>0.4</v>
      </c>
      <c r="E26" s="72" t="s">
        <v>146</v>
      </c>
      <c r="F26" s="75" t="s">
        <v>146</v>
      </c>
    </row>
    <row r="27" spans="1:6" ht="12.75">
      <c r="A27" s="99" t="s">
        <v>344</v>
      </c>
      <c r="B27" s="72" t="s">
        <v>146</v>
      </c>
      <c r="C27" s="39">
        <v>0.53</v>
      </c>
      <c r="D27" s="39">
        <f t="shared" si="1"/>
        <v>0.53</v>
      </c>
      <c r="E27" s="72" t="s">
        <v>146</v>
      </c>
      <c r="F27" s="75" t="s">
        <v>146</v>
      </c>
    </row>
    <row r="28" spans="1:6" ht="12.75">
      <c r="A28" s="99" t="s">
        <v>345</v>
      </c>
      <c r="B28" s="39">
        <v>2</v>
      </c>
      <c r="C28" s="39">
        <v>0.1</v>
      </c>
      <c r="D28" s="39">
        <f t="shared" si="1"/>
        <v>2.1</v>
      </c>
      <c r="E28" s="72" t="s">
        <v>146</v>
      </c>
      <c r="F28" s="75" t="s">
        <v>146</v>
      </c>
    </row>
    <row r="29" spans="1:6" ht="12.75">
      <c r="A29" s="99" t="s">
        <v>306</v>
      </c>
      <c r="B29" s="39">
        <v>0.1</v>
      </c>
      <c r="C29" s="39">
        <v>1.44</v>
      </c>
      <c r="D29" s="39">
        <f t="shared" si="1"/>
        <v>1.54</v>
      </c>
      <c r="E29" s="31">
        <v>221</v>
      </c>
      <c r="F29" s="52">
        <v>176</v>
      </c>
    </row>
    <row r="30" spans="1:6" ht="12.75">
      <c r="A30" s="99" t="s">
        <v>346</v>
      </c>
      <c r="B30" s="72" t="s">
        <v>146</v>
      </c>
      <c r="C30" s="39">
        <v>0.17</v>
      </c>
      <c r="D30" s="39">
        <f t="shared" si="1"/>
        <v>0.17</v>
      </c>
      <c r="E30" s="72" t="s">
        <v>146</v>
      </c>
      <c r="F30" s="75" t="s">
        <v>146</v>
      </c>
    </row>
    <row r="31" spans="1:6" ht="12.75">
      <c r="A31" s="99" t="s">
        <v>349</v>
      </c>
      <c r="B31" s="39">
        <v>0.24</v>
      </c>
      <c r="C31" s="39">
        <v>0.98</v>
      </c>
      <c r="D31" s="39">
        <f t="shared" si="1"/>
        <v>1.22</v>
      </c>
      <c r="E31" s="72" t="s">
        <v>146</v>
      </c>
      <c r="F31" s="75" t="s">
        <v>146</v>
      </c>
    </row>
    <row r="32" spans="1:6" ht="12.75">
      <c r="A32" s="99" t="s">
        <v>308</v>
      </c>
      <c r="B32" s="39">
        <v>3.5</v>
      </c>
      <c r="C32" s="39">
        <v>2.5</v>
      </c>
      <c r="D32" s="39">
        <f t="shared" si="1"/>
        <v>6</v>
      </c>
      <c r="E32" s="72" t="s">
        <v>146</v>
      </c>
      <c r="F32" s="75" t="s">
        <v>146</v>
      </c>
    </row>
    <row r="33" spans="1:6" s="18" customFormat="1" ht="12.75">
      <c r="A33" s="129" t="s">
        <v>354</v>
      </c>
      <c r="B33" s="55">
        <f>SUM(B16:B32)</f>
        <v>27.729999999999997</v>
      </c>
      <c r="C33" s="55">
        <f>SUM(C16:C32)</f>
        <v>15.7</v>
      </c>
      <c r="D33" s="55">
        <f>SUM(D16:D32)</f>
        <v>43.419999999999995</v>
      </c>
      <c r="E33" s="54">
        <f>SUM(E16:E32)</f>
        <v>235</v>
      </c>
      <c r="F33" s="57">
        <f>SUM(F16:F32)</f>
        <v>187</v>
      </c>
    </row>
    <row r="34" spans="1:6" ht="12.75">
      <c r="A34" s="99"/>
      <c r="B34" s="39"/>
      <c r="C34" s="39"/>
      <c r="D34" s="39"/>
      <c r="E34" s="31"/>
      <c r="F34" s="52"/>
    </row>
    <row r="35" spans="1:7" s="18" customFormat="1" ht="13.5" thickBot="1">
      <c r="A35" s="102" t="s">
        <v>356</v>
      </c>
      <c r="B35" s="79">
        <f>SUM(B14,B33)</f>
        <v>654.4300000000001</v>
      </c>
      <c r="C35" s="79">
        <f>SUM(C14,C33)</f>
        <v>19.83</v>
      </c>
      <c r="D35" s="79">
        <f>SUM(D14,D33)</f>
        <v>674.24</v>
      </c>
      <c r="E35" s="78">
        <f>SUM(E14,E33)</f>
        <v>407</v>
      </c>
      <c r="F35" s="131">
        <f>SUM(F14,F33)</f>
        <v>334</v>
      </c>
      <c r="G35" s="12"/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colBreaks count="1" manualBreakCount="1">
    <brk id="6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823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315</v>
      </c>
      <c r="B7" s="37">
        <v>5.69</v>
      </c>
      <c r="C7" s="37">
        <v>1</v>
      </c>
      <c r="D7" s="37">
        <f>SUM(B7:C7)</f>
        <v>6.69</v>
      </c>
      <c r="E7" s="82" t="s">
        <v>146</v>
      </c>
      <c r="F7" s="130" t="s">
        <v>146</v>
      </c>
    </row>
    <row r="8" spans="1:6" ht="12.75">
      <c r="A8" s="99" t="s">
        <v>316</v>
      </c>
      <c r="B8" s="39">
        <v>9</v>
      </c>
      <c r="C8" s="39">
        <v>5.05</v>
      </c>
      <c r="D8" s="39">
        <f aca="true" t="shared" si="0" ref="D8:D14">SUM(B8:C8)</f>
        <v>14.05</v>
      </c>
      <c r="E8" s="72" t="s">
        <v>146</v>
      </c>
      <c r="F8" s="75" t="s">
        <v>146</v>
      </c>
    </row>
    <row r="9" spans="1:6" ht="12.75">
      <c r="A9" s="99" t="s">
        <v>304</v>
      </c>
      <c r="B9" s="39">
        <v>90.86</v>
      </c>
      <c r="C9" s="39">
        <v>38.73</v>
      </c>
      <c r="D9" s="39">
        <f t="shared" si="0"/>
        <v>129.59</v>
      </c>
      <c r="E9" s="31">
        <v>85</v>
      </c>
      <c r="F9" s="52">
        <v>60</v>
      </c>
    </row>
    <row r="10" spans="1:6" ht="12.75">
      <c r="A10" s="99" t="s">
        <v>313</v>
      </c>
      <c r="B10" s="39">
        <v>42.39</v>
      </c>
      <c r="C10" s="39">
        <v>22.5</v>
      </c>
      <c r="D10" s="39">
        <f t="shared" si="0"/>
        <v>64.89</v>
      </c>
      <c r="E10" s="31">
        <v>6</v>
      </c>
      <c r="F10" s="75" t="s">
        <v>146</v>
      </c>
    </row>
    <row r="11" spans="1:6" ht="12.75">
      <c r="A11" s="99" t="s">
        <v>305</v>
      </c>
      <c r="B11" s="39">
        <v>34.97</v>
      </c>
      <c r="C11" s="39">
        <v>51.41</v>
      </c>
      <c r="D11" s="39">
        <f t="shared" si="0"/>
        <v>86.38</v>
      </c>
      <c r="E11" s="31">
        <v>6836</v>
      </c>
      <c r="F11" s="52">
        <v>5126</v>
      </c>
    </row>
    <row r="12" spans="1:6" ht="12.75">
      <c r="A12" s="99" t="s">
        <v>311</v>
      </c>
      <c r="B12" s="39">
        <v>3.93</v>
      </c>
      <c r="C12" s="39">
        <v>1.72</v>
      </c>
      <c r="D12" s="39">
        <f t="shared" si="0"/>
        <v>5.65</v>
      </c>
      <c r="E12" s="31">
        <v>135</v>
      </c>
      <c r="F12" s="52">
        <v>116</v>
      </c>
    </row>
    <row r="13" spans="1:6" ht="12.75">
      <c r="A13" s="99" t="s">
        <v>329</v>
      </c>
      <c r="B13" s="72" t="s">
        <v>146</v>
      </c>
      <c r="C13" s="72" t="s">
        <v>146</v>
      </c>
      <c r="D13" s="72" t="s">
        <v>146</v>
      </c>
      <c r="E13" s="72" t="s">
        <v>146</v>
      </c>
      <c r="F13" s="75" t="s">
        <v>146</v>
      </c>
    </row>
    <row r="14" spans="1:6" ht="12.75">
      <c r="A14" s="99" t="s">
        <v>331</v>
      </c>
      <c r="B14" s="39">
        <v>0.07</v>
      </c>
      <c r="C14" s="72" t="s">
        <v>146</v>
      </c>
      <c r="D14" s="39">
        <f t="shared" si="0"/>
        <v>0.07</v>
      </c>
      <c r="E14" s="72" t="s">
        <v>146</v>
      </c>
      <c r="F14" s="75" t="s">
        <v>146</v>
      </c>
    </row>
    <row r="15" spans="1:6" s="18" customFormat="1" ht="12.75">
      <c r="A15" s="129" t="s">
        <v>332</v>
      </c>
      <c r="B15" s="55">
        <f>SUM(B7:B14)</f>
        <v>186.91</v>
      </c>
      <c r="C15" s="55">
        <f>SUM(C7:C14)</f>
        <v>120.41</v>
      </c>
      <c r="D15" s="55">
        <f>SUM(D7:D14)</f>
        <v>307.32</v>
      </c>
      <c r="E15" s="54">
        <f>SUM(E7:E14)</f>
        <v>7062</v>
      </c>
      <c r="F15" s="57">
        <f>SUM(F7:F14)</f>
        <v>5302</v>
      </c>
    </row>
    <row r="16" spans="1:6" ht="12.75">
      <c r="A16" s="129"/>
      <c r="B16" s="39"/>
      <c r="C16" s="39"/>
      <c r="D16" s="39"/>
      <c r="E16" s="31"/>
      <c r="F16" s="52"/>
    </row>
    <row r="17" spans="1:6" ht="12.75">
      <c r="A17" s="99" t="s">
        <v>310</v>
      </c>
      <c r="B17" s="39">
        <v>6.74</v>
      </c>
      <c r="C17" s="39">
        <v>0.23</v>
      </c>
      <c r="D17" s="39">
        <f>SUM(B17:C17)</f>
        <v>6.970000000000001</v>
      </c>
      <c r="E17" s="31">
        <v>4</v>
      </c>
      <c r="F17" s="52">
        <v>3</v>
      </c>
    </row>
    <row r="18" spans="1:6" ht="12.75">
      <c r="A18" s="99" t="s">
        <v>309</v>
      </c>
      <c r="B18" s="39">
        <v>41.25</v>
      </c>
      <c r="C18" s="39">
        <v>4.66</v>
      </c>
      <c r="D18" s="39">
        <f aca="true" t="shared" si="1" ref="D18:D37">SUM(B18:C18)</f>
        <v>45.91</v>
      </c>
      <c r="E18" s="31">
        <v>106</v>
      </c>
      <c r="F18" s="52">
        <v>83</v>
      </c>
    </row>
    <row r="19" spans="1:6" ht="12.75">
      <c r="A19" s="99" t="s">
        <v>334</v>
      </c>
      <c r="B19" s="39">
        <v>9.69</v>
      </c>
      <c r="C19" s="39">
        <v>0.45</v>
      </c>
      <c r="D19" s="39">
        <f t="shared" si="1"/>
        <v>10.139999999999999</v>
      </c>
      <c r="E19" s="72" t="s">
        <v>146</v>
      </c>
      <c r="F19" s="75" t="s">
        <v>146</v>
      </c>
    </row>
    <row r="20" spans="1:6" ht="12.75">
      <c r="A20" s="99" t="s">
        <v>314</v>
      </c>
      <c r="B20" s="39">
        <v>24.31</v>
      </c>
      <c r="C20" s="39">
        <v>37.31</v>
      </c>
      <c r="D20" s="39">
        <f t="shared" si="1"/>
        <v>61.620000000000005</v>
      </c>
      <c r="E20" s="31">
        <v>1551</v>
      </c>
      <c r="F20" s="52">
        <v>1085</v>
      </c>
    </row>
    <row r="21" spans="1:6" ht="12.75">
      <c r="A21" s="99" t="s">
        <v>335</v>
      </c>
      <c r="B21" s="39">
        <v>1.57</v>
      </c>
      <c r="C21" s="39">
        <v>1.8</v>
      </c>
      <c r="D21" s="39">
        <f t="shared" si="1"/>
        <v>3.37</v>
      </c>
      <c r="E21" s="31">
        <v>22</v>
      </c>
      <c r="F21" s="52">
        <v>15</v>
      </c>
    </row>
    <row r="22" spans="1:6" ht="12.75">
      <c r="A22" s="99" t="s">
        <v>337</v>
      </c>
      <c r="B22" s="72" t="s">
        <v>146</v>
      </c>
      <c r="C22" s="72" t="s">
        <v>146</v>
      </c>
      <c r="D22" s="39">
        <f t="shared" si="1"/>
        <v>0</v>
      </c>
      <c r="E22" s="72" t="s">
        <v>146</v>
      </c>
      <c r="F22" s="75" t="s">
        <v>146</v>
      </c>
    </row>
    <row r="23" spans="1:6" ht="12.75">
      <c r="A23" s="99" t="s">
        <v>338</v>
      </c>
      <c r="B23" s="39">
        <v>1.2</v>
      </c>
      <c r="C23" s="39">
        <v>0.28</v>
      </c>
      <c r="D23" s="39">
        <f t="shared" si="1"/>
        <v>1.48</v>
      </c>
      <c r="E23" s="31">
        <v>1</v>
      </c>
      <c r="F23" s="52">
        <v>1</v>
      </c>
    </row>
    <row r="24" spans="1:6" ht="12.75">
      <c r="A24" s="99" t="s">
        <v>317</v>
      </c>
      <c r="B24" s="39">
        <v>0.81</v>
      </c>
      <c r="C24" s="39">
        <v>0.31</v>
      </c>
      <c r="D24" s="39">
        <f t="shared" si="1"/>
        <v>1.12</v>
      </c>
      <c r="E24" s="72" t="s">
        <v>146</v>
      </c>
      <c r="F24" s="75" t="s">
        <v>146</v>
      </c>
    </row>
    <row r="25" spans="1:6" ht="12.75">
      <c r="A25" s="99" t="s">
        <v>312</v>
      </c>
      <c r="B25" s="72" t="s">
        <v>146</v>
      </c>
      <c r="C25" s="39">
        <v>0.08</v>
      </c>
      <c r="D25" s="39">
        <f t="shared" si="1"/>
        <v>0.08</v>
      </c>
      <c r="E25" s="72" t="s">
        <v>146</v>
      </c>
      <c r="F25" s="75" t="s">
        <v>146</v>
      </c>
    </row>
    <row r="26" spans="1:6" ht="12.75">
      <c r="A26" s="99" t="s">
        <v>340</v>
      </c>
      <c r="B26" s="72" t="s">
        <v>146</v>
      </c>
      <c r="C26" s="39">
        <v>0.2</v>
      </c>
      <c r="D26" s="39">
        <f t="shared" si="1"/>
        <v>0.2</v>
      </c>
      <c r="E26" s="72" t="s">
        <v>146</v>
      </c>
      <c r="F26" s="75" t="s">
        <v>146</v>
      </c>
    </row>
    <row r="27" spans="1:6" ht="12.75">
      <c r="A27" s="99" t="s">
        <v>341</v>
      </c>
      <c r="B27" s="39">
        <v>0.08</v>
      </c>
      <c r="C27" s="39">
        <v>0.05</v>
      </c>
      <c r="D27" s="39">
        <f t="shared" si="1"/>
        <v>0.13</v>
      </c>
      <c r="E27" s="72" t="s">
        <v>146</v>
      </c>
      <c r="F27" s="75" t="s">
        <v>146</v>
      </c>
    </row>
    <row r="28" spans="1:6" ht="12.75">
      <c r="A28" s="99" t="s">
        <v>342</v>
      </c>
      <c r="B28" s="72" t="s">
        <v>146</v>
      </c>
      <c r="C28" s="72" t="s">
        <v>146</v>
      </c>
      <c r="D28" s="72" t="s">
        <v>146</v>
      </c>
      <c r="E28" s="72" t="s">
        <v>146</v>
      </c>
      <c r="F28" s="75" t="s">
        <v>146</v>
      </c>
    </row>
    <row r="29" spans="1:6" ht="12.75">
      <c r="A29" s="99" t="s">
        <v>343</v>
      </c>
      <c r="B29" s="72" t="s">
        <v>146</v>
      </c>
      <c r="C29" s="39">
        <v>0.4</v>
      </c>
      <c r="D29" s="39">
        <f t="shared" si="1"/>
        <v>0.4</v>
      </c>
      <c r="E29" s="72" t="s">
        <v>146</v>
      </c>
      <c r="F29" s="75" t="s">
        <v>146</v>
      </c>
    </row>
    <row r="30" spans="1:6" ht="12.75">
      <c r="A30" s="99" t="s">
        <v>344</v>
      </c>
      <c r="B30" s="39">
        <v>0.15</v>
      </c>
      <c r="C30" s="72" t="s">
        <v>146</v>
      </c>
      <c r="D30" s="39">
        <f t="shared" si="1"/>
        <v>0.15</v>
      </c>
      <c r="E30" s="72" t="s">
        <v>146</v>
      </c>
      <c r="F30" s="75" t="s">
        <v>146</v>
      </c>
    </row>
    <row r="31" spans="1:6" ht="12.75">
      <c r="A31" s="99" t="s">
        <v>345</v>
      </c>
      <c r="B31" s="39">
        <v>1.5</v>
      </c>
      <c r="C31" s="39">
        <v>0.07</v>
      </c>
      <c r="D31" s="39">
        <f t="shared" si="1"/>
        <v>1.57</v>
      </c>
      <c r="E31" s="72" t="s">
        <v>146</v>
      </c>
      <c r="F31" s="75" t="s">
        <v>146</v>
      </c>
    </row>
    <row r="32" spans="1:6" ht="12.75">
      <c r="A32" s="99" t="s">
        <v>306</v>
      </c>
      <c r="B32" s="39">
        <v>29.5</v>
      </c>
      <c r="C32" s="39">
        <v>10.22</v>
      </c>
      <c r="D32" s="39">
        <f t="shared" si="1"/>
        <v>39.72</v>
      </c>
      <c r="E32" s="31">
        <v>2424</v>
      </c>
      <c r="F32" s="52">
        <v>1946</v>
      </c>
    </row>
    <row r="33" spans="1:6" ht="12.75">
      <c r="A33" s="99" t="s">
        <v>348</v>
      </c>
      <c r="B33" s="72" t="s">
        <v>146</v>
      </c>
      <c r="C33" s="39">
        <v>3.34</v>
      </c>
      <c r="D33" s="39">
        <f t="shared" si="1"/>
        <v>3.34</v>
      </c>
      <c r="E33" s="31">
        <v>10</v>
      </c>
      <c r="F33" s="52">
        <v>7</v>
      </c>
    </row>
    <row r="34" spans="1:6" ht="12.75">
      <c r="A34" s="99" t="s">
        <v>308</v>
      </c>
      <c r="B34" s="39">
        <v>0.75</v>
      </c>
      <c r="C34" s="39">
        <v>3.03</v>
      </c>
      <c r="D34" s="39">
        <f t="shared" si="1"/>
        <v>3.78</v>
      </c>
      <c r="E34" s="31">
        <v>289</v>
      </c>
      <c r="F34" s="52">
        <v>228</v>
      </c>
    </row>
    <row r="35" spans="1:6" ht="12.75">
      <c r="A35" s="99" t="s">
        <v>351</v>
      </c>
      <c r="B35" s="39">
        <v>13.3</v>
      </c>
      <c r="C35" s="39">
        <v>2.05</v>
      </c>
      <c r="D35" s="39">
        <f t="shared" si="1"/>
        <v>15.350000000000001</v>
      </c>
      <c r="E35" s="31">
        <v>27</v>
      </c>
      <c r="F35" s="52">
        <v>21</v>
      </c>
    </row>
    <row r="36" spans="1:6" ht="12.75">
      <c r="A36" s="99" t="s">
        <v>352</v>
      </c>
      <c r="B36" s="72" t="s">
        <v>146</v>
      </c>
      <c r="C36" s="39">
        <v>0.54</v>
      </c>
      <c r="D36" s="39">
        <f t="shared" si="1"/>
        <v>0.54</v>
      </c>
      <c r="E36" s="72" t="s">
        <v>146</v>
      </c>
      <c r="F36" s="75" t="s">
        <v>146</v>
      </c>
    </row>
    <row r="37" spans="1:6" ht="12.75">
      <c r="A37" s="99" t="s">
        <v>359</v>
      </c>
      <c r="B37" s="39">
        <v>2.7</v>
      </c>
      <c r="C37" s="39">
        <v>0.01</v>
      </c>
      <c r="D37" s="39">
        <f t="shared" si="1"/>
        <v>2.71</v>
      </c>
      <c r="E37" s="72" t="s">
        <v>146</v>
      </c>
      <c r="F37" s="75" t="s">
        <v>146</v>
      </c>
    </row>
    <row r="38" spans="1:6" s="18" customFormat="1" ht="12.75">
      <c r="A38" s="129" t="s">
        <v>354</v>
      </c>
      <c r="B38" s="55">
        <f>SUM(B17:B37)</f>
        <v>133.54999999999998</v>
      </c>
      <c r="C38" s="55">
        <f>SUM(C17:C37)</f>
        <v>65.03000000000002</v>
      </c>
      <c r="D38" s="55">
        <f>SUM(D17:D37)</f>
        <v>198.57999999999998</v>
      </c>
      <c r="E38" s="54">
        <f>SUM(E17:E37)</f>
        <v>4434</v>
      </c>
      <c r="F38" s="57">
        <f>SUM(F17:F37)</f>
        <v>3389</v>
      </c>
    </row>
    <row r="39" spans="1:6" ht="12.75">
      <c r="A39" s="99"/>
      <c r="B39" s="39"/>
      <c r="C39" s="39"/>
      <c r="D39" s="39"/>
      <c r="E39" s="31"/>
      <c r="F39" s="52"/>
    </row>
    <row r="40" spans="1:6" s="18" customFormat="1" ht="13.5" thickBot="1">
      <c r="A40" s="102" t="s">
        <v>356</v>
      </c>
      <c r="B40" s="79">
        <f>B15+B38</f>
        <v>320.46</v>
      </c>
      <c r="C40" s="79">
        <f>C15+C38</f>
        <v>185.44</v>
      </c>
      <c r="D40" s="79">
        <f>D15+D38</f>
        <v>505.9</v>
      </c>
      <c r="E40" s="78">
        <f>E15+E38</f>
        <v>11496</v>
      </c>
      <c r="F40" s="131">
        <f>F15+F38</f>
        <v>8691</v>
      </c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824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4.25">
      <c r="A5" s="287" t="s">
        <v>320</v>
      </c>
      <c r="B5" s="249" t="s">
        <v>100</v>
      </c>
      <c r="C5" s="262"/>
      <c r="D5" s="250"/>
      <c r="E5" s="249" t="s">
        <v>323</v>
      </c>
      <c r="F5" s="262"/>
    </row>
    <row r="6" spans="1:6" ht="13.5" thickBot="1">
      <c r="A6" s="288"/>
      <c r="B6" s="96" t="s">
        <v>321</v>
      </c>
      <c r="C6" s="96" t="s">
        <v>322</v>
      </c>
      <c r="D6" s="96" t="s">
        <v>2</v>
      </c>
      <c r="E6" s="96" t="s">
        <v>324</v>
      </c>
      <c r="F6" s="97" t="s">
        <v>325</v>
      </c>
    </row>
    <row r="7" spans="1:6" ht="12.75">
      <c r="A7" s="98" t="s">
        <v>315</v>
      </c>
      <c r="B7" s="37">
        <v>19.54</v>
      </c>
      <c r="C7" s="82" t="s">
        <v>146</v>
      </c>
      <c r="D7" s="37">
        <f>SUM(B7:C7)</f>
        <v>19.54</v>
      </c>
      <c r="E7" s="26">
        <v>4</v>
      </c>
      <c r="F7" s="50">
        <v>3</v>
      </c>
    </row>
    <row r="8" spans="1:6" ht="12.75">
      <c r="A8" s="99" t="s">
        <v>326</v>
      </c>
      <c r="B8" s="39">
        <v>2.49</v>
      </c>
      <c r="C8" s="39">
        <v>0.16</v>
      </c>
      <c r="D8" s="39">
        <f aca="true" t="shared" si="0" ref="D8:D19">SUM(B8:C8)</f>
        <v>2.6500000000000004</v>
      </c>
      <c r="E8" s="72" t="s">
        <v>146</v>
      </c>
      <c r="F8" s="75" t="s">
        <v>146</v>
      </c>
    </row>
    <row r="9" spans="1:6" ht="12.75">
      <c r="A9" s="99" t="s">
        <v>316</v>
      </c>
      <c r="B9" s="39">
        <v>59.09</v>
      </c>
      <c r="C9" s="39">
        <v>11.4</v>
      </c>
      <c r="D9" s="39">
        <f t="shared" si="0"/>
        <v>70.49000000000001</v>
      </c>
      <c r="E9" s="72" t="s">
        <v>146</v>
      </c>
      <c r="F9" s="75" t="s">
        <v>146</v>
      </c>
    </row>
    <row r="10" spans="1:6" ht="12.75">
      <c r="A10" s="99" t="s">
        <v>304</v>
      </c>
      <c r="B10" s="39">
        <v>904.82</v>
      </c>
      <c r="C10" s="39">
        <v>1013.49</v>
      </c>
      <c r="D10" s="39">
        <f t="shared" si="0"/>
        <v>1918.31</v>
      </c>
      <c r="E10" s="31">
        <v>3614</v>
      </c>
      <c r="F10" s="52">
        <v>2996</v>
      </c>
    </row>
    <row r="11" spans="1:6" ht="12.75">
      <c r="A11" s="99" t="s">
        <v>313</v>
      </c>
      <c r="B11" s="39">
        <v>78.61</v>
      </c>
      <c r="C11" s="39">
        <v>52.38</v>
      </c>
      <c r="D11" s="39">
        <f t="shared" si="0"/>
        <v>130.99</v>
      </c>
      <c r="E11" s="31">
        <v>40</v>
      </c>
      <c r="F11" s="52">
        <v>22</v>
      </c>
    </row>
    <row r="12" spans="1:6" ht="12.75">
      <c r="A12" s="99" t="s">
        <v>305</v>
      </c>
      <c r="B12" s="39">
        <v>177.15</v>
      </c>
      <c r="C12" s="39">
        <v>195.28</v>
      </c>
      <c r="D12" s="39">
        <f t="shared" si="0"/>
        <v>372.43</v>
      </c>
      <c r="E12" s="31">
        <v>20732</v>
      </c>
      <c r="F12" s="52">
        <v>16335</v>
      </c>
    </row>
    <row r="13" spans="1:6" ht="12.75">
      <c r="A13" s="99" t="s">
        <v>318</v>
      </c>
      <c r="B13" s="39">
        <v>2133.94</v>
      </c>
      <c r="C13" s="39">
        <v>1289.22</v>
      </c>
      <c r="D13" s="39">
        <f t="shared" si="0"/>
        <v>3423.16</v>
      </c>
      <c r="E13" s="72" t="s">
        <v>146</v>
      </c>
      <c r="F13" s="75" t="s">
        <v>146</v>
      </c>
    </row>
    <row r="14" spans="1:6" ht="12.75">
      <c r="A14" s="99" t="s">
        <v>311</v>
      </c>
      <c r="B14" s="39">
        <v>15.89</v>
      </c>
      <c r="C14" s="39">
        <v>27.6</v>
      </c>
      <c r="D14" s="39">
        <f t="shared" si="0"/>
        <v>43.49</v>
      </c>
      <c r="E14" s="31">
        <v>2647</v>
      </c>
      <c r="F14" s="52">
        <v>2270</v>
      </c>
    </row>
    <row r="15" spans="1:6" ht="12.75">
      <c r="A15" s="99" t="s">
        <v>358</v>
      </c>
      <c r="B15" s="39">
        <v>10.3</v>
      </c>
      <c r="C15" s="72" t="s">
        <v>146</v>
      </c>
      <c r="D15" s="39">
        <f t="shared" si="0"/>
        <v>10.3</v>
      </c>
      <c r="E15" s="72" t="s">
        <v>146</v>
      </c>
      <c r="F15" s="75" t="s">
        <v>146</v>
      </c>
    </row>
    <row r="16" spans="1:6" ht="12.75">
      <c r="A16" s="99" t="s">
        <v>328</v>
      </c>
      <c r="B16" s="72" t="s">
        <v>146</v>
      </c>
      <c r="C16" s="39">
        <v>1</v>
      </c>
      <c r="D16" s="39">
        <f t="shared" si="0"/>
        <v>1</v>
      </c>
      <c r="E16" s="31">
        <v>87</v>
      </c>
      <c r="F16" s="52">
        <v>78</v>
      </c>
    </row>
    <row r="17" spans="1:6" ht="12.75">
      <c r="A17" s="99" t="s">
        <v>357</v>
      </c>
      <c r="B17" s="39">
        <v>0.1</v>
      </c>
      <c r="C17" s="72" t="s">
        <v>146</v>
      </c>
      <c r="D17" s="39">
        <f t="shared" si="0"/>
        <v>0.1</v>
      </c>
      <c r="E17" s="72" t="s">
        <v>146</v>
      </c>
      <c r="F17" s="75" t="s">
        <v>146</v>
      </c>
    </row>
    <row r="18" spans="1:6" ht="12.75">
      <c r="A18" s="99" t="s">
        <v>329</v>
      </c>
      <c r="B18" s="39">
        <v>2.71</v>
      </c>
      <c r="C18" s="72" t="s">
        <v>146</v>
      </c>
      <c r="D18" s="39">
        <f t="shared" si="0"/>
        <v>2.71</v>
      </c>
      <c r="E18" s="72" t="s">
        <v>146</v>
      </c>
      <c r="F18" s="75" t="s">
        <v>146</v>
      </c>
    </row>
    <row r="19" spans="1:6" ht="12.75">
      <c r="A19" s="99" t="s">
        <v>330</v>
      </c>
      <c r="B19" s="39">
        <v>1.6</v>
      </c>
      <c r="C19" s="72" t="s">
        <v>146</v>
      </c>
      <c r="D19" s="39">
        <f t="shared" si="0"/>
        <v>1.6</v>
      </c>
      <c r="E19" s="72" t="s">
        <v>146</v>
      </c>
      <c r="F19" s="75" t="s">
        <v>146</v>
      </c>
    </row>
    <row r="20" spans="1:6" s="18" customFormat="1" ht="12.75">
      <c r="A20" s="129" t="s">
        <v>332</v>
      </c>
      <c r="B20" s="55">
        <f>SUM(B7:B19)</f>
        <v>3406.2400000000002</v>
      </c>
      <c r="C20" s="55">
        <f>SUM(C7:C19)</f>
        <v>2590.53</v>
      </c>
      <c r="D20" s="55">
        <f>SUM(D7:D19)</f>
        <v>5996.77</v>
      </c>
      <c r="E20" s="54">
        <f>SUM(E7:E19)</f>
        <v>27124</v>
      </c>
      <c r="F20" s="57">
        <f>SUM(F7:F19)</f>
        <v>21704</v>
      </c>
    </row>
    <row r="21" spans="1:6" ht="12.75">
      <c r="A21" s="129"/>
      <c r="B21" s="39"/>
      <c r="C21" s="39"/>
      <c r="D21" s="39"/>
      <c r="E21" s="31"/>
      <c r="F21" s="52"/>
    </row>
    <row r="22" spans="1:6" ht="12.75">
      <c r="A22" s="99" t="s">
        <v>310</v>
      </c>
      <c r="B22" s="39">
        <v>38.53</v>
      </c>
      <c r="C22" s="39">
        <v>42.99</v>
      </c>
      <c r="D22" s="39">
        <f>SUM(B22:C22)</f>
        <v>81.52000000000001</v>
      </c>
      <c r="E22" s="31">
        <v>1670</v>
      </c>
      <c r="F22" s="52">
        <v>1367</v>
      </c>
    </row>
    <row r="23" spans="1:6" ht="12.75">
      <c r="A23" s="99" t="s">
        <v>333</v>
      </c>
      <c r="B23" s="39">
        <v>2.1</v>
      </c>
      <c r="C23" s="39">
        <v>7.42</v>
      </c>
      <c r="D23" s="39">
        <f aca="true" t="shared" si="1" ref="D23:D48">SUM(B23:C23)</f>
        <v>9.52</v>
      </c>
      <c r="E23" s="72" t="s">
        <v>146</v>
      </c>
      <c r="F23" s="75" t="s">
        <v>146</v>
      </c>
    </row>
    <row r="24" spans="1:6" ht="12.75">
      <c r="A24" s="99" t="s">
        <v>309</v>
      </c>
      <c r="B24" s="39">
        <v>189.76</v>
      </c>
      <c r="C24" s="39">
        <v>298.88</v>
      </c>
      <c r="D24" s="39">
        <f t="shared" si="1"/>
        <v>488.64</v>
      </c>
      <c r="E24" s="31">
        <v>258</v>
      </c>
      <c r="F24" s="52">
        <v>203</v>
      </c>
    </row>
    <row r="25" spans="1:6" ht="12.75">
      <c r="A25" s="99" t="s">
        <v>334</v>
      </c>
      <c r="B25" s="39">
        <v>18.52</v>
      </c>
      <c r="C25" s="39">
        <v>0.32</v>
      </c>
      <c r="D25" s="39">
        <f t="shared" si="1"/>
        <v>18.84</v>
      </c>
      <c r="E25" s="72" t="s">
        <v>146</v>
      </c>
      <c r="F25" s="75" t="s">
        <v>146</v>
      </c>
    </row>
    <row r="26" spans="1:6" ht="12.75">
      <c r="A26" s="99" t="s">
        <v>314</v>
      </c>
      <c r="B26" s="39">
        <v>617.95</v>
      </c>
      <c r="C26" s="39">
        <v>247.34</v>
      </c>
      <c r="D26" s="39">
        <f t="shared" si="1"/>
        <v>865.2900000000001</v>
      </c>
      <c r="E26" s="31">
        <v>451</v>
      </c>
      <c r="F26" s="52">
        <v>357</v>
      </c>
    </row>
    <row r="27" spans="1:6" ht="12.75">
      <c r="A27" s="99" t="s">
        <v>335</v>
      </c>
      <c r="B27" s="39">
        <v>23.45</v>
      </c>
      <c r="C27" s="39">
        <v>36.37</v>
      </c>
      <c r="D27" s="39">
        <f t="shared" si="1"/>
        <v>59.81999999999999</v>
      </c>
      <c r="E27" s="31">
        <v>1</v>
      </c>
      <c r="F27" s="75" t="s">
        <v>146</v>
      </c>
    </row>
    <row r="28" spans="1:6" ht="12.75">
      <c r="A28" s="99" t="s">
        <v>337</v>
      </c>
      <c r="B28" s="39">
        <v>26.29</v>
      </c>
      <c r="C28" s="39">
        <v>7.98</v>
      </c>
      <c r="D28" s="39">
        <f t="shared" si="1"/>
        <v>34.269999999999996</v>
      </c>
      <c r="E28" s="72" t="s">
        <v>146</v>
      </c>
      <c r="F28" s="75" t="s">
        <v>146</v>
      </c>
    </row>
    <row r="29" spans="1:6" ht="12.75">
      <c r="A29" s="99" t="s">
        <v>338</v>
      </c>
      <c r="B29" s="39">
        <v>3.16</v>
      </c>
      <c r="C29" s="39">
        <v>12.11</v>
      </c>
      <c r="D29" s="39">
        <f t="shared" si="1"/>
        <v>15.27</v>
      </c>
      <c r="E29" s="31">
        <v>173</v>
      </c>
      <c r="F29" s="52">
        <v>2</v>
      </c>
    </row>
    <row r="30" spans="1:6" ht="12.75">
      <c r="A30" s="99" t="s">
        <v>317</v>
      </c>
      <c r="B30" s="39">
        <v>2.49</v>
      </c>
      <c r="C30" s="39">
        <v>9.37</v>
      </c>
      <c r="D30" s="39">
        <f t="shared" si="1"/>
        <v>11.86</v>
      </c>
      <c r="E30" s="31">
        <v>298</v>
      </c>
      <c r="F30" s="52">
        <v>298</v>
      </c>
    </row>
    <row r="31" spans="1:6" ht="12.75">
      <c r="A31" s="99" t="s">
        <v>339</v>
      </c>
      <c r="B31" s="39">
        <v>0.23</v>
      </c>
      <c r="C31" s="72" t="s">
        <v>146</v>
      </c>
      <c r="D31" s="39">
        <f t="shared" si="1"/>
        <v>0.23</v>
      </c>
      <c r="E31" s="72" t="s">
        <v>146</v>
      </c>
      <c r="F31" s="75" t="s">
        <v>146</v>
      </c>
    </row>
    <row r="32" spans="1:6" ht="12.75">
      <c r="A32" s="99" t="s">
        <v>312</v>
      </c>
      <c r="B32" s="39">
        <v>3.83</v>
      </c>
      <c r="C32" s="39">
        <v>6.7</v>
      </c>
      <c r="D32" s="39">
        <f t="shared" si="1"/>
        <v>10.530000000000001</v>
      </c>
      <c r="E32" s="31">
        <v>125</v>
      </c>
      <c r="F32" s="52">
        <v>106</v>
      </c>
    </row>
    <row r="33" spans="1:6" ht="12.75">
      <c r="A33" s="99" t="s">
        <v>340</v>
      </c>
      <c r="B33" s="39">
        <v>1.13</v>
      </c>
      <c r="C33" s="39">
        <v>0.61</v>
      </c>
      <c r="D33" s="39">
        <f t="shared" si="1"/>
        <v>1.7399999999999998</v>
      </c>
      <c r="E33" s="31">
        <v>5</v>
      </c>
      <c r="F33" s="52">
        <v>3</v>
      </c>
    </row>
    <row r="34" spans="1:6" ht="12.75">
      <c r="A34" s="99" t="s">
        <v>341</v>
      </c>
      <c r="B34" s="39">
        <v>5.13</v>
      </c>
      <c r="C34" s="39">
        <v>0.11</v>
      </c>
      <c r="D34" s="39">
        <f t="shared" si="1"/>
        <v>5.24</v>
      </c>
      <c r="E34" s="72" t="s">
        <v>146</v>
      </c>
      <c r="F34" s="75" t="s">
        <v>146</v>
      </c>
    </row>
    <row r="35" spans="1:6" ht="12.75">
      <c r="A35" s="99" t="s">
        <v>342</v>
      </c>
      <c r="B35" s="39">
        <v>5.37</v>
      </c>
      <c r="C35" s="39">
        <v>0.67</v>
      </c>
      <c r="D35" s="39">
        <f t="shared" si="1"/>
        <v>6.04</v>
      </c>
      <c r="E35" s="31">
        <v>2</v>
      </c>
      <c r="F35" s="52">
        <v>2</v>
      </c>
    </row>
    <row r="36" spans="1:6" ht="12.75">
      <c r="A36" s="99" t="s">
        <v>343</v>
      </c>
      <c r="B36" s="39">
        <v>1.95</v>
      </c>
      <c r="C36" s="39">
        <v>4.11</v>
      </c>
      <c r="D36" s="39">
        <f t="shared" si="1"/>
        <v>6.0600000000000005</v>
      </c>
      <c r="E36" s="31">
        <v>10</v>
      </c>
      <c r="F36" s="52">
        <v>4</v>
      </c>
    </row>
    <row r="37" spans="1:6" ht="12.75">
      <c r="A37" s="99" t="s">
        <v>344</v>
      </c>
      <c r="B37" s="39">
        <v>5.71</v>
      </c>
      <c r="C37" s="39">
        <v>6.67</v>
      </c>
      <c r="D37" s="39">
        <f t="shared" si="1"/>
        <v>12.379999999999999</v>
      </c>
      <c r="E37" s="31">
        <v>145</v>
      </c>
      <c r="F37" s="52">
        <v>94</v>
      </c>
    </row>
    <row r="38" spans="1:6" ht="12.75">
      <c r="A38" s="99" t="s">
        <v>345</v>
      </c>
      <c r="B38" s="39">
        <v>0.23</v>
      </c>
      <c r="C38" s="39">
        <v>0.49</v>
      </c>
      <c r="D38" s="39">
        <f t="shared" si="1"/>
        <v>0.72</v>
      </c>
      <c r="E38" s="72" t="s">
        <v>146</v>
      </c>
      <c r="F38" s="75" t="s">
        <v>146</v>
      </c>
    </row>
    <row r="39" spans="1:6" ht="12.75">
      <c r="A39" s="99" t="s">
        <v>306</v>
      </c>
      <c r="B39" s="39">
        <v>58.45</v>
      </c>
      <c r="C39" s="39">
        <v>401.05</v>
      </c>
      <c r="D39" s="39">
        <f t="shared" si="1"/>
        <v>459.5</v>
      </c>
      <c r="E39" s="31">
        <v>36250</v>
      </c>
      <c r="F39" s="52">
        <v>26016</v>
      </c>
    </row>
    <row r="40" spans="1:6" ht="12.75">
      <c r="A40" s="99" t="s">
        <v>346</v>
      </c>
      <c r="B40" s="39">
        <v>6</v>
      </c>
      <c r="C40" s="72" t="s">
        <v>146</v>
      </c>
      <c r="D40" s="39">
        <f t="shared" si="1"/>
        <v>6</v>
      </c>
      <c r="E40" s="72" t="s">
        <v>146</v>
      </c>
      <c r="F40" s="75" t="s">
        <v>146</v>
      </c>
    </row>
    <row r="41" spans="1:6" ht="12.75">
      <c r="A41" s="99" t="s">
        <v>303</v>
      </c>
      <c r="B41" s="39">
        <v>0.45</v>
      </c>
      <c r="C41" s="39">
        <v>9</v>
      </c>
      <c r="D41" s="39">
        <f t="shared" si="1"/>
        <v>9.45</v>
      </c>
      <c r="E41" s="72" t="s">
        <v>146</v>
      </c>
      <c r="F41" s="75" t="s">
        <v>146</v>
      </c>
    </row>
    <row r="42" spans="1:6" ht="12.75">
      <c r="A42" s="99" t="s">
        <v>348</v>
      </c>
      <c r="B42" s="39">
        <v>13.78</v>
      </c>
      <c r="C42" s="39">
        <v>0.27</v>
      </c>
      <c r="D42" s="39">
        <f t="shared" si="1"/>
        <v>14.049999999999999</v>
      </c>
      <c r="E42" s="72" t="s">
        <v>146</v>
      </c>
      <c r="F42" s="75" t="s">
        <v>146</v>
      </c>
    </row>
    <row r="43" spans="1:6" ht="12.75">
      <c r="A43" s="99" t="s">
        <v>349</v>
      </c>
      <c r="B43" s="39">
        <v>1.27</v>
      </c>
      <c r="C43" s="39">
        <v>1.77</v>
      </c>
      <c r="D43" s="39">
        <f t="shared" si="1"/>
        <v>3.04</v>
      </c>
      <c r="E43" s="31">
        <v>208</v>
      </c>
      <c r="F43" s="52">
        <v>157</v>
      </c>
    </row>
    <row r="44" spans="1:6" ht="12.75">
      <c r="A44" s="99" t="s">
        <v>308</v>
      </c>
      <c r="B44" s="39">
        <v>21.14</v>
      </c>
      <c r="C44" s="39">
        <v>49.05</v>
      </c>
      <c r="D44" s="39">
        <f t="shared" si="1"/>
        <v>70.19</v>
      </c>
      <c r="E44" s="31">
        <v>3248</v>
      </c>
      <c r="F44" s="52">
        <v>2611</v>
      </c>
    </row>
    <row r="45" spans="1:6" ht="12.75">
      <c r="A45" s="99" t="s">
        <v>351</v>
      </c>
      <c r="B45" s="39">
        <v>36.77</v>
      </c>
      <c r="C45" s="39">
        <v>0.41</v>
      </c>
      <c r="D45" s="39">
        <f t="shared" si="1"/>
        <v>37.18</v>
      </c>
      <c r="E45" s="31">
        <v>27</v>
      </c>
      <c r="F45" s="52">
        <v>24</v>
      </c>
    </row>
    <row r="46" spans="1:6" ht="12.75">
      <c r="A46" s="99" t="s">
        <v>352</v>
      </c>
      <c r="B46" s="39">
        <v>0.74</v>
      </c>
      <c r="C46" s="39">
        <v>1.93</v>
      </c>
      <c r="D46" s="39">
        <f t="shared" si="1"/>
        <v>2.67</v>
      </c>
      <c r="E46" s="31">
        <v>24</v>
      </c>
      <c r="F46" s="52">
        <v>19</v>
      </c>
    </row>
    <row r="47" spans="1:6" ht="12.75">
      <c r="A47" s="99" t="s">
        <v>353</v>
      </c>
      <c r="B47" s="39">
        <v>167.98</v>
      </c>
      <c r="C47" s="72" t="s">
        <v>146</v>
      </c>
      <c r="D47" s="39">
        <f t="shared" si="1"/>
        <v>167.98</v>
      </c>
      <c r="E47" s="72" t="s">
        <v>146</v>
      </c>
      <c r="F47" s="75" t="s">
        <v>146</v>
      </c>
    </row>
    <row r="48" spans="1:6" ht="12.75">
      <c r="A48" s="99" t="s">
        <v>359</v>
      </c>
      <c r="B48" s="39">
        <v>0.26</v>
      </c>
      <c r="C48" s="39">
        <v>0.06</v>
      </c>
      <c r="D48" s="39">
        <f t="shared" si="1"/>
        <v>0.32</v>
      </c>
      <c r="E48" s="72" t="s">
        <v>146</v>
      </c>
      <c r="F48" s="75" t="s">
        <v>146</v>
      </c>
    </row>
    <row r="49" spans="1:6" s="18" customFormat="1" ht="12.75">
      <c r="A49" s="129" t="s">
        <v>354</v>
      </c>
      <c r="B49" s="55">
        <f>SUM(B22:B48)</f>
        <v>1252.6700000000003</v>
      </c>
      <c r="C49" s="55">
        <f>SUM(C22:C48)</f>
        <v>1145.68</v>
      </c>
      <c r="D49" s="55">
        <f>SUM(D22:D48)</f>
        <v>2398.35</v>
      </c>
      <c r="E49" s="54">
        <f>SUM(E22:E48)</f>
        <v>42895</v>
      </c>
      <c r="F49" s="57">
        <f>SUM(F22:F48)</f>
        <v>31263</v>
      </c>
    </row>
    <row r="50" spans="1:6" ht="12.75">
      <c r="A50" s="99"/>
      <c r="B50" s="39"/>
      <c r="C50" s="39"/>
      <c r="D50" s="39"/>
      <c r="E50" s="31"/>
      <c r="F50" s="52"/>
    </row>
    <row r="51" spans="1:6" ht="12.75">
      <c r="A51" s="99" t="s">
        <v>355</v>
      </c>
      <c r="B51" s="39">
        <v>24.8</v>
      </c>
      <c r="C51" s="39">
        <v>0.19</v>
      </c>
      <c r="D51" s="39">
        <f>SUM(B51:C51)</f>
        <v>24.990000000000002</v>
      </c>
      <c r="E51" s="72" t="s">
        <v>146</v>
      </c>
      <c r="F51" s="75" t="s">
        <v>146</v>
      </c>
    </row>
    <row r="52" spans="1:6" ht="12.75">
      <c r="A52" s="99"/>
      <c r="B52" s="39"/>
      <c r="C52" s="39"/>
      <c r="D52" s="39"/>
      <c r="E52" s="31"/>
      <c r="F52" s="52"/>
    </row>
    <row r="53" spans="1:6" s="18" customFormat="1" ht="13.5" thickBot="1">
      <c r="A53" s="102" t="s">
        <v>356</v>
      </c>
      <c r="B53" s="79">
        <f>B20+B49+B51</f>
        <v>4683.710000000001</v>
      </c>
      <c r="C53" s="79">
        <f>C20+C49+C51</f>
        <v>3736.4</v>
      </c>
      <c r="D53" s="79">
        <f>D20+D49+D51</f>
        <v>8420.11</v>
      </c>
      <c r="E53" s="78">
        <f>SUM(E20,E49,E52,E51)</f>
        <v>70019</v>
      </c>
      <c r="F53" s="131">
        <f>SUM(F20,F49,F52,F51)</f>
        <v>52967</v>
      </c>
    </row>
  </sheetData>
  <mergeCells count="5">
    <mergeCell ref="A1:F1"/>
    <mergeCell ref="A3:F3"/>
    <mergeCell ref="A5:A6"/>
    <mergeCell ref="B5:D5"/>
    <mergeCell ref="E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9.57421875" style="0" customWidth="1"/>
    <col min="2" max="7" width="15.7109375" style="0" customWidth="1"/>
  </cols>
  <sheetData>
    <row r="1" spans="1:7" ht="18">
      <c r="A1" s="270" t="s">
        <v>18</v>
      </c>
      <c r="B1" s="270"/>
      <c r="C1" s="270"/>
      <c r="D1" s="270"/>
      <c r="E1" s="270"/>
      <c r="F1" s="270"/>
      <c r="G1" s="270"/>
    </row>
    <row r="3" spans="1:7" ht="15">
      <c r="A3" s="225" t="s">
        <v>860</v>
      </c>
      <c r="B3" s="225"/>
      <c r="C3" s="225"/>
      <c r="D3" s="225"/>
      <c r="E3" s="225"/>
      <c r="F3" s="225"/>
      <c r="G3" s="225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266" t="s">
        <v>360</v>
      </c>
      <c r="B5" s="249" t="s">
        <v>284</v>
      </c>
      <c r="C5" s="250"/>
      <c r="D5" s="249" t="s">
        <v>362</v>
      </c>
      <c r="E5" s="250"/>
      <c r="F5" s="249" t="s">
        <v>287</v>
      </c>
      <c r="G5" s="262"/>
    </row>
    <row r="6" spans="1:8" ht="13.5" thickBot="1">
      <c r="A6" s="267"/>
      <c r="B6" s="96" t="s">
        <v>361</v>
      </c>
      <c r="C6" s="96" t="s">
        <v>153</v>
      </c>
      <c r="D6" s="96" t="s">
        <v>361</v>
      </c>
      <c r="E6" s="96" t="s">
        <v>153</v>
      </c>
      <c r="F6" s="96" t="s">
        <v>361</v>
      </c>
      <c r="G6" s="97" t="s">
        <v>153</v>
      </c>
      <c r="H6" s="5"/>
    </row>
    <row r="7" spans="1:8" ht="12.75">
      <c r="A7" s="98" t="s">
        <v>363</v>
      </c>
      <c r="B7" s="26">
        <v>861671</v>
      </c>
      <c r="C7" s="49">
        <v>35.27</v>
      </c>
      <c r="D7" s="26">
        <v>168862</v>
      </c>
      <c r="E7" s="49">
        <v>3.53</v>
      </c>
      <c r="F7" s="26">
        <v>3245821</v>
      </c>
      <c r="G7" s="83">
        <v>37.65</v>
      </c>
      <c r="H7" s="5"/>
    </row>
    <row r="8" spans="1:8" ht="12.75">
      <c r="A8" s="99" t="s">
        <v>364</v>
      </c>
      <c r="B8" s="31">
        <v>322850</v>
      </c>
      <c r="C8" s="51">
        <v>13.22</v>
      </c>
      <c r="D8" s="31">
        <v>28717</v>
      </c>
      <c r="E8" s="51">
        <v>0.6</v>
      </c>
      <c r="F8" s="31">
        <v>209912</v>
      </c>
      <c r="G8" s="84">
        <v>2.43</v>
      </c>
      <c r="H8" s="5"/>
    </row>
    <row r="9" spans="1:8" ht="12.75">
      <c r="A9" s="99" t="s">
        <v>365</v>
      </c>
      <c r="B9" s="72" t="s">
        <v>146</v>
      </c>
      <c r="C9" s="72" t="s">
        <v>146</v>
      </c>
      <c r="D9" s="72" t="s">
        <v>146</v>
      </c>
      <c r="E9" s="72" t="s">
        <v>146</v>
      </c>
      <c r="F9" s="72" t="s">
        <v>146</v>
      </c>
      <c r="G9" s="75" t="s">
        <v>146</v>
      </c>
      <c r="H9" s="5"/>
    </row>
    <row r="10" spans="1:8" ht="12.75">
      <c r="A10" s="99" t="s">
        <v>366</v>
      </c>
      <c r="B10" s="72" t="s">
        <v>146</v>
      </c>
      <c r="C10" s="72" t="s">
        <v>146</v>
      </c>
      <c r="D10" s="72" t="s">
        <v>146</v>
      </c>
      <c r="E10" s="72" t="s">
        <v>146</v>
      </c>
      <c r="F10" s="72" t="s">
        <v>146</v>
      </c>
      <c r="G10" s="75" t="s">
        <v>146</v>
      </c>
      <c r="H10" s="5"/>
    </row>
    <row r="11" spans="1:8" ht="12.75">
      <c r="A11" s="99" t="s">
        <v>367</v>
      </c>
      <c r="B11" s="72" t="s">
        <v>146</v>
      </c>
      <c r="C11" s="72" t="s">
        <v>146</v>
      </c>
      <c r="D11" s="72" t="s">
        <v>146</v>
      </c>
      <c r="E11" s="72" t="s">
        <v>146</v>
      </c>
      <c r="F11" s="72" t="s">
        <v>146</v>
      </c>
      <c r="G11" s="75" t="s">
        <v>146</v>
      </c>
      <c r="H11" s="5"/>
    </row>
    <row r="12" spans="1:8" ht="12.75">
      <c r="A12" s="99" t="s">
        <v>368</v>
      </c>
      <c r="B12" s="31">
        <v>7765</v>
      </c>
      <c r="C12" s="51">
        <v>0.32</v>
      </c>
      <c r="D12" s="31">
        <v>29</v>
      </c>
      <c r="E12" s="72" t="s">
        <v>146</v>
      </c>
      <c r="F12" s="72" t="s">
        <v>146</v>
      </c>
      <c r="G12" s="75" t="s">
        <v>146</v>
      </c>
      <c r="H12" s="5"/>
    </row>
    <row r="13" spans="1:8" ht="12.75">
      <c r="A13" s="99" t="s">
        <v>369</v>
      </c>
      <c r="B13" s="31">
        <v>74335</v>
      </c>
      <c r="C13" s="51">
        <v>3.04</v>
      </c>
      <c r="D13" s="31">
        <v>2796</v>
      </c>
      <c r="E13" s="51">
        <v>0.06</v>
      </c>
      <c r="F13" s="31">
        <v>691</v>
      </c>
      <c r="G13" s="84">
        <v>0.01</v>
      </c>
      <c r="H13" s="5"/>
    </row>
    <row r="14" spans="1:8" ht="12.75">
      <c r="A14" s="99" t="s">
        <v>370</v>
      </c>
      <c r="B14" s="31">
        <v>669</v>
      </c>
      <c r="C14" s="51">
        <v>0.03</v>
      </c>
      <c r="D14" s="31">
        <v>662</v>
      </c>
      <c r="E14" s="51">
        <v>0.01</v>
      </c>
      <c r="F14" s="31">
        <v>51</v>
      </c>
      <c r="G14" s="75" t="s">
        <v>146</v>
      </c>
      <c r="H14" s="5"/>
    </row>
    <row r="15" spans="1:8" ht="12.75">
      <c r="A15" s="99" t="s">
        <v>371</v>
      </c>
      <c r="B15" s="31">
        <v>585952</v>
      </c>
      <c r="C15" s="51">
        <v>23.99</v>
      </c>
      <c r="D15" s="31">
        <v>3539627</v>
      </c>
      <c r="E15" s="51">
        <v>73.95</v>
      </c>
      <c r="F15" s="31">
        <v>4247207</v>
      </c>
      <c r="G15" s="84">
        <v>49.26</v>
      </c>
      <c r="H15" s="5"/>
    </row>
    <row r="16" spans="1:8" s="18" customFormat="1" ht="12.75">
      <c r="A16" s="129" t="s">
        <v>2</v>
      </c>
      <c r="B16" s="54">
        <f aca="true" t="shared" si="0" ref="B16:G16">SUM(B7:B15)</f>
        <v>1853242</v>
      </c>
      <c r="C16" s="56">
        <f t="shared" si="0"/>
        <v>75.87</v>
      </c>
      <c r="D16" s="54">
        <f t="shared" si="0"/>
        <v>3740693</v>
      </c>
      <c r="E16" s="56">
        <f t="shared" si="0"/>
        <v>78.15</v>
      </c>
      <c r="F16" s="54">
        <f t="shared" si="0"/>
        <v>7703682</v>
      </c>
      <c r="G16" s="85">
        <f t="shared" si="0"/>
        <v>89.35</v>
      </c>
      <c r="H16" s="12"/>
    </row>
    <row r="17" spans="1:8" ht="12.75">
      <c r="A17" s="99"/>
      <c r="B17" s="31"/>
      <c r="C17" s="51"/>
      <c r="D17" s="31"/>
      <c r="E17" s="51"/>
      <c r="F17" s="31"/>
      <c r="G17" s="84"/>
      <c r="H17" s="5"/>
    </row>
    <row r="18" spans="1:8" ht="12.75">
      <c r="A18" s="99" t="s">
        <v>17</v>
      </c>
      <c r="B18" s="31">
        <v>589506</v>
      </c>
      <c r="C18" s="51">
        <v>24.13</v>
      </c>
      <c r="D18" s="31">
        <v>1045529</v>
      </c>
      <c r="E18" s="51">
        <v>21.84</v>
      </c>
      <c r="F18" s="31">
        <v>918080</v>
      </c>
      <c r="G18" s="84">
        <v>10.65</v>
      </c>
      <c r="H18" s="5"/>
    </row>
    <row r="19" spans="1:8" ht="12.75">
      <c r="A19" s="99"/>
      <c r="B19" s="31"/>
      <c r="C19" s="114"/>
      <c r="D19" s="31"/>
      <c r="E19" s="114"/>
      <c r="F19" s="31"/>
      <c r="G19" s="27"/>
      <c r="H19" s="5"/>
    </row>
    <row r="20" spans="1:8" s="18" customFormat="1" ht="13.5" thickBot="1">
      <c r="A20" s="102" t="s">
        <v>185</v>
      </c>
      <c r="B20" s="78">
        <f>B16+B18</f>
        <v>2442748</v>
      </c>
      <c r="C20" s="126"/>
      <c r="D20" s="78">
        <f>D16+D18</f>
        <v>4786222</v>
      </c>
      <c r="E20" s="126"/>
      <c r="F20" s="78">
        <f>F16+F18</f>
        <v>8621762</v>
      </c>
      <c r="G20" s="127"/>
      <c r="H20" s="12"/>
    </row>
    <row r="21" spans="1:8" ht="12.75">
      <c r="A21" s="60"/>
      <c r="B21" s="60"/>
      <c r="C21" s="60"/>
      <c r="D21" s="60"/>
      <c r="E21" s="60"/>
      <c r="F21" s="60"/>
      <c r="G21" s="60"/>
      <c r="H21" s="5"/>
    </row>
    <row r="22" ht="12.75">
      <c r="H22" s="5"/>
    </row>
    <row r="23" spans="1:8" ht="13.5" thickBot="1">
      <c r="A23" s="23"/>
      <c r="B23" s="23"/>
      <c r="C23" s="23"/>
      <c r="D23" s="23"/>
      <c r="E23" s="23"/>
      <c r="F23" s="23"/>
      <c r="G23" s="23"/>
      <c r="H23" s="5"/>
    </row>
    <row r="24" spans="1:8" ht="12.75">
      <c r="A24" s="266" t="s">
        <v>360</v>
      </c>
      <c r="B24" s="249" t="s">
        <v>372</v>
      </c>
      <c r="C24" s="250"/>
      <c r="D24" s="249" t="s">
        <v>373</v>
      </c>
      <c r="E24" s="250"/>
      <c r="F24" s="249" t="s">
        <v>2</v>
      </c>
      <c r="G24" s="262"/>
      <c r="H24" s="5"/>
    </row>
    <row r="25" spans="1:8" ht="13.5" thickBot="1">
      <c r="A25" s="267"/>
      <c r="B25" s="96" t="s">
        <v>361</v>
      </c>
      <c r="C25" s="96" t="s">
        <v>153</v>
      </c>
      <c r="D25" s="96" t="s">
        <v>361</v>
      </c>
      <c r="E25" s="96" t="s">
        <v>153</v>
      </c>
      <c r="F25" s="96" t="s">
        <v>361</v>
      </c>
      <c r="G25" s="97" t="s">
        <v>153</v>
      </c>
      <c r="H25" s="5"/>
    </row>
    <row r="26" spans="1:8" ht="12.75">
      <c r="A26" s="98" t="s">
        <v>363</v>
      </c>
      <c r="B26" s="26">
        <v>138769</v>
      </c>
      <c r="C26" s="49">
        <v>14.03</v>
      </c>
      <c r="D26" s="26">
        <v>3887830</v>
      </c>
      <c r="E26" s="49">
        <v>40.23</v>
      </c>
      <c r="F26" s="26">
        <f>SUM(B7,D7,F7,B26,D26)</f>
        <v>8302953</v>
      </c>
      <c r="G26" s="83">
        <v>31.33</v>
      </c>
      <c r="H26" s="5"/>
    </row>
    <row r="27" spans="1:8" ht="12.75">
      <c r="A27" s="99" t="s">
        <v>364</v>
      </c>
      <c r="B27" s="31">
        <v>16017</v>
      </c>
      <c r="C27" s="51">
        <v>1.62</v>
      </c>
      <c r="D27" s="31">
        <v>2126052</v>
      </c>
      <c r="E27" s="51">
        <v>22</v>
      </c>
      <c r="F27" s="31">
        <f aca="true" t="shared" si="1" ref="F27:F39">SUM(B8,D8,F8,B27,D27)</f>
        <v>2703548</v>
      </c>
      <c r="G27" s="84">
        <v>10.2</v>
      </c>
      <c r="H27" s="5"/>
    </row>
    <row r="28" spans="1:8" ht="12.75">
      <c r="A28" s="99" t="s">
        <v>365</v>
      </c>
      <c r="B28" s="72" t="s">
        <v>146</v>
      </c>
      <c r="C28" s="72" t="s">
        <v>146</v>
      </c>
      <c r="D28" s="31">
        <v>10421</v>
      </c>
      <c r="E28" s="51">
        <v>0.11</v>
      </c>
      <c r="F28" s="31">
        <f t="shared" si="1"/>
        <v>10421</v>
      </c>
      <c r="G28" s="84">
        <v>0.04</v>
      </c>
      <c r="H28" s="5"/>
    </row>
    <row r="29" spans="1:8" ht="12.75">
      <c r="A29" s="99" t="s">
        <v>366</v>
      </c>
      <c r="B29" s="72" t="s">
        <v>146</v>
      </c>
      <c r="C29" s="72" t="s">
        <v>146</v>
      </c>
      <c r="D29" s="72" t="s">
        <v>146</v>
      </c>
      <c r="E29" s="72" t="s">
        <v>146</v>
      </c>
      <c r="F29" s="31">
        <f t="shared" si="1"/>
        <v>0</v>
      </c>
      <c r="G29" s="75" t="s">
        <v>146</v>
      </c>
      <c r="H29" s="5"/>
    </row>
    <row r="30" spans="1:8" ht="12.75">
      <c r="A30" s="99" t="s">
        <v>367</v>
      </c>
      <c r="B30" s="72" t="s">
        <v>146</v>
      </c>
      <c r="C30" s="72" t="s">
        <v>146</v>
      </c>
      <c r="D30" s="31">
        <v>2</v>
      </c>
      <c r="E30" s="72" t="s">
        <v>146</v>
      </c>
      <c r="F30" s="31">
        <f t="shared" si="1"/>
        <v>2</v>
      </c>
      <c r="G30" s="75" t="s">
        <v>146</v>
      </c>
      <c r="H30" s="5"/>
    </row>
    <row r="31" spans="1:8" ht="12.75">
      <c r="A31" s="99" t="s">
        <v>368</v>
      </c>
      <c r="B31" s="31">
        <v>279</v>
      </c>
      <c r="C31" s="51">
        <v>0.03</v>
      </c>
      <c r="D31" s="31">
        <v>2943</v>
      </c>
      <c r="E31" s="51">
        <v>0.03</v>
      </c>
      <c r="F31" s="31">
        <f t="shared" si="1"/>
        <v>11016</v>
      </c>
      <c r="G31" s="84">
        <v>0.04</v>
      </c>
      <c r="H31" s="5"/>
    </row>
    <row r="32" spans="1:8" ht="12.75">
      <c r="A32" s="99" t="s">
        <v>369</v>
      </c>
      <c r="B32" s="31">
        <v>2371</v>
      </c>
      <c r="C32" s="51">
        <v>0.24</v>
      </c>
      <c r="D32" s="31">
        <v>57612</v>
      </c>
      <c r="E32" s="51">
        <v>0.6</v>
      </c>
      <c r="F32" s="31">
        <f t="shared" si="1"/>
        <v>137805</v>
      </c>
      <c r="G32" s="84">
        <v>0.52</v>
      </c>
      <c r="H32" s="5"/>
    </row>
    <row r="33" spans="1:8" ht="12.75">
      <c r="A33" s="99" t="s">
        <v>370</v>
      </c>
      <c r="B33" s="31">
        <v>2785</v>
      </c>
      <c r="C33" s="51">
        <v>0.28</v>
      </c>
      <c r="D33" s="31">
        <v>27391</v>
      </c>
      <c r="E33" s="51">
        <v>0.28</v>
      </c>
      <c r="F33" s="31">
        <f t="shared" si="1"/>
        <v>31558</v>
      </c>
      <c r="G33" s="84">
        <v>0.12</v>
      </c>
      <c r="H33" s="5"/>
    </row>
    <row r="34" spans="1:9" ht="12.75">
      <c r="A34" s="99" t="s">
        <v>371</v>
      </c>
      <c r="B34" s="31">
        <v>566331</v>
      </c>
      <c r="C34" s="51">
        <v>57.24</v>
      </c>
      <c r="D34" s="31">
        <v>670671</v>
      </c>
      <c r="E34" s="51">
        <v>6.94</v>
      </c>
      <c r="F34" s="31">
        <f t="shared" si="1"/>
        <v>9609788</v>
      </c>
      <c r="G34" s="84">
        <v>36.26</v>
      </c>
      <c r="H34" s="5"/>
      <c r="I34" s="3"/>
    </row>
    <row r="35" spans="1:8" s="18" customFormat="1" ht="12.75">
      <c r="A35" s="129" t="s">
        <v>2</v>
      </c>
      <c r="B35" s="54">
        <f>SUM(B26:B34)</f>
        <v>726552</v>
      </c>
      <c r="C35" s="56">
        <f>SUM(C26:C34)</f>
        <v>73.44</v>
      </c>
      <c r="D35" s="54">
        <f>SUM(D26:D34)</f>
        <v>6782922</v>
      </c>
      <c r="E35" s="56">
        <f>SUM(E26:E34)</f>
        <v>70.19</v>
      </c>
      <c r="F35" s="54">
        <f t="shared" si="1"/>
        <v>20807091</v>
      </c>
      <c r="G35" s="85">
        <f>SUM(G26:G34)</f>
        <v>78.50999999999999</v>
      </c>
      <c r="H35" s="12"/>
    </row>
    <row r="36" spans="1:8" ht="12.75">
      <c r="A36" s="99"/>
      <c r="B36" s="31"/>
      <c r="C36" s="51"/>
      <c r="D36" s="31"/>
      <c r="E36" s="51"/>
      <c r="F36" s="31"/>
      <c r="G36" s="84"/>
      <c r="H36" s="5"/>
    </row>
    <row r="37" spans="1:8" ht="12.75">
      <c r="A37" s="99" t="s">
        <v>17</v>
      </c>
      <c r="B37" s="31">
        <v>262835</v>
      </c>
      <c r="C37" s="51">
        <v>26.57</v>
      </c>
      <c r="D37" s="31">
        <v>2881206</v>
      </c>
      <c r="E37" s="51">
        <v>29.81</v>
      </c>
      <c r="F37" s="31">
        <f t="shared" si="1"/>
        <v>5697156</v>
      </c>
      <c r="G37" s="84">
        <v>21.5</v>
      </c>
      <c r="H37" s="5"/>
    </row>
    <row r="38" spans="1:7" ht="12.75">
      <c r="A38" s="99"/>
      <c r="B38" s="31"/>
      <c r="C38" s="51"/>
      <c r="D38" s="31"/>
      <c r="E38" s="114"/>
      <c r="F38" s="31"/>
      <c r="G38" s="27"/>
    </row>
    <row r="39" spans="1:7" s="18" customFormat="1" ht="13.5" thickBot="1">
      <c r="A39" s="102" t="s">
        <v>185</v>
      </c>
      <c r="B39" s="78">
        <f>B35+B37</f>
        <v>989387</v>
      </c>
      <c r="C39" s="126"/>
      <c r="D39" s="78">
        <f>D35+D37</f>
        <v>9664128</v>
      </c>
      <c r="E39" s="126"/>
      <c r="F39" s="78">
        <f t="shared" si="1"/>
        <v>26504247</v>
      </c>
      <c r="G39" s="127"/>
    </row>
  </sheetData>
  <mergeCells count="10">
    <mergeCell ref="A1:G1"/>
    <mergeCell ref="A3:G3"/>
    <mergeCell ref="A24:A25"/>
    <mergeCell ref="B24:C24"/>
    <mergeCell ref="D24:E24"/>
    <mergeCell ref="F24:G24"/>
    <mergeCell ref="A5:A6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colBreaks count="1" manualBreakCount="1">
    <brk id="7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48.140625" style="0" customWidth="1"/>
    <col min="2" max="9" width="15.710937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825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66" t="s">
        <v>374</v>
      </c>
      <c r="B5" s="271" t="s">
        <v>375</v>
      </c>
      <c r="C5" s="266"/>
      <c r="D5" s="249" t="s">
        <v>97</v>
      </c>
      <c r="E5" s="262"/>
      <c r="F5" s="262"/>
      <c r="G5" s="262"/>
      <c r="H5" s="271" t="s">
        <v>101</v>
      </c>
      <c r="I5" s="277"/>
    </row>
    <row r="6" spans="1:9" ht="12.75">
      <c r="A6" s="276"/>
      <c r="B6" s="278"/>
      <c r="C6" s="280"/>
      <c r="D6" s="259" t="s">
        <v>376</v>
      </c>
      <c r="E6" s="261"/>
      <c r="F6" s="259" t="s">
        <v>377</v>
      </c>
      <c r="G6" s="261"/>
      <c r="H6" s="278"/>
      <c r="I6" s="279"/>
    </row>
    <row r="7" spans="1:11" ht="13.5" thickBot="1">
      <c r="A7" s="267"/>
      <c r="B7" s="96" t="s">
        <v>30</v>
      </c>
      <c r="C7" s="96" t="s">
        <v>153</v>
      </c>
      <c r="D7" s="96" t="s">
        <v>100</v>
      </c>
      <c r="E7" s="96" t="s">
        <v>153</v>
      </c>
      <c r="F7" s="96" t="s">
        <v>100</v>
      </c>
      <c r="G7" s="96" t="s">
        <v>153</v>
      </c>
      <c r="H7" s="96" t="s">
        <v>100</v>
      </c>
      <c r="I7" s="97" t="s">
        <v>153</v>
      </c>
      <c r="J7" s="5"/>
      <c r="K7" s="5"/>
    </row>
    <row r="8" spans="1:11" ht="12.75">
      <c r="A8" s="98"/>
      <c r="B8" s="112"/>
      <c r="C8" s="112"/>
      <c r="D8" s="112"/>
      <c r="E8" s="112"/>
      <c r="F8" s="132"/>
      <c r="G8" s="112"/>
      <c r="H8" s="132"/>
      <c r="I8" s="119"/>
      <c r="J8" s="5"/>
      <c r="K8" s="5"/>
    </row>
    <row r="9" spans="1:11" ht="12.75">
      <c r="A9" s="129" t="s">
        <v>378</v>
      </c>
      <c r="B9" s="133"/>
      <c r="C9" s="114"/>
      <c r="D9" s="134"/>
      <c r="E9" s="114"/>
      <c r="F9" s="134"/>
      <c r="G9" s="114"/>
      <c r="H9" s="134"/>
      <c r="I9" s="27"/>
      <c r="J9" s="5"/>
      <c r="K9" s="5"/>
    </row>
    <row r="10" spans="1:11" ht="12.75">
      <c r="A10" s="135" t="s">
        <v>379</v>
      </c>
      <c r="B10" s="31">
        <v>10317</v>
      </c>
      <c r="C10" s="51">
        <v>94.37</v>
      </c>
      <c r="D10" s="39">
        <v>24435.69</v>
      </c>
      <c r="E10" s="51">
        <v>83.11</v>
      </c>
      <c r="F10" s="39">
        <v>30008.11</v>
      </c>
      <c r="G10" s="51">
        <v>70.79</v>
      </c>
      <c r="H10" s="39">
        <v>14318.4</v>
      </c>
      <c r="I10" s="84">
        <v>100</v>
      </c>
      <c r="J10" s="5"/>
      <c r="K10" s="5"/>
    </row>
    <row r="11" spans="1:11" ht="12.75">
      <c r="A11" s="135" t="s">
        <v>380</v>
      </c>
      <c r="B11" s="31">
        <v>468</v>
      </c>
      <c r="C11" s="51">
        <v>4.28</v>
      </c>
      <c r="D11" s="39">
        <v>2338.87</v>
      </c>
      <c r="E11" s="51">
        <v>7.95</v>
      </c>
      <c r="F11" s="39">
        <v>4199.7</v>
      </c>
      <c r="G11" s="51">
        <v>9.91</v>
      </c>
      <c r="H11" s="72" t="s">
        <v>146</v>
      </c>
      <c r="I11" s="75" t="s">
        <v>146</v>
      </c>
      <c r="J11" s="5"/>
      <c r="K11" s="5"/>
    </row>
    <row r="12" spans="1:11" ht="12.75">
      <c r="A12" s="135" t="s">
        <v>381</v>
      </c>
      <c r="B12" s="31">
        <v>147</v>
      </c>
      <c r="C12" s="51">
        <v>1.34</v>
      </c>
      <c r="D12" s="39">
        <v>2628</v>
      </c>
      <c r="E12" s="51">
        <v>8.94</v>
      </c>
      <c r="F12" s="39">
        <v>8183.76</v>
      </c>
      <c r="G12" s="51">
        <v>19.31</v>
      </c>
      <c r="H12" s="72" t="s">
        <v>146</v>
      </c>
      <c r="I12" s="75" t="s">
        <v>146</v>
      </c>
      <c r="J12" s="5"/>
      <c r="K12" s="5"/>
    </row>
    <row r="13" spans="1:11" ht="12.75">
      <c r="A13" s="99"/>
      <c r="B13" s="31"/>
      <c r="C13" s="51"/>
      <c r="D13" s="39"/>
      <c r="E13" s="51"/>
      <c r="F13" s="39"/>
      <c r="G13" s="51"/>
      <c r="H13" s="39"/>
      <c r="I13" s="84"/>
      <c r="J13" s="5"/>
      <c r="K13" s="5"/>
    </row>
    <row r="14" spans="1:11" ht="12.75">
      <c r="A14" s="129" t="s">
        <v>382</v>
      </c>
      <c r="B14" s="31"/>
      <c r="C14" s="51"/>
      <c r="D14" s="39"/>
      <c r="E14" s="51"/>
      <c r="F14" s="39"/>
      <c r="G14" s="51"/>
      <c r="H14" s="39"/>
      <c r="I14" s="84"/>
      <c r="J14" s="5"/>
      <c r="K14" s="5"/>
    </row>
    <row r="15" spans="1:11" ht="12.75">
      <c r="A15" s="135" t="s">
        <v>394</v>
      </c>
      <c r="B15" s="31">
        <v>8202</v>
      </c>
      <c r="C15" s="51">
        <v>75.03</v>
      </c>
      <c r="D15" s="39">
        <v>861.98</v>
      </c>
      <c r="E15" s="51">
        <v>2.93</v>
      </c>
      <c r="F15" s="39">
        <v>4345.13</v>
      </c>
      <c r="G15" s="51">
        <v>10.25</v>
      </c>
      <c r="H15" s="39">
        <v>2495.14</v>
      </c>
      <c r="I15" s="84">
        <v>17.43</v>
      </c>
      <c r="J15" s="5"/>
      <c r="K15" s="5"/>
    </row>
    <row r="16" spans="1:11" ht="12.75">
      <c r="A16" s="135" t="s">
        <v>384</v>
      </c>
      <c r="B16" s="31">
        <v>2688</v>
      </c>
      <c r="C16" s="51">
        <v>24.59</v>
      </c>
      <c r="D16" s="39">
        <v>5340.79</v>
      </c>
      <c r="E16" s="51">
        <v>18.16</v>
      </c>
      <c r="F16" s="39">
        <v>19235.09</v>
      </c>
      <c r="G16" s="51">
        <v>45.37</v>
      </c>
      <c r="H16" s="39">
        <v>6359.71</v>
      </c>
      <c r="I16" s="84">
        <v>44.42</v>
      </c>
      <c r="J16" s="5"/>
      <c r="K16" s="5"/>
    </row>
    <row r="17" spans="1:11" ht="12.75">
      <c r="A17" s="135" t="s">
        <v>385</v>
      </c>
      <c r="B17" s="31">
        <v>42</v>
      </c>
      <c r="C17" s="51">
        <v>0.38</v>
      </c>
      <c r="D17" s="39">
        <v>23199.81</v>
      </c>
      <c r="E17" s="51">
        <v>78.9</v>
      </c>
      <c r="F17" s="39">
        <v>18811.35</v>
      </c>
      <c r="G17" s="51">
        <v>44.38</v>
      </c>
      <c r="H17" s="39">
        <v>5463.55</v>
      </c>
      <c r="I17" s="84">
        <v>38.16</v>
      </c>
      <c r="J17" s="5"/>
      <c r="K17" s="5"/>
    </row>
    <row r="18" spans="1:11" ht="12.75">
      <c r="A18" s="99"/>
      <c r="B18" s="31"/>
      <c r="C18" s="51"/>
      <c r="D18" s="39"/>
      <c r="E18" s="51"/>
      <c r="F18" s="39"/>
      <c r="G18" s="51"/>
      <c r="H18" s="39"/>
      <c r="I18" s="84"/>
      <c r="J18" s="5"/>
      <c r="K18" s="5"/>
    </row>
    <row r="19" spans="1:11" ht="12.75">
      <c r="A19" s="129" t="s">
        <v>386</v>
      </c>
      <c r="B19" s="31"/>
      <c r="C19" s="51"/>
      <c r="D19" s="39"/>
      <c r="E19" s="51"/>
      <c r="F19" s="39"/>
      <c r="G19" s="51"/>
      <c r="H19" s="39"/>
      <c r="I19" s="84"/>
      <c r="J19" s="5"/>
      <c r="K19" s="5"/>
    </row>
    <row r="20" spans="1:11" ht="12.75">
      <c r="A20" s="135" t="s">
        <v>387</v>
      </c>
      <c r="B20" s="31">
        <v>9064</v>
      </c>
      <c r="C20" s="51">
        <v>82.91</v>
      </c>
      <c r="D20" s="39">
        <v>1535.83</v>
      </c>
      <c r="E20" s="51">
        <v>5.22</v>
      </c>
      <c r="F20" s="39">
        <v>6250.31</v>
      </c>
      <c r="G20" s="51">
        <v>14.74</v>
      </c>
      <c r="H20" s="39">
        <v>5387.91</v>
      </c>
      <c r="I20" s="84">
        <v>37.63</v>
      </c>
      <c r="J20" s="5"/>
      <c r="K20" s="5"/>
    </row>
    <row r="21" spans="1:11" ht="12.75">
      <c r="A21" s="135" t="s">
        <v>388</v>
      </c>
      <c r="B21" s="31">
        <v>1677</v>
      </c>
      <c r="C21" s="51">
        <v>15.34</v>
      </c>
      <c r="D21" s="39">
        <v>10835.83</v>
      </c>
      <c r="E21" s="51">
        <v>36.85</v>
      </c>
      <c r="F21" s="39">
        <v>21787.84</v>
      </c>
      <c r="G21" s="51">
        <v>51.4</v>
      </c>
      <c r="H21" s="39">
        <v>7121.86</v>
      </c>
      <c r="I21" s="84">
        <v>49.74</v>
      </c>
      <c r="J21" s="5"/>
      <c r="K21" s="5"/>
    </row>
    <row r="22" spans="1:11" ht="12.75">
      <c r="A22" s="135" t="s">
        <v>389</v>
      </c>
      <c r="B22" s="31">
        <v>191</v>
      </c>
      <c r="C22" s="51">
        <v>1.75</v>
      </c>
      <c r="D22" s="39">
        <v>17030.9</v>
      </c>
      <c r="E22" s="51">
        <v>57.92</v>
      </c>
      <c r="F22" s="39">
        <v>14353.42</v>
      </c>
      <c r="G22" s="51">
        <v>33.86</v>
      </c>
      <c r="H22" s="39">
        <v>1808.63</v>
      </c>
      <c r="I22" s="84">
        <v>12.63</v>
      </c>
      <c r="J22" s="5"/>
      <c r="K22" s="5"/>
    </row>
    <row r="23" spans="1:11" ht="12.75">
      <c r="A23" s="99"/>
      <c r="B23" s="31"/>
      <c r="C23" s="51"/>
      <c r="D23" s="39"/>
      <c r="E23" s="51"/>
      <c r="F23" s="39"/>
      <c r="G23" s="51"/>
      <c r="H23" s="39"/>
      <c r="I23" s="84"/>
      <c r="J23" s="5"/>
      <c r="K23" s="5"/>
    </row>
    <row r="24" spans="1:11" ht="12.75">
      <c r="A24" s="129" t="s">
        <v>390</v>
      </c>
      <c r="B24" s="31"/>
      <c r="C24" s="51"/>
      <c r="D24" s="39"/>
      <c r="E24" s="51"/>
      <c r="F24" s="39"/>
      <c r="G24" s="51"/>
      <c r="H24" s="39"/>
      <c r="I24" s="84"/>
      <c r="J24" s="5"/>
      <c r="K24" s="5"/>
    </row>
    <row r="25" spans="1:11" ht="12.75">
      <c r="A25" s="135" t="s">
        <v>383</v>
      </c>
      <c r="B25" s="31">
        <v>8512</v>
      </c>
      <c r="C25" s="51">
        <v>77.86</v>
      </c>
      <c r="D25" s="39">
        <v>946.04</v>
      </c>
      <c r="E25" s="51">
        <v>3.22</v>
      </c>
      <c r="F25" s="39">
        <v>4672.42</v>
      </c>
      <c r="G25" s="51">
        <v>11.02</v>
      </c>
      <c r="H25" s="39">
        <v>2723.51</v>
      </c>
      <c r="I25" s="84">
        <v>19.02</v>
      </c>
      <c r="J25" s="5"/>
      <c r="K25" s="5"/>
    </row>
    <row r="26" spans="1:11" ht="12.75">
      <c r="A26" s="135" t="s">
        <v>391</v>
      </c>
      <c r="B26" s="31">
        <v>2372</v>
      </c>
      <c r="C26" s="51">
        <v>21.7</v>
      </c>
      <c r="D26" s="39">
        <v>13277.62</v>
      </c>
      <c r="E26" s="51">
        <v>45.16</v>
      </c>
      <c r="F26" s="39">
        <v>32821.24</v>
      </c>
      <c r="G26" s="51">
        <v>77.42</v>
      </c>
      <c r="H26" s="39">
        <v>11505.68</v>
      </c>
      <c r="I26" s="84">
        <v>80.36</v>
      </c>
      <c r="J26" s="5"/>
      <c r="K26" s="5"/>
    </row>
    <row r="27" spans="1:11" ht="12.75">
      <c r="A27" s="135" t="s">
        <v>385</v>
      </c>
      <c r="B27" s="31">
        <v>48</v>
      </c>
      <c r="C27" s="51">
        <v>0.44</v>
      </c>
      <c r="D27" s="39">
        <v>15178.9</v>
      </c>
      <c r="E27" s="51">
        <v>51.62</v>
      </c>
      <c r="F27" s="39">
        <v>4897.91</v>
      </c>
      <c r="G27" s="51">
        <v>11.55</v>
      </c>
      <c r="H27" s="39">
        <v>89.21</v>
      </c>
      <c r="I27" s="84">
        <v>0.62</v>
      </c>
      <c r="J27" s="5"/>
      <c r="K27" s="5"/>
    </row>
    <row r="28" spans="1:11" ht="12.75">
      <c r="A28" s="99"/>
      <c r="B28" s="31"/>
      <c r="C28" s="51"/>
      <c r="D28" s="39"/>
      <c r="E28" s="51"/>
      <c r="F28" s="39"/>
      <c r="G28" s="51"/>
      <c r="H28" s="39"/>
      <c r="I28" s="84"/>
      <c r="J28" s="5"/>
      <c r="K28" s="5"/>
    </row>
    <row r="29" spans="1:11" ht="12.75">
      <c r="A29" s="129" t="s">
        <v>392</v>
      </c>
      <c r="B29" s="31"/>
      <c r="C29" s="51"/>
      <c r="D29" s="39"/>
      <c r="E29" s="51"/>
      <c r="F29" s="39"/>
      <c r="G29" s="51"/>
      <c r="H29" s="39"/>
      <c r="I29" s="84"/>
      <c r="J29" s="5"/>
      <c r="K29" s="5"/>
    </row>
    <row r="30" spans="1:11" ht="12.75">
      <c r="A30" s="135" t="s">
        <v>383</v>
      </c>
      <c r="B30" s="31">
        <v>10470</v>
      </c>
      <c r="C30" s="51">
        <v>95.77</v>
      </c>
      <c r="D30" s="39">
        <v>2771.53</v>
      </c>
      <c r="E30" s="51">
        <v>9.43</v>
      </c>
      <c r="F30" s="39">
        <v>14307.79</v>
      </c>
      <c r="G30" s="51">
        <v>33.75</v>
      </c>
      <c r="H30" s="39">
        <v>4596.35</v>
      </c>
      <c r="I30" s="84">
        <v>32.1</v>
      </c>
      <c r="J30" s="5"/>
      <c r="K30" s="5"/>
    </row>
    <row r="31" spans="1:11" ht="12.75">
      <c r="A31" s="135" t="s">
        <v>391</v>
      </c>
      <c r="B31" s="31">
        <v>455</v>
      </c>
      <c r="C31" s="51">
        <v>4.16</v>
      </c>
      <c r="D31" s="39">
        <v>26137.88</v>
      </c>
      <c r="E31" s="51">
        <v>88.9</v>
      </c>
      <c r="F31" s="39">
        <v>27878.91</v>
      </c>
      <c r="G31" s="51">
        <v>65.77</v>
      </c>
      <c r="H31" s="39">
        <v>9721.59</v>
      </c>
      <c r="I31" s="84">
        <v>67.9</v>
      </c>
      <c r="J31" s="5"/>
      <c r="K31" s="5"/>
    </row>
    <row r="32" spans="1:11" ht="12.75">
      <c r="A32" s="135" t="s">
        <v>385</v>
      </c>
      <c r="B32" s="31">
        <v>7</v>
      </c>
      <c r="C32" s="51">
        <v>0.06</v>
      </c>
      <c r="D32" s="39">
        <v>493.15</v>
      </c>
      <c r="E32" s="51">
        <v>1.68</v>
      </c>
      <c r="F32" s="39">
        <v>204.87</v>
      </c>
      <c r="G32" s="51">
        <v>0.48</v>
      </c>
      <c r="H32" s="39">
        <v>0.46</v>
      </c>
      <c r="I32" s="75" t="s">
        <v>146</v>
      </c>
      <c r="J32" s="5"/>
      <c r="K32" s="5"/>
    </row>
    <row r="33" spans="1:11" ht="12.75">
      <c r="A33" s="99"/>
      <c r="B33" s="31"/>
      <c r="C33" s="51"/>
      <c r="D33" s="39"/>
      <c r="E33" s="51"/>
      <c r="F33" s="39"/>
      <c r="G33" s="51"/>
      <c r="H33" s="39"/>
      <c r="I33" s="84"/>
      <c r="J33" s="5"/>
      <c r="K33" s="5"/>
    </row>
    <row r="34" spans="1:11" ht="12.75">
      <c r="A34" s="129" t="s">
        <v>393</v>
      </c>
      <c r="B34" s="31"/>
      <c r="C34" s="51"/>
      <c r="D34" s="39"/>
      <c r="E34" s="51"/>
      <c r="F34" s="39"/>
      <c r="G34" s="51"/>
      <c r="H34" s="39"/>
      <c r="I34" s="84"/>
      <c r="J34" s="5"/>
      <c r="K34" s="5"/>
    </row>
    <row r="35" spans="1:11" ht="12.75">
      <c r="A35" s="135">
        <v>0</v>
      </c>
      <c r="B35" s="31">
        <v>7096</v>
      </c>
      <c r="C35" s="51">
        <v>64.91</v>
      </c>
      <c r="D35" s="39">
        <v>422.49</v>
      </c>
      <c r="E35" s="51">
        <v>1.44</v>
      </c>
      <c r="F35" s="39">
        <v>2433.01</v>
      </c>
      <c r="G35" s="51">
        <v>5.74</v>
      </c>
      <c r="H35" s="39">
        <v>1663.43</v>
      </c>
      <c r="I35" s="84">
        <v>11.62</v>
      </c>
      <c r="J35" s="5"/>
      <c r="K35" s="5"/>
    </row>
    <row r="36" spans="1:11" ht="12.75">
      <c r="A36" s="135">
        <v>1</v>
      </c>
      <c r="B36" s="31">
        <v>1317</v>
      </c>
      <c r="C36" s="51">
        <v>12.05</v>
      </c>
      <c r="D36" s="39">
        <v>336.75</v>
      </c>
      <c r="E36" s="51">
        <v>1.15</v>
      </c>
      <c r="F36" s="39">
        <v>1845.57</v>
      </c>
      <c r="G36" s="51">
        <v>4.35</v>
      </c>
      <c r="H36" s="39">
        <v>842.68</v>
      </c>
      <c r="I36" s="84">
        <v>5.89</v>
      </c>
      <c r="J36" s="5"/>
      <c r="K36" s="5"/>
    </row>
    <row r="37" spans="1:11" ht="12.75">
      <c r="A37" s="135">
        <v>2</v>
      </c>
      <c r="B37" s="31">
        <v>1107</v>
      </c>
      <c r="C37" s="51">
        <v>10.13</v>
      </c>
      <c r="D37" s="39">
        <v>487.22</v>
      </c>
      <c r="E37" s="51">
        <v>1.66</v>
      </c>
      <c r="F37" s="39">
        <v>2600.8</v>
      </c>
      <c r="G37" s="51">
        <v>6.14</v>
      </c>
      <c r="H37" s="39">
        <v>1150.95</v>
      </c>
      <c r="I37" s="84">
        <v>8.04</v>
      </c>
      <c r="J37" s="5"/>
      <c r="K37" s="5"/>
    </row>
    <row r="38" spans="1:11" ht="12.75">
      <c r="A38" s="135">
        <v>3</v>
      </c>
      <c r="B38" s="31">
        <v>915</v>
      </c>
      <c r="C38" s="51">
        <v>8.37</v>
      </c>
      <c r="D38" s="39">
        <v>998.72</v>
      </c>
      <c r="E38" s="51">
        <v>3.4</v>
      </c>
      <c r="F38" s="39">
        <v>4914.26</v>
      </c>
      <c r="G38" s="51">
        <v>11.59</v>
      </c>
      <c r="H38" s="39">
        <v>2585.2</v>
      </c>
      <c r="I38" s="84">
        <v>18.06</v>
      </c>
      <c r="J38" s="5"/>
      <c r="K38" s="5"/>
    </row>
    <row r="39" spans="1:11" ht="12.75">
      <c r="A39" s="135">
        <v>4</v>
      </c>
      <c r="B39" s="31">
        <v>325</v>
      </c>
      <c r="C39" s="51">
        <v>2.97</v>
      </c>
      <c r="D39" s="39">
        <v>1149.98</v>
      </c>
      <c r="E39" s="51">
        <v>3.91</v>
      </c>
      <c r="F39" s="39">
        <v>4909.1</v>
      </c>
      <c r="G39" s="51">
        <v>11.58</v>
      </c>
      <c r="H39" s="39">
        <v>1555.85</v>
      </c>
      <c r="I39" s="84">
        <v>10.87</v>
      </c>
      <c r="J39" s="5"/>
      <c r="K39" s="5"/>
    </row>
    <row r="40" spans="1:11" ht="12.75">
      <c r="A40" s="135">
        <v>5</v>
      </c>
      <c r="B40" s="31">
        <v>114</v>
      </c>
      <c r="C40" s="51">
        <v>1.04</v>
      </c>
      <c r="D40" s="39">
        <v>8240.14</v>
      </c>
      <c r="E40" s="51">
        <v>28.03</v>
      </c>
      <c r="F40" s="39">
        <v>13044.75</v>
      </c>
      <c r="G40" s="51">
        <v>30.77</v>
      </c>
      <c r="H40" s="39">
        <v>6168.67</v>
      </c>
      <c r="I40" s="84">
        <v>43.08</v>
      </c>
      <c r="J40" s="5"/>
      <c r="K40" s="5"/>
    </row>
    <row r="41" spans="1:11" ht="12.75">
      <c r="A41" s="135">
        <v>6</v>
      </c>
      <c r="B41" s="31">
        <v>31</v>
      </c>
      <c r="C41" s="51">
        <v>0.28</v>
      </c>
      <c r="D41" s="39">
        <v>1323.36</v>
      </c>
      <c r="E41" s="51">
        <v>4.5</v>
      </c>
      <c r="F41" s="39">
        <v>2733.9</v>
      </c>
      <c r="G41" s="51">
        <v>6.45</v>
      </c>
      <c r="H41" s="39">
        <v>289.06</v>
      </c>
      <c r="I41" s="84">
        <v>2.02</v>
      </c>
      <c r="J41" s="5"/>
      <c r="K41" s="5"/>
    </row>
    <row r="42" spans="1:11" ht="12.75">
      <c r="A42" s="135">
        <v>7</v>
      </c>
      <c r="B42" s="31">
        <v>17</v>
      </c>
      <c r="C42" s="51">
        <v>0.16</v>
      </c>
      <c r="D42" s="39">
        <v>14950.81</v>
      </c>
      <c r="E42" s="51">
        <v>50.85</v>
      </c>
      <c r="F42" s="39">
        <v>3624.2</v>
      </c>
      <c r="G42" s="51">
        <v>8.55</v>
      </c>
      <c r="H42" s="39">
        <v>48.08</v>
      </c>
      <c r="I42" s="84">
        <v>0.34</v>
      </c>
      <c r="J42" s="5"/>
      <c r="K42" s="5"/>
    </row>
    <row r="43" spans="1:11" ht="12.75">
      <c r="A43" s="135">
        <v>8</v>
      </c>
      <c r="B43" s="31">
        <v>8</v>
      </c>
      <c r="C43" s="51">
        <v>0.07</v>
      </c>
      <c r="D43" s="39">
        <v>1152.29</v>
      </c>
      <c r="E43" s="51">
        <v>3.92</v>
      </c>
      <c r="F43" s="39">
        <v>6186.03</v>
      </c>
      <c r="G43" s="51">
        <v>14.59</v>
      </c>
      <c r="H43" s="39">
        <v>14.48</v>
      </c>
      <c r="I43" s="84">
        <v>0.1</v>
      </c>
      <c r="J43" s="5"/>
      <c r="K43" s="5"/>
    </row>
    <row r="44" spans="1:11" ht="12.75">
      <c r="A44" s="135">
        <v>9</v>
      </c>
      <c r="B44" s="31">
        <v>2</v>
      </c>
      <c r="C44" s="51">
        <v>0.02</v>
      </c>
      <c r="D44" s="39">
        <v>340.8</v>
      </c>
      <c r="E44" s="51">
        <v>1.16</v>
      </c>
      <c r="F44" s="39">
        <v>99.95</v>
      </c>
      <c r="G44" s="51">
        <v>0.24</v>
      </c>
      <c r="H44" s="72" t="s">
        <v>146</v>
      </c>
      <c r="I44" s="75" t="s">
        <v>146</v>
      </c>
      <c r="J44" s="5"/>
      <c r="K44" s="5"/>
    </row>
    <row r="45" spans="1:11" ht="12.75">
      <c r="A45" s="135">
        <v>10</v>
      </c>
      <c r="B45" s="72" t="s">
        <v>146</v>
      </c>
      <c r="C45" s="72" t="s">
        <v>146</v>
      </c>
      <c r="D45" s="72" t="s">
        <v>146</v>
      </c>
      <c r="E45" s="72" t="s">
        <v>146</v>
      </c>
      <c r="F45" s="72" t="s">
        <v>146</v>
      </c>
      <c r="G45" s="72" t="s">
        <v>146</v>
      </c>
      <c r="H45" s="72" t="s">
        <v>146</v>
      </c>
      <c r="I45" s="75" t="s">
        <v>146</v>
      </c>
      <c r="J45" s="5"/>
      <c r="K45" s="5"/>
    </row>
    <row r="46" spans="1:11" ht="12.75">
      <c r="A46" s="99"/>
      <c r="B46" s="31"/>
      <c r="C46" s="114"/>
      <c r="D46" s="39"/>
      <c r="E46" s="114"/>
      <c r="F46" s="39"/>
      <c r="G46" s="114"/>
      <c r="H46" s="39"/>
      <c r="I46" s="27"/>
      <c r="J46" s="5"/>
      <c r="K46" s="5"/>
    </row>
    <row r="47" spans="1:11" ht="13.5" thickBot="1">
      <c r="A47" s="102" t="s">
        <v>185</v>
      </c>
      <c r="B47" s="33">
        <f>SUM(B35:B46)</f>
        <v>10932</v>
      </c>
      <c r="C47" s="126"/>
      <c r="D47" s="41">
        <f>SUM(D35:D46)</f>
        <v>29402.56</v>
      </c>
      <c r="E47" s="126"/>
      <c r="F47" s="41">
        <f>SUM(F35:F46)</f>
        <v>42391.56999999999</v>
      </c>
      <c r="G47" s="126"/>
      <c r="H47" s="136">
        <f>SUM(H35:H46)</f>
        <v>14318.4</v>
      </c>
      <c r="I47" s="127"/>
      <c r="J47" s="5"/>
      <c r="K47" s="5"/>
    </row>
    <row r="48" spans="8:11" ht="12.75">
      <c r="H48" s="4"/>
      <c r="J48" s="5"/>
      <c r="K48" s="5"/>
    </row>
    <row r="49" spans="10:11" ht="12.75">
      <c r="J49" s="5"/>
      <c r="K49" s="5"/>
    </row>
    <row r="50" spans="10:11" ht="12.75">
      <c r="J50" s="5"/>
      <c r="K50" s="5"/>
    </row>
    <row r="51" spans="10:11" ht="12.75">
      <c r="J51" s="5"/>
      <c r="K51" s="5"/>
    </row>
  </sheetData>
  <mergeCells count="8">
    <mergeCell ref="H5:I6"/>
    <mergeCell ref="A1:I1"/>
    <mergeCell ref="A3:I3"/>
    <mergeCell ref="A5:A7"/>
    <mergeCell ref="B5:C6"/>
    <mergeCell ref="D5:G5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5.57421875" style="0" customWidth="1"/>
    <col min="2" max="2" width="10.421875" style="0" customWidth="1"/>
    <col min="3" max="3" width="10.140625" style="0" customWidth="1"/>
    <col min="4" max="4" width="12.00390625" style="0" customWidth="1"/>
    <col min="5" max="5" width="12.7109375" style="0" customWidth="1"/>
    <col min="6" max="6" width="19.00390625" style="0" customWidth="1"/>
    <col min="7" max="7" width="16.8515625" style="0" customWidth="1"/>
  </cols>
  <sheetData>
    <row r="1" spans="1:7" ht="18">
      <c r="A1" s="270" t="s">
        <v>18</v>
      </c>
      <c r="B1" s="270"/>
      <c r="C1" s="270"/>
      <c r="D1" s="270"/>
      <c r="E1" s="270"/>
      <c r="F1" s="270"/>
      <c r="G1" s="270"/>
    </row>
    <row r="3" spans="1:7" ht="15">
      <c r="A3" s="225" t="s">
        <v>861</v>
      </c>
      <c r="B3" s="225"/>
      <c r="C3" s="225"/>
      <c r="D3" s="225"/>
      <c r="E3" s="225"/>
      <c r="F3" s="225"/>
      <c r="G3" s="225"/>
    </row>
    <row r="4" spans="1:7" ht="13.5" thickBot="1">
      <c r="A4" s="23"/>
      <c r="B4" s="23"/>
      <c r="C4" s="23"/>
      <c r="D4" s="23"/>
      <c r="E4" s="23"/>
      <c r="F4" s="23"/>
      <c r="G4" s="23"/>
    </row>
    <row r="5" spans="1:7" ht="12.75">
      <c r="A5" s="289" t="s">
        <v>400</v>
      </c>
      <c r="B5" s="244" t="s">
        <v>395</v>
      </c>
      <c r="C5" s="245"/>
      <c r="D5" s="245"/>
      <c r="E5" s="218"/>
      <c r="F5" s="221" t="s">
        <v>401</v>
      </c>
      <c r="G5" s="244" t="s">
        <v>402</v>
      </c>
    </row>
    <row r="6" spans="1:8" ht="12.75">
      <c r="A6" s="290"/>
      <c r="B6" s="246"/>
      <c r="C6" s="247"/>
      <c r="D6" s="247"/>
      <c r="E6" s="248"/>
      <c r="F6" s="222"/>
      <c r="G6" s="256"/>
      <c r="H6" s="5"/>
    </row>
    <row r="7" spans="1:8" ht="13.5" thickBot="1">
      <c r="A7" s="291"/>
      <c r="B7" s="137" t="s">
        <v>396</v>
      </c>
      <c r="C7" s="137" t="s">
        <v>397</v>
      </c>
      <c r="D7" s="137" t="s">
        <v>398</v>
      </c>
      <c r="E7" s="137" t="s">
        <v>399</v>
      </c>
      <c r="F7" s="223"/>
      <c r="G7" s="210"/>
      <c r="H7" s="5"/>
    </row>
    <row r="8" spans="1:8" ht="12.75">
      <c r="A8" s="70" t="s">
        <v>127</v>
      </c>
      <c r="B8" s="26">
        <v>7</v>
      </c>
      <c r="C8" s="82" t="s">
        <v>146</v>
      </c>
      <c r="D8" s="26">
        <v>8</v>
      </c>
      <c r="E8" s="26">
        <v>2</v>
      </c>
      <c r="F8" s="82" t="s">
        <v>146</v>
      </c>
      <c r="G8" s="50">
        <v>1</v>
      </c>
      <c r="H8" s="5"/>
    </row>
    <row r="9" spans="1:8" ht="12.75">
      <c r="A9" s="71" t="s">
        <v>128</v>
      </c>
      <c r="B9" s="72" t="s">
        <v>146</v>
      </c>
      <c r="C9" s="72" t="s">
        <v>146</v>
      </c>
      <c r="D9" s="31">
        <v>1</v>
      </c>
      <c r="E9" s="72" t="s">
        <v>146</v>
      </c>
      <c r="F9" s="72" t="s">
        <v>146</v>
      </c>
      <c r="G9" s="75" t="s">
        <v>146</v>
      </c>
      <c r="H9" s="5"/>
    </row>
    <row r="10" spans="1:8" ht="12.75">
      <c r="A10" s="71" t="s">
        <v>129</v>
      </c>
      <c r="B10" s="31">
        <v>2</v>
      </c>
      <c r="C10" s="72" t="s">
        <v>146</v>
      </c>
      <c r="D10" s="72" t="s">
        <v>146</v>
      </c>
      <c r="E10" s="72" t="s">
        <v>146</v>
      </c>
      <c r="F10" s="31">
        <v>1</v>
      </c>
      <c r="G10" s="75" t="s">
        <v>146</v>
      </c>
      <c r="H10" s="5"/>
    </row>
    <row r="11" spans="1:8" ht="12.75">
      <c r="A11" s="71" t="s">
        <v>131</v>
      </c>
      <c r="B11" s="31">
        <v>1</v>
      </c>
      <c r="C11" s="72" t="s">
        <v>146</v>
      </c>
      <c r="D11" s="72" t="s">
        <v>146</v>
      </c>
      <c r="E11" s="72" t="s">
        <v>146</v>
      </c>
      <c r="F11" s="31">
        <v>1</v>
      </c>
      <c r="G11" s="75" t="s">
        <v>146</v>
      </c>
      <c r="H11" s="5"/>
    </row>
    <row r="12" spans="1:8" ht="12.75">
      <c r="A12" s="71" t="s">
        <v>132</v>
      </c>
      <c r="B12" s="72" t="s">
        <v>146</v>
      </c>
      <c r="C12" s="72" t="s">
        <v>146</v>
      </c>
      <c r="D12" s="31">
        <v>1</v>
      </c>
      <c r="E12" s="72" t="s">
        <v>146</v>
      </c>
      <c r="F12" s="72" t="s">
        <v>146</v>
      </c>
      <c r="G12" s="52">
        <v>2</v>
      </c>
      <c r="H12" s="5"/>
    </row>
    <row r="13" spans="1:8" ht="12.75">
      <c r="A13" s="71" t="s">
        <v>133</v>
      </c>
      <c r="B13" s="31">
        <v>10</v>
      </c>
      <c r="C13" s="31">
        <v>6</v>
      </c>
      <c r="D13" s="31">
        <v>8</v>
      </c>
      <c r="E13" s="72" t="s">
        <v>146</v>
      </c>
      <c r="F13" s="72" t="s">
        <v>146</v>
      </c>
      <c r="G13" s="52">
        <v>2</v>
      </c>
      <c r="H13" s="5"/>
    </row>
    <row r="14" spans="1:8" ht="12.75">
      <c r="A14" s="71" t="s">
        <v>134</v>
      </c>
      <c r="B14" s="31">
        <v>25</v>
      </c>
      <c r="C14" s="31">
        <v>7</v>
      </c>
      <c r="D14" s="31">
        <v>12</v>
      </c>
      <c r="E14" s="31">
        <v>3</v>
      </c>
      <c r="F14" s="31">
        <v>9</v>
      </c>
      <c r="G14" s="52">
        <v>2</v>
      </c>
      <c r="H14" s="5"/>
    </row>
    <row r="15" spans="1:8" ht="12.75">
      <c r="A15" s="71" t="s">
        <v>135</v>
      </c>
      <c r="B15" s="31">
        <v>4</v>
      </c>
      <c r="C15" s="72" t="s">
        <v>146</v>
      </c>
      <c r="D15" s="31">
        <v>3</v>
      </c>
      <c r="E15" s="72" t="s">
        <v>146</v>
      </c>
      <c r="F15" s="31">
        <v>2</v>
      </c>
      <c r="G15" s="75" t="s">
        <v>146</v>
      </c>
      <c r="H15" s="5"/>
    </row>
    <row r="16" spans="1:8" ht="12.75">
      <c r="A16" s="71" t="s">
        <v>136</v>
      </c>
      <c r="B16" s="31">
        <v>19</v>
      </c>
      <c r="C16" s="31">
        <v>9</v>
      </c>
      <c r="D16" s="31">
        <v>7</v>
      </c>
      <c r="E16" s="31">
        <v>6</v>
      </c>
      <c r="F16" s="31">
        <v>2</v>
      </c>
      <c r="G16" s="52">
        <v>5</v>
      </c>
      <c r="H16" s="5"/>
    </row>
    <row r="17" spans="1:8" ht="12.75">
      <c r="A17" s="71" t="s">
        <v>137</v>
      </c>
      <c r="B17" s="31">
        <v>2</v>
      </c>
      <c r="C17" s="72" t="s">
        <v>146</v>
      </c>
      <c r="D17" s="72" t="s">
        <v>146</v>
      </c>
      <c r="E17" s="72" t="s">
        <v>146</v>
      </c>
      <c r="F17" s="31">
        <v>1</v>
      </c>
      <c r="G17" s="52">
        <v>1</v>
      </c>
      <c r="H17" s="5"/>
    </row>
    <row r="18" spans="1:8" ht="12.75">
      <c r="A18" s="71" t="s">
        <v>138</v>
      </c>
      <c r="B18" s="31">
        <v>2</v>
      </c>
      <c r="C18" s="72" t="s">
        <v>146</v>
      </c>
      <c r="D18" s="72" t="s">
        <v>146</v>
      </c>
      <c r="E18" s="72" t="s">
        <v>146</v>
      </c>
      <c r="F18" s="72" t="s">
        <v>146</v>
      </c>
      <c r="G18" s="52">
        <v>1</v>
      </c>
      <c r="H18" s="5"/>
    </row>
    <row r="19" spans="1:8" ht="12.75">
      <c r="A19" s="71" t="s">
        <v>139</v>
      </c>
      <c r="B19" s="31">
        <v>11</v>
      </c>
      <c r="C19" s="72" t="s">
        <v>146</v>
      </c>
      <c r="D19" s="31">
        <v>2</v>
      </c>
      <c r="E19" s="31">
        <v>1</v>
      </c>
      <c r="F19" s="31">
        <v>9</v>
      </c>
      <c r="G19" s="52">
        <v>3</v>
      </c>
      <c r="H19" s="5"/>
    </row>
    <row r="20" spans="1:8" ht="12.75">
      <c r="A20" s="71" t="s">
        <v>140</v>
      </c>
      <c r="B20" s="31">
        <v>5</v>
      </c>
      <c r="C20" s="72" t="s">
        <v>146</v>
      </c>
      <c r="D20" s="31">
        <v>3</v>
      </c>
      <c r="E20" s="72" t="s">
        <v>146</v>
      </c>
      <c r="F20" s="31">
        <v>1</v>
      </c>
      <c r="G20" s="52">
        <v>1</v>
      </c>
      <c r="H20" s="5"/>
    </row>
    <row r="21" spans="1:8" ht="12.75">
      <c r="A21" s="71" t="s">
        <v>141</v>
      </c>
      <c r="B21" s="31">
        <v>7</v>
      </c>
      <c r="C21" s="31">
        <v>4</v>
      </c>
      <c r="D21" s="72" t="s">
        <v>146</v>
      </c>
      <c r="E21" s="31">
        <v>1</v>
      </c>
      <c r="F21" s="72" t="s">
        <v>146</v>
      </c>
      <c r="G21" s="52">
        <v>2</v>
      </c>
      <c r="H21" s="5"/>
    </row>
    <row r="22" spans="1:8" ht="12.75">
      <c r="A22" s="71" t="s">
        <v>142</v>
      </c>
      <c r="B22" s="31">
        <v>14</v>
      </c>
      <c r="C22" s="31">
        <v>6</v>
      </c>
      <c r="D22" s="31">
        <v>13</v>
      </c>
      <c r="E22" s="31">
        <v>1</v>
      </c>
      <c r="F22" s="31">
        <v>8</v>
      </c>
      <c r="G22" s="52">
        <v>1</v>
      </c>
      <c r="H22" s="5"/>
    </row>
    <row r="23" spans="1:8" ht="12.75">
      <c r="A23" s="71" t="s">
        <v>143</v>
      </c>
      <c r="B23" s="31">
        <v>8</v>
      </c>
      <c r="C23" s="72" t="s">
        <v>146</v>
      </c>
      <c r="D23" s="31">
        <v>4</v>
      </c>
      <c r="E23" s="31">
        <v>2</v>
      </c>
      <c r="F23" s="31">
        <v>4</v>
      </c>
      <c r="G23" s="52">
        <v>3</v>
      </c>
      <c r="H23" s="5"/>
    </row>
    <row r="24" spans="1:8" ht="12.75">
      <c r="A24" s="99"/>
      <c r="B24" s="31"/>
      <c r="C24" s="31"/>
      <c r="D24" s="31"/>
      <c r="E24" s="31"/>
      <c r="F24" s="31"/>
      <c r="G24" s="52"/>
      <c r="H24" s="5"/>
    </row>
    <row r="25" spans="1:8" ht="13.5" thickBot="1">
      <c r="A25" s="102" t="s">
        <v>145</v>
      </c>
      <c r="B25" s="78">
        <f aca="true" t="shared" si="0" ref="B25:G25">SUM(B8:B23)</f>
        <v>117</v>
      </c>
      <c r="C25" s="78">
        <f t="shared" si="0"/>
        <v>32</v>
      </c>
      <c r="D25" s="78">
        <f t="shared" si="0"/>
        <v>62</v>
      </c>
      <c r="E25" s="78">
        <f t="shared" si="0"/>
        <v>16</v>
      </c>
      <c r="F25" s="78">
        <f t="shared" si="0"/>
        <v>38</v>
      </c>
      <c r="G25" s="131">
        <f t="shared" si="0"/>
        <v>24</v>
      </c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ht="12.75">
      <c r="H28" s="5"/>
    </row>
  </sheetData>
  <mergeCells count="6">
    <mergeCell ref="G5:G7"/>
    <mergeCell ref="A1:G1"/>
    <mergeCell ref="A3:G3"/>
    <mergeCell ref="A5:A7"/>
    <mergeCell ref="B5:E6"/>
    <mergeCell ref="F5:F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17.140625" style="0" customWidth="1"/>
  </cols>
  <sheetData>
    <row r="1" spans="1:15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3" spans="1:15" ht="15">
      <c r="A3" s="225" t="s">
        <v>826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5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2.75">
      <c r="A5" s="218" t="s">
        <v>403</v>
      </c>
      <c r="B5" s="249" t="s">
        <v>878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21" t="s">
        <v>901</v>
      </c>
      <c r="O5" s="244" t="s">
        <v>902</v>
      </c>
    </row>
    <row r="6" spans="1:15" ht="12.75">
      <c r="A6" s="219"/>
      <c r="B6" s="259" t="s">
        <v>404</v>
      </c>
      <c r="C6" s="261"/>
      <c r="D6" s="259" t="s">
        <v>405</v>
      </c>
      <c r="E6" s="261"/>
      <c r="F6" s="259" t="s">
        <v>406</v>
      </c>
      <c r="G6" s="261"/>
      <c r="H6" s="259" t="s">
        <v>407</v>
      </c>
      <c r="I6" s="261"/>
      <c r="J6" s="259" t="s">
        <v>408</v>
      </c>
      <c r="K6" s="261"/>
      <c r="L6" s="259" t="s">
        <v>2</v>
      </c>
      <c r="M6" s="261"/>
      <c r="N6" s="222"/>
      <c r="O6" s="256"/>
    </row>
    <row r="7" spans="1:15" ht="13.5" thickBot="1">
      <c r="A7" s="220"/>
      <c r="B7" s="96" t="s">
        <v>30</v>
      </c>
      <c r="C7" s="96" t="s">
        <v>153</v>
      </c>
      <c r="D7" s="96" t="s">
        <v>30</v>
      </c>
      <c r="E7" s="96" t="s">
        <v>153</v>
      </c>
      <c r="F7" s="96" t="s">
        <v>30</v>
      </c>
      <c r="G7" s="96" t="s">
        <v>153</v>
      </c>
      <c r="H7" s="96" t="s">
        <v>30</v>
      </c>
      <c r="I7" s="96" t="s">
        <v>153</v>
      </c>
      <c r="J7" s="96" t="s">
        <v>30</v>
      </c>
      <c r="K7" s="96" t="s">
        <v>153</v>
      </c>
      <c r="L7" s="96" t="s">
        <v>30</v>
      </c>
      <c r="M7" s="96" t="s">
        <v>153</v>
      </c>
      <c r="N7" s="223"/>
      <c r="O7" s="210"/>
    </row>
    <row r="8" spans="1:15" ht="12.75">
      <c r="A8" s="98" t="s">
        <v>409</v>
      </c>
      <c r="B8" s="26">
        <v>369</v>
      </c>
      <c r="C8" s="49">
        <v>8.27</v>
      </c>
      <c r="D8" s="26">
        <v>23</v>
      </c>
      <c r="E8" s="49">
        <v>1.14</v>
      </c>
      <c r="F8" s="26">
        <v>8</v>
      </c>
      <c r="G8" s="49">
        <v>0.5</v>
      </c>
      <c r="H8" s="82" t="s">
        <v>146</v>
      </c>
      <c r="I8" s="82" t="s">
        <v>146</v>
      </c>
      <c r="J8" s="26">
        <v>1</v>
      </c>
      <c r="K8" s="49">
        <v>0.04</v>
      </c>
      <c r="L8" s="26">
        <f>SUM(B8,D8,F8,H8,J8)</f>
        <v>401</v>
      </c>
      <c r="M8" s="49">
        <v>3.67</v>
      </c>
      <c r="N8" s="37">
        <v>755.49</v>
      </c>
      <c r="O8" s="38">
        <v>1.88</v>
      </c>
    </row>
    <row r="9" spans="1:15" ht="12.75">
      <c r="A9" s="99" t="s">
        <v>410</v>
      </c>
      <c r="B9" s="31">
        <v>500</v>
      </c>
      <c r="C9" s="51">
        <v>11.21</v>
      </c>
      <c r="D9" s="31">
        <v>278</v>
      </c>
      <c r="E9" s="51">
        <v>13.82</v>
      </c>
      <c r="F9" s="31">
        <v>15</v>
      </c>
      <c r="G9" s="51">
        <v>0.94</v>
      </c>
      <c r="H9" s="31">
        <v>1</v>
      </c>
      <c r="I9" s="51">
        <v>0.76</v>
      </c>
      <c r="J9" s="31">
        <v>8</v>
      </c>
      <c r="K9" s="51">
        <v>0.29</v>
      </c>
      <c r="L9" s="31">
        <f aca="true" t="shared" si="0" ref="L9:L18">SUM(B9,D9,F9,H9,J9)</f>
        <v>802</v>
      </c>
      <c r="M9" s="51">
        <v>7.34</v>
      </c>
      <c r="N9" s="39">
        <v>3154.98</v>
      </c>
      <c r="O9" s="40">
        <v>3.93</v>
      </c>
    </row>
    <row r="10" spans="1:15" ht="12.75">
      <c r="A10" s="99" t="s">
        <v>411</v>
      </c>
      <c r="B10" s="31">
        <v>352</v>
      </c>
      <c r="C10" s="51">
        <v>7.89</v>
      </c>
      <c r="D10" s="31">
        <v>409</v>
      </c>
      <c r="E10" s="51">
        <v>20.33</v>
      </c>
      <c r="F10" s="31">
        <v>47</v>
      </c>
      <c r="G10" s="51">
        <v>2.95</v>
      </c>
      <c r="H10" s="31">
        <v>1</v>
      </c>
      <c r="I10" s="51">
        <v>0.76</v>
      </c>
      <c r="J10" s="31">
        <v>22</v>
      </c>
      <c r="K10" s="51">
        <v>0.8</v>
      </c>
      <c r="L10" s="31">
        <f t="shared" si="0"/>
        <v>831</v>
      </c>
      <c r="M10" s="51">
        <v>7.6</v>
      </c>
      <c r="N10" s="39">
        <v>9355.95</v>
      </c>
      <c r="O10" s="40">
        <v>11.26</v>
      </c>
    </row>
    <row r="11" spans="1:15" ht="12.75">
      <c r="A11" s="99" t="s">
        <v>412</v>
      </c>
      <c r="B11" s="31">
        <v>270</v>
      </c>
      <c r="C11" s="51">
        <v>6.05</v>
      </c>
      <c r="D11" s="31">
        <v>540</v>
      </c>
      <c r="E11" s="51">
        <v>26.84</v>
      </c>
      <c r="F11" s="31">
        <v>59</v>
      </c>
      <c r="G11" s="51">
        <v>3.71</v>
      </c>
      <c r="H11" s="31">
        <v>3</v>
      </c>
      <c r="I11" s="51">
        <v>2.29</v>
      </c>
      <c r="J11" s="31">
        <v>27</v>
      </c>
      <c r="K11" s="51">
        <v>0.99</v>
      </c>
      <c r="L11" s="31">
        <f t="shared" si="0"/>
        <v>899</v>
      </c>
      <c r="M11" s="51">
        <v>8.22</v>
      </c>
      <c r="N11" s="39">
        <v>1934.34</v>
      </c>
      <c r="O11" s="40">
        <v>2.15</v>
      </c>
    </row>
    <row r="12" spans="1:15" ht="12.75">
      <c r="A12" s="99" t="s">
        <v>413</v>
      </c>
      <c r="B12" s="31">
        <v>151</v>
      </c>
      <c r="C12" s="51">
        <v>3.39</v>
      </c>
      <c r="D12" s="31">
        <v>226</v>
      </c>
      <c r="E12" s="51">
        <v>11.23</v>
      </c>
      <c r="F12" s="31">
        <v>116</v>
      </c>
      <c r="G12" s="51">
        <v>7.29</v>
      </c>
      <c r="H12" s="31">
        <v>3</v>
      </c>
      <c r="I12" s="51">
        <v>2.29</v>
      </c>
      <c r="J12" s="31">
        <v>21</v>
      </c>
      <c r="K12" s="51">
        <v>0.77</v>
      </c>
      <c r="L12" s="31">
        <f t="shared" si="0"/>
        <v>517</v>
      </c>
      <c r="M12" s="51">
        <v>4.73</v>
      </c>
      <c r="N12" s="39">
        <v>1583.65</v>
      </c>
      <c r="O12" s="40">
        <v>3.06</v>
      </c>
    </row>
    <row r="13" spans="1:15" ht="12.75">
      <c r="A13" s="99" t="s">
        <v>414</v>
      </c>
      <c r="B13" s="31">
        <v>7</v>
      </c>
      <c r="C13" s="51">
        <v>0.16</v>
      </c>
      <c r="D13" s="31">
        <v>96</v>
      </c>
      <c r="E13" s="51">
        <v>4.77</v>
      </c>
      <c r="F13" s="31">
        <v>322</v>
      </c>
      <c r="G13" s="51">
        <v>20.23</v>
      </c>
      <c r="H13" s="72" t="s">
        <v>146</v>
      </c>
      <c r="I13" s="72" t="s">
        <v>146</v>
      </c>
      <c r="J13" s="31">
        <v>10</v>
      </c>
      <c r="K13" s="51">
        <v>0.37</v>
      </c>
      <c r="L13" s="31">
        <f t="shared" si="0"/>
        <v>435</v>
      </c>
      <c r="M13" s="51">
        <v>3.98</v>
      </c>
      <c r="N13" s="39">
        <v>18184.3</v>
      </c>
      <c r="O13" s="40">
        <v>41.8</v>
      </c>
    </row>
    <row r="14" spans="1:15" ht="12.75">
      <c r="A14" s="99" t="s">
        <v>415</v>
      </c>
      <c r="B14" s="31">
        <v>1</v>
      </c>
      <c r="C14" s="51">
        <v>0.02</v>
      </c>
      <c r="D14" s="31">
        <v>45</v>
      </c>
      <c r="E14" s="51">
        <v>2.24</v>
      </c>
      <c r="F14" s="31">
        <v>247</v>
      </c>
      <c r="G14" s="51">
        <v>15.52</v>
      </c>
      <c r="H14" s="31">
        <v>5</v>
      </c>
      <c r="I14" s="51">
        <v>3.82</v>
      </c>
      <c r="J14" s="31">
        <v>3</v>
      </c>
      <c r="K14" s="51">
        <v>0.11</v>
      </c>
      <c r="L14" s="31">
        <f t="shared" si="0"/>
        <v>301</v>
      </c>
      <c r="M14" s="51">
        <v>2.75</v>
      </c>
      <c r="N14" s="39">
        <v>1773.58</v>
      </c>
      <c r="O14" s="40">
        <v>5.89</v>
      </c>
    </row>
    <row r="15" spans="1:15" ht="12.75">
      <c r="A15" s="99" t="s">
        <v>416</v>
      </c>
      <c r="B15" s="31">
        <v>2</v>
      </c>
      <c r="C15" s="51">
        <v>0.04</v>
      </c>
      <c r="D15" s="31">
        <v>30</v>
      </c>
      <c r="E15" s="51">
        <v>1.49</v>
      </c>
      <c r="F15" s="31">
        <v>237</v>
      </c>
      <c r="G15" s="51">
        <v>14.89</v>
      </c>
      <c r="H15" s="31">
        <v>10</v>
      </c>
      <c r="I15" s="51">
        <v>7.63</v>
      </c>
      <c r="J15" s="72" t="s">
        <v>146</v>
      </c>
      <c r="K15" s="72" t="s">
        <v>146</v>
      </c>
      <c r="L15" s="31">
        <f t="shared" si="0"/>
        <v>279</v>
      </c>
      <c r="M15" s="51">
        <v>2.55</v>
      </c>
      <c r="N15" s="39">
        <v>2640.96</v>
      </c>
      <c r="O15" s="40">
        <v>9.47</v>
      </c>
    </row>
    <row r="16" spans="1:15" ht="12.75">
      <c r="A16" s="99" t="s">
        <v>417</v>
      </c>
      <c r="B16" s="72" t="s">
        <v>146</v>
      </c>
      <c r="C16" s="72" t="s">
        <v>146</v>
      </c>
      <c r="D16" s="31">
        <v>7</v>
      </c>
      <c r="E16" s="51">
        <v>0.35</v>
      </c>
      <c r="F16" s="31">
        <v>141</v>
      </c>
      <c r="G16" s="51">
        <v>8.86</v>
      </c>
      <c r="H16" s="31">
        <v>19</v>
      </c>
      <c r="I16" s="51">
        <v>14.5</v>
      </c>
      <c r="J16" s="31">
        <v>1</v>
      </c>
      <c r="K16" s="51">
        <v>0.04</v>
      </c>
      <c r="L16" s="31">
        <f t="shared" si="0"/>
        <v>168</v>
      </c>
      <c r="M16" s="51">
        <v>1.54</v>
      </c>
      <c r="N16" s="39">
        <v>3236.73</v>
      </c>
      <c r="O16" s="40">
        <v>19.27</v>
      </c>
    </row>
    <row r="17" spans="1:15" ht="12.75">
      <c r="A17" s="99" t="s">
        <v>418</v>
      </c>
      <c r="B17" s="72" t="s">
        <v>146</v>
      </c>
      <c r="C17" s="72" t="s">
        <v>146</v>
      </c>
      <c r="D17" s="31">
        <v>7</v>
      </c>
      <c r="E17" s="51">
        <v>0.35</v>
      </c>
      <c r="F17" s="31">
        <v>59</v>
      </c>
      <c r="G17" s="51">
        <v>3.71</v>
      </c>
      <c r="H17" s="31">
        <v>9</v>
      </c>
      <c r="I17" s="51">
        <v>6.87</v>
      </c>
      <c r="J17" s="72" t="s">
        <v>146</v>
      </c>
      <c r="K17" s="72" t="s">
        <v>146</v>
      </c>
      <c r="L17" s="31">
        <f t="shared" si="0"/>
        <v>75</v>
      </c>
      <c r="M17" s="51">
        <v>0.69</v>
      </c>
      <c r="N17" s="39">
        <v>19064.17</v>
      </c>
      <c r="O17" s="40">
        <v>254.19</v>
      </c>
    </row>
    <row r="18" spans="1:15" ht="12.75">
      <c r="A18" s="99" t="s">
        <v>408</v>
      </c>
      <c r="B18" s="31">
        <v>2808</v>
      </c>
      <c r="C18" s="51">
        <v>62.96</v>
      </c>
      <c r="D18" s="31">
        <v>351</v>
      </c>
      <c r="E18" s="51">
        <v>17.45</v>
      </c>
      <c r="F18" s="31">
        <v>341</v>
      </c>
      <c r="G18" s="51">
        <v>21.42</v>
      </c>
      <c r="H18" s="31">
        <v>80</v>
      </c>
      <c r="I18" s="51">
        <v>61.07</v>
      </c>
      <c r="J18" s="31">
        <v>2644</v>
      </c>
      <c r="K18" s="51">
        <v>96.6</v>
      </c>
      <c r="L18" s="31">
        <f t="shared" si="0"/>
        <v>6224</v>
      </c>
      <c r="M18" s="51">
        <v>56.93</v>
      </c>
      <c r="N18" s="39">
        <v>24428.38</v>
      </c>
      <c r="O18" s="40">
        <v>3.92</v>
      </c>
    </row>
    <row r="19" spans="1:15" ht="12.75">
      <c r="A19" s="99"/>
      <c r="B19" s="31"/>
      <c r="C19" s="114"/>
      <c r="D19" s="31"/>
      <c r="E19" s="114"/>
      <c r="F19" s="31"/>
      <c r="G19" s="114"/>
      <c r="H19" s="31"/>
      <c r="I19" s="114"/>
      <c r="J19" s="31"/>
      <c r="K19" s="114"/>
      <c r="L19" s="31"/>
      <c r="M19" s="114"/>
      <c r="N19" s="39"/>
      <c r="O19" s="40"/>
    </row>
    <row r="20" spans="1:15" s="18" customFormat="1" ht="13.5" thickBot="1">
      <c r="A20" s="102" t="s">
        <v>185</v>
      </c>
      <c r="B20" s="78">
        <f>SUM(B8:B18)</f>
        <v>4460</v>
      </c>
      <c r="C20" s="126"/>
      <c r="D20" s="78">
        <f>SUM(D8:D18)</f>
        <v>2012</v>
      </c>
      <c r="E20" s="126"/>
      <c r="F20" s="78">
        <f>SUM(F8:F18)</f>
        <v>1592</v>
      </c>
      <c r="G20" s="126"/>
      <c r="H20" s="78">
        <f>SUM(H8:H18)</f>
        <v>131</v>
      </c>
      <c r="I20" s="126"/>
      <c r="J20" s="78">
        <f>SUM(J8:J18)</f>
        <v>2737</v>
      </c>
      <c r="K20" s="126"/>
      <c r="L20" s="78">
        <f>SUM(L8:L18)</f>
        <v>10932</v>
      </c>
      <c r="M20" s="126"/>
      <c r="N20" s="79">
        <f>SUM(N8:N18)</f>
        <v>86112.53000000001</v>
      </c>
      <c r="O20" s="80">
        <v>7.88</v>
      </c>
    </row>
  </sheetData>
  <mergeCells count="12">
    <mergeCell ref="J6:K6"/>
    <mergeCell ref="L6:M6"/>
    <mergeCell ref="N5:N7"/>
    <mergeCell ref="O5:O7"/>
    <mergeCell ref="A1:O1"/>
    <mergeCell ref="A3:O3"/>
    <mergeCell ref="A5:A7"/>
    <mergeCell ref="B5:M5"/>
    <mergeCell ref="B6:C6"/>
    <mergeCell ref="D6:E6"/>
    <mergeCell ref="F6:G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7.8515625" style="0" customWidth="1"/>
    <col min="2" max="4" width="11.57421875" style="0" bestFit="1" customWidth="1"/>
    <col min="5" max="5" width="13.140625" style="0" customWidth="1"/>
    <col min="6" max="6" width="12.00390625" style="0" bestFit="1" customWidth="1"/>
    <col min="7" max="7" width="11.8515625" style="0" bestFit="1" customWidth="1"/>
    <col min="8" max="8" width="11.57421875" style="0" bestFit="1" customWidth="1"/>
    <col min="9" max="9" width="12.00390625" style="0" bestFit="1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827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89" t="s">
        <v>162</v>
      </c>
      <c r="B5" s="249" t="s">
        <v>19</v>
      </c>
      <c r="C5" s="262"/>
      <c r="D5" s="262"/>
      <c r="E5" s="221" t="s">
        <v>420</v>
      </c>
      <c r="F5" s="249" t="s">
        <v>898</v>
      </c>
      <c r="G5" s="262"/>
      <c r="H5" s="262"/>
      <c r="I5" s="262"/>
    </row>
    <row r="6" spans="1:9" ht="12.75">
      <c r="A6" s="290"/>
      <c r="B6" s="92"/>
      <c r="C6" s="93" t="s">
        <v>419</v>
      </c>
      <c r="D6" s="94"/>
      <c r="E6" s="222"/>
      <c r="F6" s="259" t="s">
        <v>97</v>
      </c>
      <c r="G6" s="261"/>
      <c r="H6" s="66" t="s">
        <v>421</v>
      </c>
      <c r="I6" s="142" t="s">
        <v>6</v>
      </c>
    </row>
    <row r="7" spans="1:9" ht="13.5" thickBot="1">
      <c r="A7" s="291"/>
      <c r="B7" s="96" t="s">
        <v>261</v>
      </c>
      <c r="C7" s="96" t="s">
        <v>262</v>
      </c>
      <c r="D7" s="96" t="s">
        <v>2</v>
      </c>
      <c r="E7" s="223"/>
      <c r="F7" s="96" t="s">
        <v>1</v>
      </c>
      <c r="G7" s="96" t="s">
        <v>11</v>
      </c>
      <c r="H7" s="68" t="s">
        <v>39</v>
      </c>
      <c r="I7" s="69" t="s">
        <v>157</v>
      </c>
    </row>
    <row r="8" spans="1:9" s="18" customFormat="1" ht="12.75">
      <c r="A8" s="138" t="s">
        <v>243</v>
      </c>
      <c r="B8" s="139">
        <v>414</v>
      </c>
      <c r="C8" s="139">
        <v>57</v>
      </c>
      <c r="D8" s="139">
        <f>SUM(B8:C8)</f>
        <v>471</v>
      </c>
      <c r="E8" s="139">
        <v>471</v>
      </c>
      <c r="F8" s="140">
        <v>923.4</v>
      </c>
      <c r="G8" s="140">
        <v>1184.52</v>
      </c>
      <c r="H8" s="140">
        <v>469.38</v>
      </c>
      <c r="I8" s="141">
        <f>SUM(F8:H8)</f>
        <v>2577.3</v>
      </c>
    </row>
    <row r="9" spans="1:9" ht="12.75">
      <c r="A9" s="99"/>
      <c r="B9" s="31"/>
      <c r="C9" s="31"/>
      <c r="D9" s="31"/>
      <c r="E9" s="31"/>
      <c r="F9" s="39"/>
      <c r="G9" s="39"/>
      <c r="H9" s="39"/>
      <c r="I9" s="40"/>
    </row>
    <row r="10" spans="1:9" ht="12.75">
      <c r="A10" s="99" t="s">
        <v>268</v>
      </c>
      <c r="B10" s="31">
        <v>558</v>
      </c>
      <c r="C10" s="31">
        <v>476</v>
      </c>
      <c r="D10" s="31">
        <f aca="true" t="shared" si="0" ref="D10:D29">SUM(B10:C10)</f>
        <v>1034</v>
      </c>
      <c r="E10" s="31">
        <v>271</v>
      </c>
      <c r="F10" s="39">
        <v>252.3</v>
      </c>
      <c r="G10" s="39">
        <v>590.31</v>
      </c>
      <c r="H10" s="39">
        <v>318.78</v>
      </c>
      <c r="I10" s="40">
        <f aca="true" t="shared" si="1" ref="I10:I29">SUM(F10:H10)</f>
        <v>1161.3899999999999</v>
      </c>
    </row>
    <row r="11" spans="1:9" ht="12.75">
      <c r="A11" s="99" t="s">
        <v>640</v>
      </c>
      <c r="B11" s="31">
        <v>244</v>
      </c>
      <c r="C11" s="31">
        <v>215</v>
      </c>
      <c r="D11" s="31">
        <f t="shared" si="0"/>
        <v>459</v>
      </c>
      <c r="E11" s="31">
        <v>27</v>
      </c>
      <c r="F11" s="39">
        <v>79.32</v>
      </c>
      <c r="G11" s="39">
        <v>1253.99</v>
      </c>
      <c r="H11" s="39">
        <v>369.62</v>
      </c>
      <c r="I11" s="40">
        <f t="shared" si="1"/>
        <v>1702.9299999999998</v>
      </c>
    </row>
    <row r="12" spans="1:9" ht="12.75">
      <c r="A12" s="99" t="s">
        <v>244</v>
      </c>
      <c r="B12" s="31">
        <v>170</v>
      </c>
      <c r="C12" s="31">
        <v>65</v>
      </c>
      <c r="D12" s="31">
        <f t="shared" si="0"/>
        <v>235</v>
      </c>
      <c r="E12" s="31">
        <v>134</v>
      </c>
      <c r="F12" s="39">
        <v>230.75</v>
      </c>
      <c r="G12" s="39">
        <v>226.22</v>
      </c>
      <c r="H12" s="39">
        <v>78.62</v>
      </c>
      <c r="I12" s="40">
        <f t="shared" si="1"/>
        <v>535.59</v>
      </c>
    </row>
    <row r="13" spans="1:9" ht="12.75">
      <c r="A13" s="99" t="s">
        <v>422</v>
      </c>
      <c r="B13" s="31">
        <v>97</v>
      </c>
      <c r="C13" s="31">
        <v>93</v>
      </c>
      <c r="D13" s="31">
        <f t="shared" si="0"/>
        <v>190</v>
      </c>
      <c r="E13" s="31">
        <v>45</v>
      </c>
      <c r="F13" s="39">
        <v>102.12</v>
      </c>
      <c r="G13" s="39">
        <v>115.39</v>
      </c>
      <c r="H13" s="39">
        <v>50.57</v>
      </c>
      <c r="I13" s="40">
        <f t="shared" si="1"/>
        <v>268.08</v>
      </c>
    </row>
    <row r="14" spans="1:9" ht="12.75">
      <c r="A14" s="99" t="s">
        <v>423</v>
      </c>
      <c r="B14" s="31">
        <v>79</v>
      </c>
      <c r="C14" s="31">
        <v>237</v>
      </c>
      <c r="D14" s="31">
        <f t="shared" si="0"/>
        <v>316</v>
      </c>
      <c r="E14" s="31">
        <v>8</v>
      </c>
      <c r="F14" s="39">
        <v>126.9</v>
      </c>
      <c r="G14" s="39">
        <v>191.44</v>
      </c>
      <c r="H14" s="39">
        <v>195.49</v>
      </c>
      <c r="I14" s="40">
        <f t="shared" si="1"/>
        <v>513.83</v>
      </c>
    </row>
    <row r="15" spans="1:9" ht="12.75">
      <c r="A15" s="99" t="s">
        <v>424</v>
      </c>
      <c r="B15" s="31">
        <v>87</v>
      </c>
      <c r="C15" s="31">
        <v>92</v>
      </c>
      <c r="D15" s="31">
        <f t="shared" si="0"/>
        <v>179</v>
      </c>
      <c r="E15" s="31">
        <v>24</v>
      </c>
      <c r="F15" s="39">
        <v>31.84</v>
      </c>
      <c r="G15" s="39">
        <v>40.96</v>
      </c>
      <c r="H15" s="39">
        <v>66.65</v>
      </c>
      <c r="I15" s="40">
        <f t="shared" si="1"/>
        <v>139.45</v>
      </c>
    </row>
    <row r="16" spans="1:9" ht="12.75">
      <c r="A16" s="99" t="s">
        <v>425</v>
      </c>
      <c r="B16" s="31">
        <v>42</v>
      </c>
      <c r="C16" s="31">
        <v>24</v>
      </c>
      <c r="D16" s="31">
        <f t="shared" si="0"/>
        <v>66</v>
      </c>
      <c r="E16" s="31">
        <v>66</v>
      </c>
      <c r="F16" s="39">
        <v>2.66</v>
      </c>
      <c r="G16" s="39">
        <v>34.21</v>
      </c>
      <c r="H16" s="39">
        <v>38.85</v>
      </c>
      <c r="I16" s="40">
        <f t="shared" si="1"/>
        <v>75.72</v>
      </c>
    </row>
    <row r="17" spans="1:9" ht="12.75">
      <c r="A17" s="99" t="s">
        <v>426</v>
      </c>
      <c r="B17" s="31">
        <v>150</v>
      </c>
      <c r="C17" s="31">
        <v>229</v>
      </c>
      <c r="D17" s="31">
        <f t="shared" si="0"/>
        <v>379</v>
      </c>
      <c r="E17" s="31">
        <v>33</v>
      </c>
      <c r="F17" s="39">
        <v>109.65</v>
      </c>
      <c r="G17" s="39">
        <v>383.46</v>
      </c>
      <c r="H17" s="39">
        <v>63.82</v>
      </c>
      <c r="I17" s="40">
        <f t="shared" si="1"/>
        <v>556.9300000000001</v>
      </c>
    </row>
    <row r="18" spans="1:9" ht="12.75">
      <c r="A18" s="99" t="s">
        <v>247</v>
      </c>
      <c r="B18" s="31">
        <v>61</v>
      </c>
      <c r="C18" s="31">
        <v>42</v>
      </c>
      <c r="D18" s="31">
        <f t="shared" si="0"/>
        <v>103</v>
      </c>
      <c r="E18" s="31">
        <v>103</v>
      </c>
      <c r="F18" s="39">
        <v>88.98</v>
      </c>
      <c r="G18" s="39">
        <v>443.9</v>
      </c>
      <c r="H18" s="39">
        <v>137.83</v>
      </c>
      <c r="I18" s="40">
        <f t="shared" si="1"/>
        <v>670.71</v>
      </c>
    </row>
    <row r="19" spans="1:9" ht="12.75">
      <c r="A19" s="99" t="s">
        <v>182</v>
      </c>
      <c r="B19" s="31">
        <v>195</v>
      </c>
      <c r="C19" s="31">
        <v>53</v>
      </c>
      <c r="D19" s="31">
        <f t="shared" si="0"/>
        <v>248</v>
      </c>
      <c r="E19" s="31">
        <v>248</v>
      </c>
      <c r="F19" s="39">
        <v>215.91</v>
      </c>
      <c r="G19" s="39">
        <v>1125.39</v>
      </c>
      <c r="H19" s="39">
        <v>952.89</v>
      </c>
      <c r="I19" s="40">
        <f t="shared" si="1"/>
        <v>2294.19</v>
      </c>
    </row>
    <row r="20" spans="1:9" ht="12.75">
      <c r="A20" s="99" t="s">
        <v>271</v>
      </c>
      <c r="B20" s="31">
        <v>276</v>
      </c>
      <c r="C20" s="31">
        <v>112</v>
      </c>
      <c r="D20" s="31">
        <f t="shared" si="0"/>
        <v>388</v>
      </c>
      <c r="E20" s="31">
        <v>207</v>
      </c>
      <c r="F20" s="39">
        <v>853.45</v>
      </c>
      <c r="G20" s="39">
        <v>6453.23</v>
      </c>
      <c r="H20" s="39">
        <v>1670.41</v>
      </c>
      <c r="I20" s="40">
        <f t="shared" si="1"/>
        <v>8977.09</v>
      </c>
    </row>
    <row r="21" spans="1:9" ht="12.75">
      <c r="A21" s="99" t="s">
        <v>427</v>
      </c>
      <c r="B21" s="31">
        <v>5</v>
      </c>
      <c r="C21" s="72" t="s">
        <v>146</v>
      </c>
      <c r="D21" s="31">
        <f t="shared" si="0"/>
        <v>5</v>
      </c>
      <c r="E21" s="31">
        <v>4</v>
      </c>
      <c r="F21" s="72" t="s">
        <v>146</v>
      </c>
      <c r="G21" s="39">
        <v>3.15</v>
      </c>
      <c r="H21" s="39">
        <v>1.41</v>
      </c>
      <c r="I21" s="40">
        <f t="shared" si="1"/>
        <v>4.56</v>
      </c>
    </row>
    <row r="22" spans="1:9" ht="12.75">
      <c r="A22" s="99" t="s">
        <v>428</v>
      </c>
      <c r="B22" s="31">
        <v>183</v>
      </c>
      <c r="C22" s="31">
        <v>202</v>
      </c>
      <c r="D22" s="31">
        <f t="shared" si="0"/>
        <v>385</v>
      </c>
      <c r="E22" s="31">
        <v>62</v>
      </c>
      <c r="F22" s="39">
        <v>809.7</v>
      </c>
      <c r="G22" s="39">
        <v>2818.73</v>
      </c>
      <c r="H22" s="39">
        <v>435.97</v>
      </c>
      <c r="I22" s="40">
        <f t="shared" si="1"/>
        <v>4064.4000000000005</v>
      </c>
    </row>
    <row r="23" spans="1:9" s="18" customFormat="1" ht="12.75">
      <c r="A23" s="129" t="s">
        <v>849</v>
      </c>
      <c r="B23" s="54">
        <f>SUM(B10:B22)</f>
        <v>2147</v>
      </c>
      <c r="C23" s="54">
        <f aca="true" t="shared" si="2" ref="C23:H23">SUM(C10:C22)</f>
        <v>1840</v>
      </c>
      <c r="D23" s="54">
        <f t="shared" si="0"/>
        <v>3987</v>
      </c>
      <c r="E23" s="54">
        <f t="shared" si="2"/>
        <v>1232</v>
      </c>
      <c r="F23" s="55">
        <f t="shared" si="2"/>
        <v>2903.58</v>
      </c>
      <c r="G23" s="55">
        <f t="shared" si="2"/>
        <v>13680.38</v>
      </c>
      <c r="H23" s="55">
        <f t="shared" si="2"/>
        <v>4380.91</v>
      </c>
      <c r="I23" s="74">
        <f t="shared" si="1"/>
        <v>20964.87</v>
      </c>
    </row>
    <row r="24" spans="1:9" ht="12.75">
      <c r="A24" s="99"/>
      <c r="B24" s="31"/>
      <c r="C24" s="31"/>
      <c r="D24" s="31"/>
      <c r="E24" s="31"/>
      <c r="F24" s="39"/>
      <c r="G24" s="39"/>
      <c r="H24" s="39"/>
      <c r="I24" s="40"/>
    </row>
    <row r="25" spans="1:9" s="18" customFormat="1" ht="12.75">
      <c r="A25" s="129" t="s">
        <v>181</v>
      </c>
      <c r="B25" s="54">
        <v>1255</v>
      </c>
      <c r="C25" s="54">
        <v>3371</v>
      </c>
      <c r="D25" s="54">
        <f t="shared" si="0"/>
        <v>4626</v>
      </c>
      <c r="E25" s="54">
        <v>102</v>
      </c>
      <c r="F25" s="55">
        <v>24464.24</v>
      </c>
      <c r="G25" s="55">
        <v>24925.93</v>
      </c>
      <c r="H25" s="55">
        <v>8983.41</v>
      </c>
      <c r="I25" s="74">
        <f t="shared" si="1"/>
        <v>58373.58</v>
      </c>
    </row>
    <row r="26" spans="1:9" ht="12.75">
      <c r="A26" s="99"/>
      <c r="B26" s="31"/>
      <c r="C26" s="31"/>
      <c r="D26" s="31"/>
      <c r="E26" s="31"/>
      <c r="F26" s="39"/>
      <c r="G26" s="39"/>
      <c r="H26" s="39"/>
      <c r="I26" s="40"/>
    </row>
    <row r="27" spans="1:9" s="18" customFormat="1" ht="12.75">
      <c r="A27" s="129" t="s">
        <v>183</v>
      </c>
      <c r="B27" s="54">
        <v>1691</v>
      </c>
      <c r="C27" s="76" t="s">
        <v>146</v>
      </c>
      <c r="D27" s="54">
        <f t="shared" si="0"/>
        <v>1691</v>
      </c>
      <c r="E27" s="76" t="s">
        <v>146</v>
      </c>
      <c r="F27" s="55">
        <v>1071.97</v>
      </c>
      <c r="G27" s="55">
        <v>2325.15</v>
      </c>
      <c r="H27" s="55">
        <v>462.72</v>
      </c>
      <c r="I27" s="74">
        <f t="shared" si="1"/>
        <v>3859.84</v>
      </c>
    </row>
    <row r="28" spans="1:9" ht="12.75">
      <c r="A28" s="99"/>
      <c r="B28" s="31"/>
      <c r="C28" s="31"/>
      <c r="D28" s="31"/>
      <c r="E28" s="31"/>
      <c r="F28" s="39"/>
      <c r="G28" s="39"/>
      <c r="H28" s="39"/>
      <c r="I28" s="40"/>
    </row>
    <row r="29" spans="1:9" s="18" customFormat="1" ht="12.75">
      <c r="A29" s="129" t="s">
        <v>429</v>
      </c>
      <c r="B29" s="54">
        <v>88</v>
      </c>
      <c r="C29" s="54">
        <v>69</v>
      </c>
      <c r="D29" s="54">
        <f t="shared" si="0"/>
        <v>157</v>
      </c>
      <c r="E29" s="54">
        <v>149</v>
      </c>
      <c r="F29" s="55">
        <v>39.37</v>
      </c>
      <c r="G29" s="55">
        <v>275.59</v>
      </c>
      <c r="H29" s="55">
        <v>21.98</v>
      </c>
      <c r="I29" s="74">
        <f t="shared" si="1"/>
        <v>336.94</v>
      </c>
    </row>
    <row r="30" spans="1:9" ht="12.75">
      <c r="A30" s="99"/>
      <c r="B30" s="31"/>
      <c r="C30" s="31"/>
      <c r="D30" s="31"/>
      <c r="E30" s="31"/>
      <c r="F30" s="39"/>
      <c r="G30" s="39"/>
      <c r="H30" s="39"/>
      <c r="I30" s="40"/>
    </row>
    <row r="31" spans="1:9" s="18" customFormat="1" ht="13.5" thickBot="1">
      <c r="A31" s="102" t="s">
        <v>185</v>
      </c>
      <c r="B31" s="78">
        <f>SUM(B8,B23,B25,B27,B29)</f>
        <v>5595</v>
      </c>
      <c r="C31" s="78">
        <f aca="true" t="shared" si="3" ref="C31:I31">SUM(C8,C23,C25,C27,C29)</f>
        <v>5337</v>
      </c>
      <c r="D31" s="78">
        <f t="shared" si="3"/>
        <v>10932</v>
      </c>
      <c r="E31" s="78">
        <f t="shared" si="3"/>
        <v>1954</v>
      </c>
      <c r="F31" s="79">
        <f t="shared" si="3"/>
        <v>29402.56</v>
      </c>
      <c r="G31" s="79">
        <f t="shared" si="3"/>
        <v>42391.57</v>
      </c>
      <c r="H31" s="79">
        <f t="shared" si="3"/>
        <v>14318.4</v>
      </c>
      <c r="I31" s="80">
        <f t="shared" si="3"/>
        <v>86112.53</v>
      </c>
    </row>
  </sheetData>
  <mergeCells count="7">
    <mergeCell ref="A1:I1"/>
    <mergeCell ref="A3:I3"/>
    <mergeCell ref="A5:A7"/>
    <mergeCell ref="B5:D5"/>
    <mergeCell ref="E5:E7"/>
    <mergeCell ref="F5:I5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8.57421875" style="0" customWidth="1"/>
    <col min="2" max="3" width="12.140625" style="0" customWidth="1"/>
    <col min="5" max="5" width="13.00390625" style="0" customWidth="1"/>
    <col min="6" max="6" width="19.28125" style="0" customWidth="1"/>
    <col min="7" max="7" width="19.140625" style="0" customWidth="1"/>
    <col min="8" max="8" width="12.7109375" style="0" customWidth="1"/>
    <col min="9" max="9" width="13.00390625" style="0" customWidth="1"/>
    <col min="10" max="10" width="14.28125" style="0" customWidth="1"/>
    <col min="11" max="11" width="13.8515625" style="0" customWidth="1"/>
    <col min="12" max="12" width="16.421875" style="0" customWidth="1"/>
  </cols>
  <sheetData>
    <row r="1" spans="1:10" ht="18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1:11" ht="15">
      <c r="A3" s="225" t="s">
        <v>814</v>
      </c>
      <c r="B3" s="225"/>
      <c r="C3" s="225"/>
      <c r="D3" s="225"/>
      <c r="E3" s="225"/>
      <c r="F3" s="225"/>
      <c r="G3" s="225"/>
      <c r="H3" s="225"/>
      <c r="I3" s="225"/>
      <c r="J3" s="225"/>
      <c r="K3" s="5"/>
    </row>
    <row r="4" spans="1:15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5"/>
      <c r="L4" s="5"/>
      <c r="M4" s="5"/>
      <c r="N4" s="5"/>
      <c r="O4" s="5"/>
    </row>
    <row r="5" spans="1:15" ht="12.75" customHeight="1">
      <c r="A5" s="218" t="s">
        <v>642</v>
      </c>
      <c r="B5" s="61" t="s">
        <v>96</v>
      </c>
      <c r="C5" s="62" t="s">
        <v>124</v>
      </c>
      <c r="D5" s="221" t="s">
        <v>645</v>
      </c>
      <c r="E5" s="249" t="s">
        <v>646</v>
      </c>
      <c r="F5" s="250"/>
      <c r="G5" s="64" t="s">
        <v>3</v>
      </c>
      <c r="H5" s="43" t="s">
        <v>6</v>
      </c>
      <c r="I5" s="61" t="s">
        <v>153</v>
      </c>
      <c r="J5" s="62" t="s">
        <v>652</v>
      </c>
      <c r="K5" s="5"/>
      <c r="L5" s="5"/>
      <c r="M5" s="5"/>
      <c r="N5" s="5"/>
      <c r="O5" s="5"/>
    </row>
    <row r="6" spans="1:15" ht="12.75">
      <c r="A6" s="219"/>
      <c r="B6" s="65" t="s">
        <v>122</v>
      </c>
      <c r="C6" s="65" t="s">
        <v>155</v>
      </c>
      <c r="D6" s="222"/>
      <c r="E6" s="66" t="s">
        <v>149</v>
      </c>
      <c r="F6" s="66" t="s">
        <v>647</v>
      </c>
      <c r="G6" s="66" t="s">
        <v>649</v>
      </c>
      <c r="H6" s="45" t="s">
        <v>256</v>
      </c>
      <c r="I6" s="65" t="s">
        <v>149</v>
      </c>
      <c r="J6" s="67" t="s">
        <v>155</v>
      </c>
      <c r="K6" s="5"/>
      <c r="L6" s="5"/>
      <c r="M6" s="5"/>
      <c r="N6" s="5"/>
      <c r="O6" s="5"/>
    </row>
    <row r="7" spans="1:15" ht="13.5" thickBot="1">
      <c r="A7" s="220"/>
      <c r="B7" s="68" t="s">
        <v>882</v>
      </c>
      <c r="C7" s="68" t="s">
        <v>883</v>
      </c>
      <c r="D7" s="223"/>
      <c r="E7" s="68" t="s">
        <v>1</v>
      </c>
      <c r="F7" s="68" t="s">
        <v>648</v>
      </c>
      <c r="G7" s="68" t="s">
        <v>650</v>
      </c>
      <c r="H7" s="48" t="s">
        <v>654</v>
      </c>
      <c r="I7" s="68" t="s">
        <v>651</v>
      </c>
      <c r="J7" s="69" t="s">
        <v>884</v>
      </c>
      <c r="K7" s="15"/>
      <c r="L7" s="15"/>
      <c r="M7" s="15"/>
      <c r="N7" s="5"/>
      <c r="O7" s="5"/>
    </row>
    <row r="8" spans="1:15" ht="12.75">
      <c r="A8" s="25">
        <v>1998</v>
      </c>
      <c r="B8" s="26">
        <v>14343</v>
      </c>
      <c r="C8" s="26">
        <v>8103</v>
      </c>
      <c r="D8" s="26">
        <v>22446</v>
      </c>
      <c r="E8" s="37">
        <v>42959.34</v>
      </c>
      <c r="F8" s="37">
        <v>83123.08</v>
      </c>
      <c r="G8" s="37">
        <v>7560.32</v>
      </c>
      <c r="H8" s="37">
        <v>133642.74</v>
      </c>
      <c r="I8" s="49">
        <v>0.517</v>
      </c>
      <c r="J8" s="50">
        <v>25</v>
      </c>
      <c r="K8" s="5"/>
      <c r="L8" s="5"/>
      <c r="M8" s="5"/>
      <c r="N8" s="5"/>
      <c r="O8" s="5"/>
    </row>
    <row r="9" spans="1:11" ht="12.75">
      <c r="A9" s="30">
        <v>1999</v>
      </c>
      <c r="B9" s="31">
        <v>11650</v>
      </c>
      <c r="C9" s="31">
        <v>6587</v>
      </c>
      <c r="D9" s="31">
        <v>18237</v>
      </c>
      <c r="E9" s="39">
        <v>24034.25</v>
      </c>
      <c r="F9" s="39">
        <v>52962.16</v>
      </c>
      <c r="G9" s="39">
        <v>5220.96</v>
      </c>
      <c r="H9" s="39">
        <v>82217.37</v>
      </c>
      <c r="I9" s="51">
        <v>0.318</v>
      </c>
      <c r="J9" s="52">
        <v>16</v>
      </c>
      <c r="K9" s="5"/>
    </row>
    <row r="10" spans="1:11" ht="12.75">
      <c r="A10" s="30">
        <v>2000</v>
      </c>
      <c r="B10" s="31">
        <v>14547</v>
      </c>
      <c r="C10" s="31">
        <v>9571</v>
      </c>
      <c r="D10" s="31">
        <v>24118</v>
      </c>
      <c r="E10" s="39">
        <v>46138.17</v>
      </c>
      <c r="F10" s="39">
        <v>124394.13</v>
      </c>
      <c r="G10" s="39">
        <v>18053.42</v>
      </c>
      <c r="H10" s="39">
        <v>188585.72</v>
      </c>
      <c r="I10" s="51">
        <v>0.729</v>
      </c>
      <c r="J10" s="52">
        <v>49</v>
      </c>
      <c r="K10" s="5"/>
    </row>
    <row r="11" spans="1:11" ht="12.75">
      <c r="A11" s="30">
        <v>2001</v>
      </c>
      <c r="B11" s="31">
        <v>12455</v>
      </c>
      <c r="C11" s="31">
        <v>7092</v>
      </c>
      <c r="D11" s="31">
        <v>19547</v>
      </c>
      <c r="E11" s="39">
        <v>19363.35</v>
      </c>
      <c r="F11" s="39">
        <v>56347.43</v>
      </c>
      <c r="G11" s="39">
        <v>17586.76</v>
      </c>
      <c r="H11" s="39">
        <v>93297.54</v>
      </c>
      <c r="I11" s="51">
        <v>0.361</v>
      </c>
      <c r="J11" s="52">
        <v>16</v>
      </c>
      <c r="K11" s="5"/>
    </row>
    <row r="12" spans="1:11" ht="12.75">
      <c r="A12" s="30">
        <v>2002</v>
      </c>
      <c r="B12" s="31">
        <v>12110</v>
      </c>
      <c r="C12" s="31">
        <v>7819</v>
      </c>
      <c r="D12" s="31">
        <v>19929</v>
      </c>
      <c r="E12" s="39">
        <v>25196.91</v>
      </c>
      <c r="F12" s="39">
        <v>63810.91</v>
      </c>
      <c r="G12" s="39">
        <v>18456.23</v>
      </c>
      <c r="H12" s="39">
        <v>107464.05</v>
      </c>
      <c r="I12" s="51">
        <v>0.415</v>
      </c>
      <c r="J12" s="52">
        <v>18</v>
      </c>
      <c r="K12" s="5"/>
    </row>
    <row r="13" spans="1:12" ht="12.75">
      <c r="A13" s="30">
        <v>2003</v>
      </c>
      <c r="B13" s="31">
        <v>11982</v>
      </c>
      <c r="C13" s="31">
        <v>6634</v>
      </c>
      <c r="D13" s="31">
        <v>18616</v>
      </c>
      <c r="E13" s="39">
        <v>53673.03</v>
      </c>
      <c r="F13" s="39">
        <v>70467.84</v>
      </c>
      <c r="G13" s="39">
        <v>24031.6</v>
      </c>
      <c r="H13" s="39">
        <v>148172.47</v>
      </c>
      <c r="I13" s="51">
        <v>0.573</v>
      </c>
      <c r="J13" s="52">
        <v>43</v>
      </c>
      <c r="K13" s="5"/>
      <c r="L13" s="5"/>
    </row>
    <row r="14" spans="1:12" ht="12.75">
      <c r="A14" s="30">
        <v>2004</v>
      </c>
      <c r="B14" s="31">
        <v>13750</v>
      </c>
      <c r="C14" s="31">
        <v>7646</v>
      </c>
      <c r="D14" s="31">
        <v>21396</v>
      </c>
      <c r="E14" s="39">
        <v>51732.17</v>
      </c>
      <c r="F14" s="39">
        <v>56606.13</v>
      </c>
      <c r="G14" s="39">
        <v>25854.34</v>
      </c>
      <c r="H14" s="39">
        <v>134192.64</v>
      </c>
      <c r="I14" s="51">
        <v>0.519</v>
      </c>
      <c r="J14" s="52">
        <v>21</v>
      </c>
      <c r="K14" s="5"/>
      <c r="L14" s="5"/>
    </row>
    <row r="15" spans="1:12" ht="12.75">
      <c r="A15" s="30">
        <v>2005</v>
      </c>
      <c r="B15" s="31">
        <v>16475</v>
      </c>
      <c r="C15" s="31">
        <v>9017</v>
      </c>
      <c r="D15" s="31">
        <v>25492</v>
      </c>
      <c r="E15" s="39">
        <v>69396.79</v>
      </c>
      <c r="F15" s="39">
        <v>106227.15</v>
      </c>
      <c r="G15" s="39">
        <v>13073.55</v>
      </c>
      <c r="H15" s="39">
        <v>188697.49</v>
      </c>
      <c r="I15" s="51">
        <v>0.73</v>
      </c>
      <c r="J15" s="52">
        <v>48</v>
      </c>
      <c r="K15" s="5"/>
      <c r="L15" s="5"/>
    </row>
    <row r="16" spans="1:11" ht="12.75">
      <c r="A16" s="30">
        <v>2006</v>
      </c>
      <c r="B16" s="31">
        <v>10741</v>
      </c>
      <c r="C16" s="31">
        <v>5593</v>
      </c>
      <c r="D16" s="31">
        <v>16334</v>
      </c>
      <c r="E16" s="39">
        <v>71082.87</v>
      </c>
      <c r="F16" s="39">
        <v>72053.29</v>
      </c>
      <c r="G16" s="39">
        <v>12226.67</v>
      </c>
      <c r="H16" s="39">
        <v>155362.83</v>
      </c>
      <c r="I16" s="51">
        <v>0.601</v>
      </c>
      <c r="J16" s="52">
        <v>58</v>
      </c>
      <c r="K16" s="5"/>
    </row>
    <row r="17" spans="1:11" ht="12.75">
      <c r="A17" s="30">
        <v>2007</v>
      </c>
      <c r="B17" s="31">
        <v>7523</v>
      </c>
      <c r="C17" s="31">
        <v>3409</v>
      </c>
      <c r="D17" s="31">
        <v>10932</v>
      </c>
      <c r="E17" s="39">
        <v>29402.56</v>
      </c>
      <c r="F17" s="39">
        <v>42391.57</v>
      </c>
      <c r="G17" s="39">
        <v>14318.4</v>
      </c>
      <c r="H17" s="39">
        <v>86112.53</v>
      </c>
      <c r="I17" s="51">
        <v>0.333</v>
      </c>
      <c r="J17" s="52">
        <v>16</v>
      </c>
      <c r="K17" s="5"/>
    </row>
    <row r="18" spans="1:11" ht="12.75">
      <c r="A18" s="53" t="s">
        <v>643</v>
      </c>
      <c r="B18" s="54">
        <v>12558</v>
      </c>
      <c r="C18" s="54">
        <v>7147</v>
      </c>
      <c r="D18" s="54">
        <v>19705</v>
      </c>
      <c r="E18" s="55">
        <v>43297.94</v>
      </c>
      <c r="F18" s="55">
        <v>72838.37</v>
      </c>
      <c r="G18" s="55">
        <v>15638.23</v>
      </c>
      <c r="H18" s="55">
        <v>131774.54</v>
      </c>
      <c r="I18" s="56">
        <v>0.509</v>
      </c>
      <c r="J18" s="57">
        <v>31</v>
      </c>
      <c r="K18" s="5"/>
    </row>
    <row r="19" spans="1:11" ht="13.5" thickBot="1">
      <c r="A19" s="32" t="s">
        <v>644</v>
      </c>
      <c r="B19" s="33">
        <v>7431</v>
      </c>
      <c r="C19" s="33">
        <v>4181</v>
      </c>
      <c r="D19" s="33">
        <v>11612</v>
      </c>
      <c r="E19" s="41">
        <v>7636.37</v>
      </c>
      <c r="F19" s="41">
        <v>28069.7</v>
      </c>
      <c r="G19" s="41">
        <v>4188.73</v>
      </c>
      <c r="H19" s="41">
        <v>39894.8</v>
      </c>
      <c r="I19" s="58">
        <v>0.154</v>
      </c>
      <c r="J19" s="59">
        <v>3</v>
      </c>
      <c r="K19" s="5"/>
    </row>
    <row r="20" spans="1:11" ht="12.75">
      <c r="A20" s="60" t="s">
        <v>653</v>
      </c>
      <c r="B20" s="60"/>
      <c r="C20" s="60"/>
      <c r="D20" s="60"/>
      <c r="E20" s="60"/>
      <c r="F20" s="60"/>
      <c r="G20" s="60"/>
      <c r="H20" s="60"/>
      <c r="I20" s="60"/>
      <c r="J20" s="60"/>
      <c r="K20" s="5"/>
    </row>
    <row r="21" ht="12.75">
      <c r="K21" s="5"/>
    </row>
  </sheetData>
  <mergeCells count="5">
    <mergeCell ref="A1:J1"/>
    <mergeCell ref="A3:J3"/>
    <mergeCell ref="A5:A7"/>
    <mergeCell ref="D5:D7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21.28125" style="0" customWidth="1"/>
    <col min="3" max="3" width="12.57421875" style="0" customWidth="1"/>
    <col min="4" max="4" width="16.7109375" style="0" customWidth="1"/>
    <col min="5" max="5" width="15.28125" style="0" customWidth="1"/>
  </cols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3" spans="1:13" ht="15">
      <c r="A3" s="225" t="s">
        <v>862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109" t="s">
        <v>125</v>
      </c>
      <c r="B5" s="249" t="s">
        <v>243</v>
      </c>
      <c r="C5" s="250"/>
      <c r="D5" s="249" t="s">
        <v>849</v>
      </c>
      <c r="E5" s="250"/>
      <c r="F5" s="249" t="s">
        <v>181</v>
      </c>
      <c r="G5" s="250"/>
      <c r="H5" s="249" t="s">
        <v>183</v>
      </c>
      <c r="I5" s="250"/>
      <c r="J5" s="249" t="s">
        <v>429</v>
      </c>
      <c r="K5" s="250"/>
      <c r="L5" s="249" t="s">
        <v>2</v>
      </c>
      <c r="M5" s="262"/>
    </row>
    <row r="6" spans="1:14" ht="13.5" thickBot="1">
      <c r="A6" s="110" t="s">
        <v>126</v>
      </c>
      <c r="B6" s="96" t="s">
        <v>30</v>
      </c>
      <c r="C6" s="96" t="s">
        <v>153</v>
      </c>
      <c r="D6" s="96" t="s">
        <v>30</v>
      </c>
      <c r="E6" s="96" t="s">
        <v>153</v>
      </c>
      <c r="F6" s="96" t="s">
        <v>30</v>
      </c>
      <c r="G6" s="96" t="s">
        <v>153</v>
      </c>
      <c r="H6" s="96" t="s">
        <v>30</v>
      </c>
      <c r="I6" s="96" t="s">
        <v>153</v>
      </c>
      <c r="J6" s="96" t="s">
        <v>30</v>
      </c>
      <c r="K6" s="96" t="s">
        <v>153</v>
      </c>
      <c r="L6" s="96" t="s">
        <v>30</v>
      </c>
      <c r="M6" s="97" t="s">
        <v>153</v>
      </c>
      <c r="N6" s="5"/>
    </row>
    <row r="7" spans="1:14" ht="12.75">
      <c r="A7" s="70" t="s">
        <v>127</v>
      </c>
      <c r="B7" s="26">
        <v>48</v>
      </c>
      <c r="C7" s="49">
        <v>1.52</v>
      </c>
      <c r="D7" s="26">
        <v>355</v>
      </c>
      <c r="E7" s="49">
        <v>11.24</v>
      </c>
      <c r="F7" s="26">
        <v>2194</v>
      </c>
      <c r="G7" s="49">
        <v>69.5</v>
      </c>
      <c r="H7" s="26">
        <v>478</v>
      </c>
      <c r="I7" s="49">
        <v>15.14</v>
      </c>
      <c r="J7" s="26">
        <v>82</v>
      </c>
      <c r="K7" s="49">
        <v>2.6</v>
      </c>
      <c r="L7" s="26">
        <f>SUM(B7,D7,F7,H7,J7)</f>
        <v>3157</v>
      </c>
      <c r="M7" s="83">
        <v>28.88</v>
      </c>
      <c r="N7" s="5"/>
    </row>
    <row r="8" spans="1:14" ht="12.75">
      <c r="A8" s="71" t="s">
        <v>128</v>
      </c>
      <c r="B8" s="31">
        <v>7</v>
      </c>
      <c r="C8" s="51">
        <v>0.65</v>
      </c>
      <c r="D8" s="31">
        <v>395</v>
      </c>
      <c r="E8" s="51">
        <v>36.47</v>
      </c>
      <c r="F8" s="31">
        <v>179</v>
      </c>
      <c r="G8" s="51">
        <v>16.53</v>
      </c>
      <c r="H8" s="31">
        <v>481</v>
      </c>
      <c r="I8" s="51">
        <v>44.41</v>
      </c>
      <c r="J8" s="31">
        <v>21</v>
      </c>
      <c r="K8" s="51">
        <v>1.94</v>
      </c>
      <c r="L8" s="31">
        <f aca="true" t="shared" si="0" ref="L8:L23">SUM(B8,D8,F8,H8,J8)</f>
        <v>1083</v>
      </c>
      <c r="M8" s="84">
        <v>9.91</v>
      </c>
      <c r="N8" s="5"/>
    </row>
    <row r="9" spans="1:14" ht="12.75">
      <c r="A9" s="71" t="s">
        <v>129</v>
      </c>
      <c r="B9" s="72" t="s">
        <v>146</v>
      </c>
      <c r="C9" s="72" t="s">
        <v>146</v>
      </c>
      <c r="D9" s="31">
        <v>4</v>
      </c>
      <c r="E9" s="51">
        <v>1.35</v>
      </c>
      <c r="F9" s="31">
        <v>281</v>
      </c>
      <c r="G9" s="51">
        <v>94.93</v>
      </c>
      <c r="H9" s="31">
        <v>10</v>
      </c>
      <c r="I9" s="51">
        <v>3.38</v>
      </c>
      <c r="J9" s="31">
        <v>1</v>
      </c>
      <c r="K9" s="51">
        <v>0.34</v>
      </c>
      <c r="L9" s="31">
        <f t="shared" si="0"/>
        <v>296</v>
      </c>
      <c r="M9" s="84">
        <v>2.71</v>
      </c>
      <c r="N9" s="5"/>
    </row>
    <row r="10" spans="1:14" ht="12.75">
      <c r="A10" s="71" t="s">
        <v>130</v>
      </c>
      <c r="B10" s="31">
        <v>1</v>
      </c>
      <c r="C10" s="51">
        <v>1.59</v>
      </c>
      <c r="D10" s="31">
        <v>30</v>
      </c>
      <c r="E10" s="51">
        <v>47.62</v>
      </c>
      <c r="F10" s="31">
        <v>17</v>
      </c>
      <c r="G10" s="51">
        <v>26.98</v>
      </c>
      <c r="H10" s="31">
        <v>14</v>
      </c>
      <c r="I10" s="51">
        <v>22.22</v>
      </c>
      <c r="J10" s="31">
        <v>1</v>
      </c>
      <c r="K10" s="51">
        <v>1.59</v>
      </c>
      <c r="L10" s="31">
        <f t="shared" si="0"/>
        <v>63</v>
      </c>
      <c r="M10" s="84">
        <v>0.58</v>
      </c>
      <c r="N10" s="5"/>
    </row>
    <row r="11" spans="1:14" ht="12.75">
      <c r="A11" s="71" t="s">
        <v>131</v>
      </c>
      <c r="B11" s="31">
        <v>2</v>
      </c>
      <c r="C11" s="51">
        <v>0.4</v>
      </c>
      <c r="D11" s="31">
        <v>369</v>
      </c>
      <c r="E11" s="51">
        <v>73.21</v>
      </c>
      <c r="F11" s="31">
        <v>42</v>
      </c>
      <c r="G11" s="51">
        <v>8.33</v>
      </c>
      <c r="H11" s="31">
        <v>88</v>
      </c>
      <c r="I11" s="51">
        <v>17.46</v>
      </c>
      <c r="J11" s="31">
        <v>3</v>
      </c>
      <c r="K11" s="51">
        <v>0.6</v>
      </c>
      <c r="L11" s="31">
        <f t="shared" si="0"/>
        <v>504</v>
      </c>
      <c r="M11" s="84">
        <v>4.61</v>
      </c>
      <c r="N11" s="5"/>
    </row>
    <row r="12" spans="1:14" ht="12.75">
      <c r="A12" s="71" t="s">
        <v>132</v>
      </c>
      <c r="B12" s="72" t="s">
        <v>146</v>
      </c>
      <c r="C12" s="72" t="s">
        <v>146</v>
      </c>
      <c r="D12" s="31">
        <v>49</v>
      </c>
      <c r="E12" s="51">
        <v>52.69</v>
      </c>
      <c r="F12" s="31">
        <v>34</v>
      </c>
      <c r="G12" s="51">
        <v>36.56</v>
      </c>
      <c r="H12" s="31">
        <v>9</v>
      </c>
      <c r="I12" s="51">
        <v>9.68</v>
      </c>
      <c r="J12" s="31">
        <v>1</v>
      </c>
      <c r="K12" s="51">
        <v>1.08</v>
      </c>
      <c r="L12" s="31">
        <f t="shared" si="0"/>
        <v>93</v>
      </c>
      <c r="M12" s="84">
        <v>0.85</v>
      </c>
      <c r="N12" s="5"/>
    </row>
    <row r="13" spans="1:14" ht="12.75">
      <c r="A13" s="71" t="s">
        <v>133</v>
      </c>
      <c r="B13" s="31">
        <v>66</v>
      </c>
      <c r="C13" s="51">
        <v>15.9</v>
      </c>
      <c r="D13" s="31">
        <v>281</v>
      </c>
      <c r="E13" s="51">
        <v>67.71</v>
      </c>
      <c r="F13" s="31">
        <v>33</v>
      </c>
      <c r="G13" s="51">
        <v>7.95</v>
      </c>
      <c r="H13" s="31">
        <v>34</v>
      </c>
      <c r="I13" s="51">
        <v>8.19</v>
      </c>
      <c r="J13" s="31">
        <v>1</v>
      </c>
      <c r="K13" s="51">
        <v>0.24</v>
      </c>
      <c r="L13" s="31">
        <f t="shared" si="0"/>
        <v>415</v>
      </c>
      <c r="M13" s="84">
        <v>3.8</v>
      </c>
      <c r="N13" s="5"/>
    </row>
    <row r="14" spans="1:14" ht="12.75">
      <c r="A14" s="71" t="s">
        <v>134</v>
      </c>
      <c r="B14" s="31">
        <v>52</v>
      </c>
      <c r="C14" s="51">
        <v>8.98</v>
      </c>
      <c r="D14" s="31">
        <v>308</v>
      </c>
      <c r="E14" s="51">
        <v>53.2</v>
      </c>
      <c r="F14" s="31">
        <v>123</v>
      </c>
      <c r="G14" s="51">
        <v>21.24</v>
      </c>
      <c r="H14" s="31">
        <v>86</v>
      </c>
      <c r="I14" s="51">
        <v>14.85</v>
      </c>
      <c r="J14" s="31">
        <v>10</v>
      </c>
      <c r="K14" s="51">
        <v>1.73</v>
      </c>
      <c r="L14" s="31">
        <f t="shared" si="0"/>
        <v>579</v>
      </c>
      <c r="M14" s="84">
        <v>5.3</v>
      </c>
      <c r="N14" s="5"/>
    </row>
    <row r="15" spans="1:14" ht="12.75">
      <c r="A15" s="71" t="s">
        <v>135</v>
      </c>
      <c r="B15" s="31">
        <v>7</v>
      </c>
      <c r="C15" s="51">
        <v>6.19</v>
      </c>
      <c r="D15" s="31">
        <v>55</v>
      </c>
      <c r="E15" s="51">
        <v>48.67</v>
      </c>
      <c r="F15" s="31">
        <v>42</v>
      </c>
      <c r="G15" s="51">
        <v>37.17</v>
      </c>
      <c r="H15" s="31">
        <v>9</v>
      </c>
      <c r="I15" s="51">
        <v>7.96</v>
      </c>
      <c r="J15" s="72" t="s">
        <v>146</v>
      </c>
      <c r="K15" s="72" t="s">
        <v>146</v>
      </c>
      <c r="L15" s="31">
        <f t="shared" si="0"/>
        <v>113</v>
      </c>
      <c r="M15" s="84">
        <v>1.03</v>
      </c>
      <c r="N15" s="5"/>
    </row>
    <row r="16" spans="1:14" ht="12.75">
      <c r="A16" s="71" t="s">
        <v>136</v>
      </c>
      <c r="B16" s="31">
        <v>80</v>
      </c>
      <c r="C16" s="51">
        <v>5.29</v>
      </c>
      <c r="D16" s="31">
        <v>686</v>
      </c>
      <c r="E16" s="51">
        <v>45.4</v>
      </c>
      <c r="F16" s="31">
        <v>703</v>
      </c>
      <c r="G16" s="51">
        <v>46.53</v>
      </c>
      <c r="H16" s="31">
        <v>31</v>
      </c>
      <c r="I16" s="51">
        <v>2.05</v>
      </c>
      <c r="J16" s="31">
        <v>11</v>
      </c>
      <c r="K16" s="51">
        <v>0.73</v>
      </c>
      <c r="L16" s="31">
        <f t="shared" si="0"/>
        <v>1511</v>
      </c>
      <c r="M16" s="84">
        <v>13.82</v>
      </c>
      <c r="N16" s="5"/>
    </row>
    <row r="17" spans="1:14" ht="12.75">
      <c r="A17" s="71" t="s">
        <v>137</v>
      </c>
      <c r="B17" s="31">
        <v>10</v>
      </c>
      <c r="C17" s="51">
        <v>4.35</v>
      </c>
      <c r="D17" s="31">
        <v>137</v>
      </c>
      <c r="E17" s="51">
        <v>59.57</v>
      </c>
      <c r="F17" s="31">
        <v>45</v>
      </c>
      <c r="G17" s="51">
        <v>19.57</v>
      </c>
      <c r="H17" s="31">
        <v>37</v>
      </c>
      <c r="I17" s="51">
        <v>16.09</v>
      </c>
      <c r="J17" s="31">
        <v>1</v>
      </c>
      <c r="K17" s="51">
        <v>0.43</v>
      </c>
      <c r="L17" s="31">
        <f t="shared" si="0"/>
        <v>230</v>
      </c>
      <c r="M17" s="84">
        <v>2.1</v>
      </c>
      <c r="N17" s="5"/>
    </row>
    <row r="18" spans="1:14" ht="12.75">
      <c r="A18" s="71" t="s">
        <v>138</v>
      </c>
      <c r="B18" s="31">
        <v>69</v>
      </c>
      <c r="C18" s="51">
        <v>9.94</v>
      </c>
      <c r="D18" s="31">
        <v>411</v>
      </c>
      <c r="E18" s="51">
        <v>59.22</v>
      </c>
      <c r="F18" s="31">
        <v>203</v>
      </c>
      <c r="G18" s="51">
        <v>29.25</v>
      </c>
      <c r="H18" s="31">
        <v>6</v>
      </c>
      <c r="I18" s="51">
        <v>0.86</v>
      </c>
      <c r="J18" s="31">
        <v>5</v>
      </c>
      <c r="K18" s="51">
        <v>0.72</v>
      </c>
      <c r="L18" s="31">
        <f t="shared" si="0"/>
        <v>694</v>
      </c>
      <c r="M18" s="84">
        <v>6.35</v>
      </c>
      <c r="N18" s="5"/>
    </row>
    <row r="19" spans="1:14" ht="12.75">
      <c r="A19" s="71" t="s">
        <v>139</v>
      </c>
      <c r="B19" s="31">
        <v>64</v>
      </c>
      <c r="C19" s="51">
        <v>17.07</v>
      </c>
      <c r="D19" s="31">
        <v>173</v>
      </c>
      <c r="E19" s="51">
        <v>46.13</v>
      </c>
      <c r="F19" s="31">
        <v>119</v>
      </c>
      <c r="G19" s="51">
        <v>31.73</v>
      </c>
      <c r="H19" s="31">
        <v>13</v>
      </c>
      <c r="I19" s="51">
        <v>3.47</v>
      </c>
      <c r="J19" s="31">
        <v>6</v>
      </c>
      <c r="K19" s="51">
        <v>1.6</v>
      </c>
      <c r="L19" s="31">
        <f t="shared" si="0"/>
        <v>375</v>
      </c>
      <c r="M19" s="84">
        <v>3.43</v>
      </c>
      <c r="N19" s="5"/>
    </row>
    <row r="20" spans="1:14" ht="12.75">
      <c r="A20" s="71" t="s">
        <v>140</v>
      </c>
      <c r="B20" s="31">
        <v>6</v>
      </c>
      <c r="C20" s="51">
        <v>5.31</v>
      </c>
      <c r="D20" s="31">
        <v>49</v>
      </c>
      <c r="E20" s="51">
        <v>43.36</v>
      </c>
      <c r="F20" s="31">
        <v>19</v>
      </c>
      <c r="G20" s="51">
        <v>16.81</v>
      </c>
      <c r="H20" s="31">
        <v>38</v>
      </c>
      <c r="I20" s="51">
        <v>33.63</v>
      </c>
      <c r="J20" s="31">
        <v>1</v>
      </c>
      <c r="K20" s="51">
        <v>0.88</v>
      </c>
      <c r="L20" s="31">
        <f t="shared" si="0"/>
        <v>113</v>
      </c>
      <c r="M20" s="84">
        <v>1.03</v>
      </c>
      <c r="N20" s="5"/>
    </row>
    <row r="21" spans="1:14" ht="12.75">
      <c r="A21" s="71" t="s">
        <v>141</v>
      </c>
      <c r="B21" s="31">
        <v>24</v>
      </c>
      <c r="C21" s="51">
        <v>3.21</v>
      </c>
      <c r="D21" s="31">
        <v>219</v>
      </c>
      <c r="E21" s="51">
        <v>29.28</v>
      </c>
      <c r="F21" s="31">
        <v>322</v>
      </c>
      <c r="G21" s="51">
        <v>43.05</v>
      </c>
      <c r="H21" s="31">
        <v>179</v>
      </c>
      <c r="I21" s="51">
        <v>23.93</v>
      </c>
      <c r="J21" s="31">
        <v>4</v>
      </c>
      <c r="K21" s="51">
        <v>0.53</v>
      </c>
      <c r="L21" s="31">
        <f t="shared" si="0"/>
        <v>748</v>
      </c>
      <c r="M21" s="84">
        <v>6.84</v>
      </c>
      <c r="N21" s="5"/>
    </row>
    <row r="22" spans="1:14" ht="12.75">
      <c r="A22" s="71" t="s">
        <v>142</v>
      </c>
      <c r="B22" s="31">
        <v>32</v>
      </c>
      <c r="C22" s="51">
        <v>3.91</v>
      </c>
      <c r="D22" s="31">
        <v>411</v>
      </c>
      <c r="E22" s="51">
        <v>50.18</v>
      </c>
      <c r="F22" s="31">
        <v>238</v>
      </c>
      <c r="G22" s="51">
        <v>29.06</v>
      </c>
      <c r="H22" s="31">
        <v>129</v>
      </c>
      <c r="I22" s="51">
        <v>15.75</v>
      </c>
      <c r="J22" s="31">
        <v>9</v>
      </c>
      <c r="K22" s="51">
        <v>1.1</v>
      </c>
      <c r="L22" s="31">
        <f t="shared" si="0"/>
        <v>819</v>
      </c>
      <c r="M22" s="84">
        <v>7.49</v>
      </c>
      <c r="N22" s="5"/>
    </row>
    <row r="23" spans="1:14" ht="12.75">
      <c r="A23" s="71" t="s">
        <v>143</v>
      </c>
      <c r="B23" s="31">
        <v>3</v>
      </c>
      <c r="C23" s="51">
        <v>2.16</v>
      </c>
      <c r="D23" s="31">
        <v>55</v>
      </c>
      <c r="E23" s="51">
        <v>39.57</v>
      </c>
      <c r="F23" s="31">
        <v>32</v>
      </c>
      <c r="G23" s="51">
        <v>23.02</v>
      </c>
      <c r="H23" s="31">
        <v>49</v>
      </c>
      <c r="I23" s="51">
        <v>32.25</v>
      </c>
      <c r="J23" s="72" t="s">
        <v>146</v>
      </c>
      <c r="K23" s="72" t="s">
        <v>146</v>
      </c>
      <c r="L23" s="31">
        <f t="shared" si="0"/>
        <v>139</v>
      </c>
      <c r="M23" s="84">
        <v>1.27</v>
      </c>
      <c r="N23" s="5"/>
    </row>
    <row r="24" spans="1:14" ht="12.75">
      <c r="A24" s="99"/>
      <c r="B24" s="31"/>
      <c r="C24" s="114"/>
      <c r="D24" s="31"/>
      <c r="E24" s="114"/>
      <c r="F24" s="31"/>
      <c r="G24" s="114"/>
      <c r="H24" s="31"/>
      <c r="I24" s="114"/>
      <c r="J24" s="31"/>
      <c r="K24" s="114"/>
      <c r="L24" s="31"/>
      <c r="M24" s="84"/>
      <c r="N24" s="5"/>
    </row>
    <row r="25" spans="1:13" s="18" customFormat="1" ht="13.5" thickBot="1">
      <c r="A25" s="102" t="s">
        <v>145</v>
      </c>
      <c r="B25" s="78">
        <f>SUM(B7:B23)</f>
        <v>471</v>
      </c>
      <c r="C25" s="126"/>
      <c r="D25" s="78">
        <f aca="true" t="shared" si="1" ref="D25:L25">SUM(D7:D23)</f>
        <v>3987</v>
      </c>
      <c r="E25" s="126"/>
      <c r="F25" s="78">
        <f t="shared" si="1"/>
        <v>4626</v>
      </c>
      <c r="G25" s="126"/>
      <c r="H25" s="78">
        <f t="shared" si="1"/>
        <v>1691</v>
      </c>
      <c r="I25" s="126"/>
      <c r="J25" s="78">
        <f t="shared" si="1"/>
        <v>157</v>
      </c>
      <c r="K25" s="126"/>
      <c r="L25" s="78">
        <f t="shared" si="1"/>
        <v>10932</v>
      </c>
      <c r="M25" s="127"/>
    </row>
    <row r="26" ht="12.75">
      <c r="J26" s="3"/>
    </row>
  </sheetData>
  <mergeCells count="8">
    <mergeCell ref="J5:K5"/>
    <mergeCell ref="L5:M5"/>
    <mergeCell ref="A1:M1"/>
    <mergeCell ref="A3:M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1.28125" style="0" customWidth="1"/>
    <col min="2" max="2" width="14.421875" style="0" customWidth="1"/>
  </cols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14"/>
      <c r="L1" s="14"/>
      <c r="M1" s="14"/>
    </row>
    <row r="3" spans="1:13" ht="15">
      <c r="A3" s="225" t="s">
        <v>863</v>
      </c>
      <c r="B3" s="225"/>
      <c r="C3" s="225"/>
      <c r="D3" s="225"/>
      <c r="E3" s="225"/>
      <c r="F3" s="225"/>
      <c r="G3" s="225"/>
      <c r="H3" s="225"/>
      <c r="I3" s="225"/>
      <c r="J3" s="225"/>
      <c r="K3" s="7"/>
      <c r="L3" s="7"/>
      <c r="M3" s="7"/>
    </row>
    <row r="4" spans="1:1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5"/>
      <c r="L4" s="5"/>
      <c r="M4" s="5"/>
      <c r="N4" s="5"/>
    </row>
    <row r="5" spans="1:14" ht="12.75">
      <c r="A5" s="289" t="s">
        <v>434</v>
      </c>
      <c r="B5" s="292" t="s">
        <v>433</v>
      </c>
      <c r="C5" s="263" t="s">
        <v>436</v>
      </c>
      <c r="D5" s="281"/>
      <c r="E5" s="249" t="s">
        <v>435</v>
      </c>
      <c r="F5" s="262"/>
      <c r="G5" s="262"/>
      <c r="H5" s="262"/>
      <c r="I5" s="262"/>
      <c r="J5" s="262"/>
      <c r="K5" s="10"/>
      <c r="L5" s="10"/>
      <c r="M5" s="10"/>
      <c r="N5" s="5"/>
    </row>
    <row r="6" spans="1:14" ht="12.75">
      <c r="A6" s="290"/>
      <c r="B6" s="293"/>
      <c r="C6" s="257" t="s">
        <v>437</v>
      </c>
      <c r="D6" s="282"/>
      <c r="E6" s="259" t="s">
        <v>261</v>
      </c>
      <c r="F6" s="261"/>
      <c r="G6" s="259" t="s">
        <v>262</v>
      </c>
      <c r="H6" s="261"/>
      <c r="I6" s="259" t="s">
        <v>2</v>
      </c>
      <c r="J6" s="260"/>
      <c r="K6" s="10"/>
      <c r="L6" s="10"/>
      <c r="M6" s="10"/>
      <c r="N6" s="5"/>
    </row>
    <row r="7" spans="1:14" ht="13.5" thickBot="1">
      <c r="A7" s="291"/>
      <c r="B7" s="294"/>
      <c r="C7" s="96" t="s">
        <v>30</v>
      </c>
      <c r="D7" s="96" t="s">
        <v>153</v>
      </c>
      <c r="E7" s="96" t="s">
        <v>30</v>
      </c>
      <c r="F7" s="96" t="s">
        <v>153</v>
      </c>
      <c r="G7" s="96" t="s">
        <v>30</v>
      </c>
      <c r="H7" s="96" t="s">
        <v>153</v>
      </c>
      <c r="I7" s="96" t="s">
        <v>30</v>
      </c>
      <c r="J7" s="97" t="s">
        <v>153</v>
      </c>
      <c r="K7" s="10"/>
      <c r="L7" s="10"/>
      <c r="M7" s="10"/>
      <c r="N7" s="5"/>
    </row>
    <row r="8" spans="1:14" ht="12.75">
      <c r="A8" s="70" t="s">
        <v>127</v>
      </c>
      <c r="B8" s="26">
        <v>3157</v>
      </c>
      <c r="C8" s="26">
        <v>478</v>
      </c>
      <c r="D8" s="49">
        <v>15.14</v>
      </c>
      <c r="E8" s="26">
        <v>607</v>
      </c>
      <c r="F8" s="49">
        <v>22.66</v>
      </c>
      <c r="G8" s="26">
        <v>2072</v>
      </c>
      <c r="H8" s="49">
        <v>77.34</v>
      </c>
      <c r="I8" s="26">
        <f>SUM(E8,G8)</f>
        <v>2679</v>
      </c>
      <c r="J8" s="83">
        <v>84.86</v>
      </c>
      <c r="K8" s="5"/>
      <c r="L8" s="11"/>
      <c r="M8" s="5"/>
      <c r="N8" s="5"/>
    </row>
    <row r="9" spans="1:14" ht="12.75">
      <c r="A9" s="71" t="s">
        <v>128</v>
      </c>
      <c r="B9" s="31">
        <v>1083</v>
      </c>
      <c r="C9" s="31">
        <v>481</v>
      </c>
      <c r="D9" s="51">
        <v>44.41</v>
      </c>
      <c r="E9" s="31">
        <v>416</v>
      </c>
      <c r="F9" s="51">
        <v>69.1</v>
      </c>
      <c r="G9" s="31">
        <v>186</v>
      </c>
      <c r="H9" s="51">
        <v>30.9</v>
      </c>
      <c r="I9" s="31">
        <f aca="true" t="shared" si="0" ref="I9:I24">SUM(E9,G9)</f>
        <v>602</v>
      </c>
      <c r="J9" s="84">
        <v>55.59</v>
      </c>
      <c r="K9" s="5"/>
      <c r="L9" s="11"/>
      <c r="M9" s="5"/>
      <c r="N9" s="5"/>
    </row>
    <row r="10" spans="1:14" ht="12.75">
      <c r="A10" s="71" t="s">
        <v>129</v>
      </c>
      <c r="B10" s="31">
        <v>296</v>
      </c>
      <c r="C10" s="31">
        <v>10</v>
      </c>
      <c r="D10" s="51">
        <v>3.38</v>
      </c>
      <c r="E10" s="31">
        <v>85</v>
      </c>
      <c r="F10" s="51">
        <v>29.72</v>
      </c>
      <c r="G10" s="31">
        <v>201</v>
      </c>
      <c r="H10" s="51">
        <v>70.28</v>
      </c>
      <c r="I10" s="31">
        <f t="shared" si="0"/>
        <v>286</v>
      </c>
      <c r="J10" s="84">
        <v>96.62</v>
      </c>
      <c r="K10" s="5"/>
      <c r="L10" s="11"/>
      <c r="M10" s="5"/>
      <c r="N10" s="5"/>
    </row>
    <row r="11" spans="1:14" ht="12.75">
      <c r="A11" s="71" t="s">
        <v>130</v>
      </c>
      <c r="B11" s="31">
        <v>63</v>
      </c>
      <c r="C11" s="31">
        <v>14</v>
      </c>
      <c r="D11" s="51">
        <v>22.22</v>
      </c>
      <c r="E11" s="31">
        <v>34</v>
      </c>
      <c r="F11" s="51">
        <v>69.39</v>
      </c>
      <c r="G11" s="31">
        <v>15</v>
      </c>
      <c r="H11" s="51">
        <v>30.61</v>
      </c>
      <c r="I11" s="31">
        <f t="shared" si="0"/>
        <v>49</v>
      </c>
      <c r="J11" s="84">
        <v>77.78</v>
      </c>
      <c r="K11" s="5"/>
      <c r="L11" s="11"/>
      <c r="M11" s="5"/>
      <c r="N11" s="5"/>
    </row>
    <row r="12" spans="1:14" ht="12.75">
      <c r="A12" s="71" t="s">
        <v>131</v>
      </c>
      <c r="B12" s="31">
        <v>504</v>
      </c>
      <c r="C12" s="31">
        <v>88</v>
      </c>
      <c r="D12" s="51">
        <v>17.46</v>
      </c>
      <c r="E12" s="31">
        <v>102</v>
      </c>
      <c r="F12" s="51">
        <v>24.52</v>
      </c>
      <c r="G12" s="31">
        <v>314</v>
      </c>
      <c r="H12" s="51">
        <v>75.48</v>
      </c>
      <c r="I12" s="31">
        <f t="shared" si="0"/>
        <v>416</v>
      </c>
      <c r="J12" s="84">
        <v>82.54</v>
      </c>
      <c r="K12" s="5"/>
      <c r="L12" s="11"/>
      <c r="M12" s="5"/>
      <c r="N12" s="5"/>
    </row>
    <row r="13" spans="1:14" ht="12.75">
      <c r="A13" s="71" t="s">
        <v>132</v>
      </c>
      <c r="B13" s="31">
        <v>93</v>
      </c>
      <c r="C13" s="31">
        <v>9</v>
      </c>
      <c r="D13" s="51">
        <v>9.68</v>
      </c>
      <c r="E13" s="31">
        <v>46</v>
      </c>
      <c r="F13" s="51">
        <v>54.76</v>
      </c>
      <c r="G13" s="31">
        <v>38</v>
      </c>
      <c r="H13" s="51">
        <v>45.24</v>
      </c>
      <c r="I13" s="31">
        <f t="shared" si="0"/>
        <v>84</v>
      </c>
      <c r="J13" s="84">
        <v>90.32</v>
      </c>
      <c r="K13" s="5"/>
      <c r="L13" s="11"/>
      <c r="M13" s="5"/>
      <c r="N13" s="5"/>
    </row>
    <row r="14" spans="1:14" ht="12.75">
      <c r="A14" s="71" t="s">
        <v>133</v>
      </c>
      <c r="B14" s="31">
        <v>415</v>
      </c>
      <c r="C14" s="31">
        <v>34</v>
      </c>
      <c r="D14" s="51">
        <v>8.19</v>
      </c>
      <c r="E14" s="31">
        <v>241</v>
      </c>
      <c r="F14" s="51">
        <v>63.25</v>
      </c>
      <c r="G14" s="31">
        <v>140</v>
      </c>
      <c r="H14" s="51">
        <v>36.75</v>
      </c>
      <c r="I14" s="31">
        <f>SUM(E14,G14)</f>
        <v>381</v>
      </c>
      <c r="J14" s="84">
        <v>91.81</v>
      </c>
      <c r="K14" s="5"/>
      <c r="L14" s="11"/>
      <c r="M14" s="5"/>
      <c r="N14" s="5"/>
    </row>
    <row r="15" spans="1:14" ht="12.75">
      <c r="A15" s="71" t="s">
        <v>134</v>
      </c>
      <c r="B15" s="31">
        <v>579</v>
      </c>
      <c r="C15" s="31">
        <v>86</v>
      </c>
      <c r="D15" s="51">
        <v>14.85</v>
      </c>
      <c r="E15" s="31">
        <v>493</v>
      </c>
      <c r="F15" s="51">
        <v>100</v>
      </c>
      <c r="G15" s="72" t="s">
        <v>146</v>
      </c>
      <c r="H15" s="72" t="s">
        <v>146</v>
      </c>
      <c r="I15" s="31">
        <f>SUM(E15,G15)</f>
        <v>493</v>
      </c>
      <c r="J15" s="84">
        <v>85.15</v>
      </c>
      <c r="K15" s="5"/>
      <c r="L15" s="11"/>
      <c r="M15" s="5"/>
      <c r="N15" s="5"/>
    </row>
    <row r="16" spans="1:14" ht="12.75">
      <c r="A16" s="71" t="s">
        <v>135</v>
      </c>
      <c r="B16" s="31">
        <v>113</v>
      </c>
      <c r="C16" s="31">
        <v>9</v>
      </c>
      <c r="D16" s="51">
        <v>7.96</v>
      </c>
      <c r="E16" s="31">
        <v>73</v>
      </c>
      <c r="F16" s="51">
        <v>70.19</v>
      </c>
      <c r="G16" s="31">
        <v>31</v>
      </c>
      <c r="H16" s="51">
        <v>29.81</v>
      </c>
      <c r="I16" s="31">
        <f t="shared" si="0"/>
        <v>104</v>
      </c>
      <c r="J16" s="84">
        <v>92.04</v>
      </c>
      <c r="K16" s="5"/>
      <c r="L16" s="11"/>
      <c r="M16" s="5"/>
      <c r="N16" s="5"/>
    </row>
    <row r="17" spans="1:14" ht="12.75">
      <c r="A17" s="71" t="s">
        <v>136</v>
      </c>
      <c r="B17" s="31">
        <v>1511</v>
      </c>
      <c r="C17" s="31">
        <v>31</v>
      </c>
      <c r="D17" s="51">
        <v>2.05</v>
      </c>
      <c r="E17" s="31">
        <v>577</v>
      </c>
      <c r="F17" s="51">
        <v>38.99</v>
      </c>
      <c r="G17" s="31">
        <v>903</v>
      </c>
      <c r="H17" s="51">
        <v>61.01</v>
      </c>
      <c r="I17" s="31">
        <f t="shared" si="0"/>
        <v>1480</v>
      </c>
      <c r="J17" s="84">
        <v>97.95</v>
      </c>
      <c r="K17" s="5"/>
      <c r="L17" s="11"/>
      <c r="M17" s="5"/>
      <c r="N17" s="5"/>
    </row>
    <row r="18" spans="1:14" ht="12.75">
      <c r="A18" s="71" t="s">
        <v>137</v>
      </c>
      <c r="B18" s="31">
        <v>230</v>
      </c>
      <c r="C18" s="31">
        <v>37</v>
      </c>
      <c r="D18" s="51">
        <v>16.09</v>
      </c>
      <c r="E18" s="31">
        <v>130</v>
      </c>
      <c r="F18" s="51">
        <v>67.36</v>
      </c>
      <c r="G18" s="31">
        <v>63</v>
      </c>
      <c r="H18" s="51">
        <v>32.64</v>
      </c>
      <c r="I18" s="31">
        <f t="shared" si="0"/>
        <v>193</v>
      </c>
      <c r="J18" s="84">
        <v>83.91</v>
      </c>
      <c r="K18" s="5"/>
      <c r="L18" s="11"/>
      <c r="M18" s="5"/>
      <c r="N18" s="5"/>
    </row>
    <row r="19" spans="1:14" ht="12.75">
      <c r="A19" s="71" t="s">
        <v>138</v>
      </c>
      <c r="B19" s="31">
        <v>694</v>
      </c>
      <c r="C19" s="31">
        <v>6</v>
      </c>
      <c r="D19" s="51">
        <v>0.86</v>
      </c>
      <c r="E19" s="31">
        <v>458</v>
      </c>
      <c r="F19" s="51">
        <v>66.57</v>
      </c>
      <c r="G19" s="31">
        <v>230</v>
      </c>
      <c r="H19" s="51">
        <v>33.43</v>
      </c>
      <c r="I19" s="31">
        <f t="shared" si="0"/>
        <v>688</v>
      </c>
      <c r="J19" s="84">
        <v>99.14</v>
      </c>
      <c r="K19" s="5"/>
      <c r="L19" s="11"/>
      <c r="M19" s="5"/>
      <c r="N19" s="5"/>
    </row>
    <row r="20" spans="1:14" ht="12.75">
      <c r="A20" s="71" t="s">
        <v>139</v>
      </c>
      <c r="B20" s="31">
        <v>375</v>
      </c>
      <c r="C20" s="31">
        <v>13</v>
      </c>
      <c r="D20" s="51">
        <v>3.47</v>
      </c>
      <c r="E20" s="31">
        <v>182</v>
      </c>
      <c r="F20" s="51">
        <v>50.28</v>
      </c>
      <c r="G20" s="31">
        <v>180</v>
      </c>
      <c r="H20" s="51">
        <v>49.72</v>
      </c>
      <c r="I20" s="31">
        <f t="shared" si="0"/>
        <v>362</v>
      </c>
      <c r="J20" s="84">
        <v>96.53</v>
      </c>
      <c r="K20" s="5"/>
      <c r="L20" s="11"/>
      <c r="M20" s="5"/>
      <c r="N20" s="5"/>
    </row>
    <row r="21" spans="1:14" ht="12.75">
      <c r="A21" s="71" t="s">
        <v>140</v>
      </c>
      <c r="B21" s="31">
        <v>113</v>
      </c>
      <c r="C21" s="31">
        <v>38</v>
      </c>
      <c r="D21" s="51">
        <v>33.63</v>
      </c>
      <c r="E21" s="31">
        <v>22</v>
      </c>
      <c r="F21" s="51">
        <v>29.33</v>
      </c>
      <c r="G21" s="31">
        <v>53</v>
      </c>
      <c r="H21" s="51">
        <v>70.67</v>
      </c>
      <c r="I21" s="31">
        <f t="shared" si="0"/>
        <v>75</v>
      </c>
      <c r="J21" s="84">
        <v>66.37</v>
      </c>
      <c r="K21" s="5"/>
      <c r="L21" s="11"/>
      <c r="M21" s="5"/>
      <c r="N21" s="5"/>
    </row>
    <row r="22" spans="1:14" ht="12.75">
      <c r="A22" s="71" t="s">
        <v>141</v>
      </c>
      <c r="B22" s="31">
        <v>748</v>
      </c>
      <c r="C22" s="31">
        <v>179</v>
      </c>
      <c r="D22" s="51">
        <v>23.93</v>
      </c>
      <c r="E22" s="31">
        <v>135</v>
      </c>
      <c r="F22" s="51">
        <v>23.73</v>
      </c>
      <c r="G22" s="31">
        <v>434</v>
      </c>
      <c r="H22" s="51">
        <v>76.27</v>
      </c>
      <c r="I22" s="31">
        <f t="shared" si="0"/>
        <v>569</v>
      </c>
      <c r="J22" s="84">
        <v>76.07</v>
      </c>
      <c r="K22" s="5"/>
      <c r="L22" s="11"/>
      <c r="M22" s="5"/>
      <c r="N22" s="5"/>
    </row>
    <row r="23" spans="1:14" ht="12.75">
      <c r="A23" s="71" t="s">
        <v>142</v>
      </c>
      <c r="B23" s="31">
        <v>819</v>
      </c>
      <c r="C23" s="31">
        <v>129</v>
      </c>
      <c r="D23" s="51">
        <v>15.75</v>
      </c>
      <c r="E23" s="31">
        <v>461</v>
      </c>
      <c r="F23" s="51">
        <v>66.81</v>
      </c>
      <c r="G23" s="31">
        <v>229</v>
      </c>
      <c r="H23" s="51">
        <v>33.19</v>
      </c>
      <c r="I23" s="31">
        <f t="shared" si="0"/>
        <v>690</v>
      </c>
      <c r="J23" s="84">
        <v>84.25</v>
      </c>
      <c r="K23" s="5"/>
      <c r="L23" s="11"/>
      <c r="M23" s="5"/>
      <c r="N23" s="5"/>
    </row>
    <row r="24" spans="1:14" ht="12.75">
      <c r="A24" s="71" t="s">
        <v>143</v>
      </c>
      <c r="B24" s="31">
        <v>139</v>
      </c>
      <c r="C24" s="31">
        <v>49</v>
      </c>
      <c r="D24" s="51">
        <v>35.25</v>
      </c>
      <c r="E24" s="31">
        <v>53</v>
      </c>
      <c r="F24" s="51">
        <v>58.89</v>
      </c>
      <c r="G24" s="31">
        <v>37</v>
      </c>
      <c r="H24" s="51">
        <v>41.11</v>
      </c>
      <c r="I24" s="31">
        <f t="shared" si="0"/>
        <v>90</v>
      </c>
      <c r="J24" s="84">
        <v>64.75</v>
      </c>
      <c r="K24" s="5"/>
      <c r="L24" s="11"/>
      <c r="M24" s="5"/>
      <c r="N24" s="5"/>
    </row>
    <row r="25" spans="1:14" ht="12.75">
      <c r="A25" s="99"/>
      <c r="B25" s="31"/>
      <c r="C25" s="31"/>
      <c r="D25" s="51"/>
      <c r="E25" s="31"/>
      <c r="F25" s="51"/>
      <c r="G25" s="31"/>
      <c r="H25" s="51"/>
      <c r="I25" s="31"/>
      <c r="J25" s="84"/>
      <c r="K25" s="5"/>
      <c r="L25" s="11"/>
      <c r="M25" s="5"/>
      <c r="N25" s="5"/>
    </row>
    <row r="26" spans="1:14" s="18" customFormat="1" ht="13.5" thickBot="1">
      <c r="A26" s="102" t="s">
        <v>145</v>
      </c>
      <c r="B26" s="78">
        <f>SUM(B8:B24)</f>
        <v>10932</v>
      </c>
      <c r="C26" s="78">
        <f aca="true" t="shared" si="1" ref="C26:I26">SUM(C8:C24)</f>
        <v>1691</v>
      </c>
      <c r="D26" s="86">
        <v>15.47</v>
      </c>
      <c r="E26" s="78">
        <f t="shared" si="1"/>
        <v>4115</v>
      </c>
      <c r="F26" s="86">
        <v>44.53</v>
      </c>
      <c r="G26" s="78">
        <f t="shared" si="1"/>
        <v>5126</v>
      </c>
      <c r="H26" s="86">
        <v>55.47</v>
      </c>
      <c r="I26" s="78">
        <f t="shared" si="1"/>
        <v>9241</v>
      </c>
      <c r="J26" s="87">
        <v>84.54</v>
      </c>
      <c r="K26" s="12"/>
      <c r="L26" s="13"/>
      <c r="M26" s="12"/>
      <c r="N26" s="12"/>
    </row>
    <row r="27" spans="11:14" ht="12.75">
      <c r="K27" s="5"/>
      <c r="L27" s="5"/>
      <c r="M27" s="5"/>
      <c r="N27" s="5"/>
    </row>
    <row r="28" spans="11:14" ht="12.75">
      <c r="K28" s="5"/>
      <c r="L28" s="5"/>
      <c r="M28" s="5"/>
      <c r="N28" s="5"/>
    </row>
    <row r="29" ht="12.75">
      <c r="K29" s="5"/>
    </row>
    <row r="30" ht="12.75">
      <c r="K30" s="5"/>
    </row>
    <row r="31" ht="12.75">
      <c r="K31" s="5"/>
    </row>
    <row r="32" ht="12.75">
      <c r="K32" s="5"/>
    </row>
  </sheetData>
  <mergeCells count="10">
    <mergeCell ref="A5:A7"/>
    <mergeCell ref="B5:B7"/>
    <mergeCell ref="A3:J3"/>
    <mergeCell ref="A1:J1"/>
    <mergeCell ref="C6:D6"/>
    <mergeCell ref="E5:J5"/>
    <mergeCell ref="C5:D5"/>
    <mergeCell ref="E6:F6"/>
    <mergeCell ref="G6:H6"/>
    <mergeCell ref="I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colBreaks count="1" manualBreakCount="1">
    <brk id="10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6.0039062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</row>
    <row r="3" spans="1:9" ht="15">
      <c r="A3" s="225" t="s">
        <v>828</v>
      </c>
      <c r="B3" s="225"/>
      <c r="C3" s="225"/>
      <c r="D3" s="225"/>
      <c r="E3" s="225"/>
      <c r="F3" s="225"/>
      <c r="G3" s="225"/>
      <c r="H3" s="225"/>
      <c r="I3" s="225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218" t="s">
        <v>850</v>
      </c>
      <c r="B5" s="263" t="s">
        <v>19</v>
      </c>
      <c r="C5" s="264"/>
      <c r="D5" s="281"/>
      <c r="E5" s="143" t="s">
        <v>96</v>
      </c>
      <c r="F5" s="249" t="s">
        <v>189</v>
      </c>
      <c r="G5" s="262"/>
      <c r="H5" s="262"/>
      <c r="I5" s="262"/>
    </row>
    <row r="6" spans="1:9" ht="12.75">
      <c r="A6" s="219"/>
      <c r="B6" s="257" t="s">
        <v>438</v>
      </c>
      <c r="C6" s="258"/>
      <c r="D6" s="282"/>
      <c r="E6" s="65" t="s">
        <v>439</v>
      </c>
      <c r="F6" s="259" t="s">
        <v>97</v>
      </c>
      <c r="G6" s="261"/>
      <c r="H6" s="66" t="s">
        <v>186</v>
      </c>
      <c r="I6" s="142" t="s">
        <v>6</v>
      </c>
    </row>
    <row r="7" spans="1:9" ht="13.5" thickBot="1">
      <c r="A7" s="220"/>
      <c r="B7" s="96" t="s">
        <v>261</v>
      </c>
      <c r="C7" s="96" t="s">
        <v>262</v>
      </c>
      <c r="D7" s="96" t="s">
        <v>2</v>
      </c>
      <c r="E7" s="68" t="s">
        <v>440</v>
      </c>
      <c r="F7" s="96" t="s">
        <v>1</v>
      </c>
      <c r="G7" s="96" t="s">
        <v>11</v>
      </c>
      <c r="H7" s="68" t="s">
        <v>39</v>
      </c>
      <c r="I7" s="69" t="s">
        <v>157</v>
      </c>
    </row>
    <row r="8" spans="1:9" ht="12.75">
      <c r="A8" s="98" t="s">
        <v>441</v>
      </c>
      <c r="B8" s="26">
        <v>79</v>
      </c>
      <c r="C8" s="26">
        <v>56</v>
      </c>
      <c r="D8" s="26">
        <f aca="true" t="shared" si="0" ref="D8:D13">SUM(B8:C8)</f>
        <v>135</v>
      </c>
      <c r="E8" s="26">
        <v>26</v>
      </c>
      <c r="F8" s="37">
        <v>14.58</v>
      </c>
      <c r="G8" s="37">
        <v>76.82</v>
      </c>
      <c r="H8" s="37">
        <v>61.89</v>
      </c>
      <c r="I8" s="38">
        <v>153.29</v>
      </c>
    </row>
    <row r="9" spans="1:9" ht="12.75">
      <c r="A9" s="99" t="s">
        <v>442</v>
      </c>
      <c r="B9" s="31">
        <v>97</v>
      </c>
      <c r="C9" s="31">
        <v>59</v>
      </c>
      <c r="D9" s="31">
        <f t="shared" si="0"/>
        <v>156</v>
      </c>
      <c r="E9" s="31">
        <v>58</v>
      </c>
      <c r="F9" s="39">
        <v>38.88</v>
      </c>
      <c r="G9" s="39">
        <v>126.16</v>
      </c>
      <c r="H9" s="39">
        <v>57.86</v>
      </c>
      <c r="I9" s="40">
        <v>222.9</v>
      </c>
    </row>
    <row r="10" spans="1:9" ht="12.75">
      <c r="A10" s="99" t="s">
        <v>443</v>
      </c>
      <c r="B10" s="31">
        <v>46</v>
      </c>
      <c r="C10" s="31">
        <v>53</v>
      </c>
      <c r="D10" s="31">
        <f t="shared" si="0"/>
        <v>99</v>
      </c>
      <c r="E10" s="31">
        <v>18</v>
      </c>
      <c r="F10" s="39">
        <v>6.31</v>
      </c>
      <c r="G10" s="39">
        <v>20.78</v>
      </c>
      <c r="H10" s="39">
        <v>20.98</v>
      </c>
      <c r="I10" s="40">
        <v>48.07</v>
      </c>
    </row>
    <row r="11" spans="1:9" ht="12.75">
      <c r="A11" s="99" t="s">
        <v>444</v>
      </c>
      <c r="B11" s="31">
        <v>21</v>
      </c>
      <c r="C11" s="31">
        <v>30</v>
      </c>
      <c r="D11" s="31">
        <f t="shared" si="0"/>
        <v>51</v>
      </c>
      <c r="E11" s="31">
        <v>10</v>
      </c>
      <c r="F11" s="39">
        <v>2.41</v>
      </c>
      <c r="G11" s="39">
        <v>13.84</v>
      </c>
      <c r="H11" s="39">
        <v>42.81</v>
      </c>
      <c r="I11" s="40">
        <v>59.06</v>
      </c>
    </row>
    <row r="12" spans="1:9" ht="12.75">
      <c r="A12" s="99" t="s">
        <v>445</v>
      </c>
      <c r="B12" s="31">
        <v>20</v>
      </c>
      <c r="C12" s="31">
        <v>12</v>
      </c>
      <c r="D12" s="31">
        <f t="shared" si="0"/>
        <v>32</v>
      </c>
      <c r="E12" s="31">
        <v>5</v>
      </c>
      <c r="F12" s="39">
        <v>19.55</v>
      </c>
      <c r="G12" s="39">
        <v>66.39</v>
      </c>
      <c r="H12" s="39">
        <v>25.08</v>
      </c>
      <c r="I12" s="40">
        <v>131.02</v>
      </c>
    </row>
    <row r="13" spans="1:9" ht="12.75">
      <c r="A13" s="99" t="s">
        <v>355</v>
      </c>
      <c r="B13" s="31">
        <v>295</v>
      </c>
      <c r="C13" s="31">
        <v>266</v>
      </c>
      <c r="D13" s="31">
        <f t="shared" si="0"/>
        <v>561</v>
      </c>
      <c r="E13" s="31">
        <v>154</v>
      </c>
      <c r="F13" s="39">
        <v>150.57</v>
      </c>
      <c r="G13" s="39">
        <v>286.32</v>
      </c>
      <c r="H13" s="39">
        <v>110.16</v>
      </c>
      <c r="I13" s="40">
        <v>547.05</v>
      </c>
    </row>
    <row r="14" spans="1:9" s="18" customFormat="1" ht="12.75">
      <c r="A14" s="129" t="s">
        <v>446</v>
      </c>
      <c r="B14" s="54">
        <f>SUM(B8:B13)</f>
        <v>558</v>
      </c>
      <c r="C14" s="54">
        <f aca="true" t="shared" si="1" ref="C14:I14">SUM(C8:C13)</f>
        <v>476</v>
      </c>
      <c r="D14" s="54">
        <f t="shared" si="1"/>
        <v>1034</v>
      </c>
      <c r="E14" s="54">
        <f t="shared" si="1"/>
        <v>271</v>
      </c>
      <c r="F14" s="55">
        <f t="shared" si="1"/>
        <v>232.3</v>
      </c>
      <c r="G14" s="55">
        <f t="shared" si="1"/>
        <v>590.31</v>
      </c>
      <c r="H14" s="55">
        <f t="shared" si="1"/>
        <v>318.78</v>
      </c>
      <c r="I14" s="74">
        <f t="shared" si="1"/>
        <v>1161.3899999999999</v>
      </c>
    </row>
    <row r="15" spans="1:9" ht="12.75">
      <c r="A15" s="99"/>
      <c r="B15" s="31"/>
      <c r="C15" s="31"/>
      <c r="D15" s="31"/>
      <c r="E15" s="31"/>
      <c r="F15" s="39"/>
      <c r="G15" s="39"/>
      <c r="H15" s="39"/>
      <c r="I15" s="40"/>
    </row>
    <row r="16" spans="1:9" ht="12.75">
      <c r="A16" s="99" t="s">
        <v>447</v>
      </c>
      <c r="B16" s="31">
        <v>29</v>
      </c>
      <c r="C16" s="31">
        <v>37</v>
      </c>
      <c r="D16" s="31">
        <f>SUM(B16:C16)</f>
        <v>66</v>
      </c>
      <c r="E16" s="31">
        <v>8</v>
      </c>
      <c r="F16" s="39">
        <v>11.88</v>
      </c>
      <c r="G16" s="39">
        <v>146.07</v>
      </c>
      <c r="H16" s="39">
        <v>21.88</v>
      </c>
      <c r="I16" s="40">
        <v>179.83</v>
      </c>
    </row>
    <row r="17" spans="1:9" ht="12.75">
      <c r="A17" s="99" t="s">
        <v>851</v>
      </c>
      <c r="B17" s="31">
        <v>5</v>
      </c>
      <c r="C17" s="31">
        <v>16</v>
      </c>
      <c r="D17" s="31">
        <f>SUM(B17:C17)</f>
        <v>21</v>
      </c>
      <c r="E17" s="31">
        <v>2</v>
      </c>
      <c r="F17" s="39">
        <v>0.31</v>
      </c>
      <c r="G17" s="39">
        <v>1.39</v>
      </c>
      <c r="H17" s="39">
        <v>158.18</v>
      </c>
      <c r="I17" s="40">
        <v>159.88</v>
      </c>
    </row>
    <row r="18" spans="1:9" ht="12.75">
      <c r="A18" s="99" t="s">
        <v>448</v>
      </c>
      <c r="B18" s="31">
        <v>8</v>
      </c>
      <c r="C18" s="31">
        <v>8</v>
      </c>
      <c r="D18" s="31">
        <f>SUM(B18:C18)</f>
        <v>16</v>
      </c>
      <c r="E18" s="31">
        <v>2</v>
      </c>
      <c r="F18" s="39">
        <v>0.8</v>
      </c>
      <c r="G18" s="39">
        <v>6.07</v>
      </c>
      <c r="H18" s="39">
        <v>16.95</v>
      </c>
      <c r="I18" s="40">
        <v>23.82</v>
      </c>
    </row>
    <row r="19" spans="1:9" ht="12.75">
      <c r="A19" s="99" t="s">
        <v>355</v>
      </c>
      <c r="B19" s="31">
        <v>202</v>
      </c>
      <c r="C19" s="31">
        <v>154</v>
      </c>
      <c r="D19" s="31">
        <f>SUM(B19:C19)</f>
        <v>356</v>
      </c>
      <c r="E19" s="31">
        <v>15</v>
      </c>
      <c r="F19" s="39">
        <v>66.33</v>
      </c>
      <c r="G19" s="39">
        <v>1100.46</v>
      </c>
      <c r="H19" s="39">
        <v>172.61</v>
      </c>
      <c r="I19" s="40">
        <v>1339.4</v>
      </c>
    </row>
    <row r="20" spans="1:9" s="18" customFormat="1" ht="12.75">
      <c r="A20" s="129" t="s">
        <v>641</v>
      </c>
      <c r="B20" s="54">
        <f>SUM(B16:B19)</f>
        <v>244</v>
      </c>
      <c r="C20" s="54">
        <f aca="true" t="shared" si="2" ref="C20:I20">SUM(C16:C19)</f>
        <v>215</v>
      </c>
      <c r="D20" s="54">
        <f t="shared" si="2"/>
        <v>459</v>
      </c>
      <c r="E20" s="54">
        <f t="shared" si="2"/>
        <v>27</v>
      </c>
      <c r="F20" s="55">
        <f t="shared" si="2"/>
        <v>79.32</v>
      </c>
      <c r="G20" s="55">
        <f t="shared" si="2"/>
        <v>1253.99</v>
      </c>
      <c r="H20" s="55">
        <f t="shared" si="2"/>
        <v>369.62</v>
      </c>
      <c r="I20" s="74">
        <f t="shared" si="2"/>
        <v>1702.93</v>
      </c>
    </row>
    <row r="21" spans="1:9" ht="12.75">
      <c r="A21" s="99"/>
      <c r="B21" s="31"/>
      <c r="C21" s="31"/>
      <c r="D21" s="31"/>
      <c r="E21" s="31"/>
      <c r="F21" s="39"/>
      <c r="G21" s="39"/>
      <c r="H21" s="39"/>
      <c r="I21" s="40"/>
    </row>
    <row r="22" spans="1:9" ht="12.75">
      <c r="A22" s="99" t="s">
        <v>449</v>
      </c>
      <c r="B22" s="31">
        <v>3</v>
      </c>
      <c r="C22" s="31">
        <v>4</v>
      </c>
      <c r="D22" s="31">
        <f>SUM(B22:C22)</f>
        <v>7</v>
      </c>
      <c r="E22" s="72" t="s">
        <v>146</v>
      </c>
      <c r="F22" s="39">
        <v>0.1</v>
      </c>
      <c r="G22" s="39">
        <v>6.07</v>
      </c>
      <c r="H22" s="39">
        <v>0.35</v>
      </c>
      <c r="I22" s="40">
        <v>6.52</v>
      </c>
    </row>
    <row r="23" spans="1:9" ht="12.75">
      <c r="A23" s="99" t="s">
        <v>450</v>
      </c>
      <c r="B23" s="31">
        <v>8</v>
      </c>
      <c r="C23" s="31">
        <v>8</v>
      </c>
      <c r="D23" s="31">
        <f>SUM(B23:C23)</f>
        <v>16</v>
      </c>
      <c r="E23" s="31">
        <v>1</v>
      </c>
      <c r="F23" s="39">
        <v>1.16</v>
      </c>
      <c r="G23" s="39">
        <v>1.28</v>
      </c>
      <c r="H23" s="39">
        <v>2.79</v>
      </c>
      <c r="I23" s="40">
        <v>5.23</v>
      </c>
    </row>
    <row r="24" spans="1:9" ht="12.75">
      <c r="A24" s="99" t="s">
        <v>451</v>
      </c>
      <c r="B24" s="31">
        <v>1</v>
      </c>
      <c r="C24" s="72" t="s">
        <v>146</v>
      </c>
      <c r="D24" s="31">
        <f>SUM(B24:C24)</f>
        <v>1</v>
      </c>
      <c r="E24" s="72" t="s">
        <v>146</v>
      </c>
      <c r="F24" s="39">
        <v>0.01</v>
      </c>
      <c r="G24" s="39">
        <v>0.69</v>
      </c>
      <c r="H24" s="72" t="s">
        <v>146</v>
      </c>
      <c r="I24" s="40">
        <v>0.7</v>
      </c>
    </row>
    <row r="25" spans="1:9" ht="12.75">
      <c r="A25" s="99" t="s">
        <v>452</v>
      </c>
      <c r="B25" s="31">
        <v>6</v>
      </c>
      <c r="C25" s="31">
        <v>14</v>
      </c>
      <c r="D25" s="31">
        <f>SUM(B25:C25)</f>
        <v>20</v>
      </c>
      <c r="E25" s="31">
        <v>3</v>
      </c>
      <c r="F25" s="72" t="s">
        <v>146</v>
      </c>
      <c r="G25" s="39">
        <v>3.54</v>
      </c>
      <c r="H25" s="39">
        <v>2.92</v>
      </c>
      <c r="I25" s="40">
        <v>6.46</v>
      </c>
    </row>
    <row r="26" spans="1:9" ht="12.75">
      <c r="A26" s="99" t="s">
        <v>355</v>
      </c>
      <c r="B26" s="31">
        <v>132</v>
      </c>
      <c r="C26" s="31">
        <v>203</v>
      </c>
      <c r="D26" s="31">
        <f>SUM(B26:C26)</f>
        <v>335</v>
      </c>
      <c r="E26" s="31">
        <v>29</v>
      </c>
      <c r="F26" s="39">
        <v>108.38</v>
      </c>
      <c r="G26" s="39">
        <v>371.88</v>
      </c>
      <c r="H26" s="39">
        <v>57.76</v>
      </c>
      <c r="I26" s="40">
        <v>538.02</v>
      </c>
    </row>
    <row r="27" spans="1:9" s="18" customFormat="1" ht="12.75">
      <c r="A27" s="129" t="s">
        <v>453</v>
      </c>
      <c r="B27" s="54">
        <f>SUM(B22:B26)</f>
        <v>150</v>
      </c>
      <c r="C27" s="54">
        <f aca="true" t="shared" si="3" ref="C27:I27">SUM(C22:C26)</f>
        <v>229</v>
      </c>
      <c r="D27" s="54">
        <f t="shared" si="3"/>
        <v>379</v>
      </c>
      <c r="E27" s="54">
        <f t="shared" si="3"/>
        <v>33</v>
      </c>
      <c r="F27" s="55">
        <f t="shared" si="3"/>
        <v>109.64999999999999</v>
      </c>
      <c r="G27" s="55">
        <f t="shared" si="3"/>
        <v>383.46</v>
      </c>
      <c r="H27" s="55">
        <f t="shared" si="3"/>
        <v>63.82</v>
      </c>
      <c r="I27" s="74">
        <f t="shared" si="3"/>
        <v>556.93</v>
      </c>
    </row>
    <row r="28" spans="1:9" ht="12.75">
      <c r="A28" s="99"/>
      <c r="B28" s="31"/>
      <c r="C28" s="31"/>
      <c r="D28" s="31"/>
      <c r="E28" s="31"/>
      <c r="F28" s="39"/>
      <c r="G28" s="39"/>
      <c r="H28" s="39"/>
      <c r="I28" s="40"/>
    </row>
    <row r="29" spans="1:9" ht="12.75">
      <c r="A29" s="99" t="s">
        <v>454</v>
      </c>
      <c r="B29" s="31">
        <v>48</v>
      </c>
      <c r="C29" s="31">
        <v>16</v>
      </c>
      <c r="D29" s="31">
        <f aca="true" t="shared" si="4" ref="D29:D34">SUM(B29:C29)</f>
        <v>64</v>
      </c>
      <c r="E29" s="31">
        <v>42</v>
      </c>
      <c r="F29" s="39">
        <v>42.74</v>
      </c>
      <c r="G29" s="39">
        <v>105.87</v>
      </c>
      <c r="H29" s="39">
        <v>310.46</v>
      </c>
      <c r="I29" s="40">
        <v>459.07</v>
      </c>
    </row>
    <row r="30" spans="1:9" ht="12.75">
      <c r="A30" s="99" t="s">
        <v>455</v>
      </c>
      <c r="B30" s="31">
        <v>32</v>
      </c>
      <c r="C30" s="31">
        <v>19</v>
      </c>
      <c r="D30" s="31">
        <f t="shared" si="4"/>
        <v>51</v>
      </c>
      <c r="E30" s="31">
        <v>16</v>
      </c>
      <c r="F30" s="39">
        <v>5.68</v>
      </c>
      <c r="G30" s="39">
        <v>46.24</v>
      </c>
      <c r="H30" s="39">
        <v>83.51</v>
      </c>
      <c r="I30" s="40">
        <v>135.43</v>
      </c>
    </row>
    <row r="31" spans="1:9" ht="12.75">
      <c r="A31" s="99" t="s">
        <v>456</v>
      </c>
      <c r="B31" s="31">
        <v>30</v>
      </c>
      <c r="C31" s="31">
        <v>1</v>
      </c>
      <c r="D31" s="31">
        <f t="shared" si="4"/>
        <v>31</v>
      </c>
      <c r="E31" s="31">
        <v>23</v>
      </c>
      <c r="F31" s="39">
        <v>1.38</v>
      </c>
      <c r="G31" s="39">
        <v>12.25</v>
      </c>
      <c r="H31" s="39">
        <v>34.04</v>
      </c>
      <c r="I31" s="40">
        <v>47.67</v>
      </c>
    </row>
    <row r="32" spans="1:9" ht="12.75">
      <c r="A32" s="99" t="s">
        <v>457</v>
      </c>
      <c r="B32" s="31">
        <v>5</v>
      </c>
      <c r="C32" s="31">
        <v>1</v>
      </c>
      <c r="D32" s="31">
        <f t="shared" si="4"/>
        <v>6</v>
      </c>
      <c r="E32" s="31">
        <v>5</v>
      </c>
      <c r="F32" s="39">
        <v>0.05</v>
      </c>
      <c r="G32" s="39">
        <v>1.1</v>
      </c>
      <c r="H32" s="39">
        <v>5.13</v>
      </c>
      <c r="I32" s="40">
        <v>6.28</v>
      </c>
    </row>
    <row r="33" spans="1:9" ht="12.75">
      <c r="A33" s="99" t="s">
        <v>452</v>
      </c>
      <c r="B33" s="31">
        <v>99</v>
      </c>
      <c r="C33" s="31">
        <v>21</v>
      </c>
      <c r="D33" s="31">
        <f t="shared" si="4"/>
        <v>120</v>
      </c>
      <c r="E33" s="31">
        <v>73</v>
      </c>
      <c r="F33" s="39">
        <v>249.72</v>
      </c>
      <c r="G33" s="39">
        <v>855.7</v>
      </c>
      <c r="H33" s="39">
        <v>488.39</v>
      </c>
      <c r="I33" s="40">
        <v>1593.81</v>
      </c>
    </row>
    <row r="34" spans="1:9" ht="12.75">
      <c r="A34" s="99" t="s">
        <v>355</v>
      </c>
      <c r="B34" s="31">
        <v>62</v>
      </c>
      <c r="C34" s="31">
        <v>54</v>
      </c>
      <c r="D34" s="31">
        <f t="shared" si="4"/>
        <v>116</v>
      </c>
      <c r="E34" s="31">
        <v>48</v>
      </c>
      <c r="F34" s="39">
        <v>553.88</v>
      </c>
      <c r="G34" s="39">
        <v>5432.07</v>
      </c>
      <c r="H34" s="39">
        <v>748.88</v>
      </c>
      <c r="I34" s="40">
        <v>6734.83</v>
      </c>
    </row>
    <row r="35" spans="1:9" s="18" customFormat="1" ht="12.75">
      <c r="A35" s="129" t="s">
        <v>458</v>
      </c>
      <c r="B35" s="54">
        <f>SUM(B29:B34)</f>
        <v>276</v>
      </c>
      <c r="C35" s="54">
        <f aca="true" t="shared" si="5" ref="C35:I35">SUM(C29:C34)</f>
        <v>112</v>
      </c>
      <c r="D35" s="54">
        <f t="shared" si="5"/>
        <v>388</v>
      </c>
      <c r="E35" s="54">
        <f t="shared" si="5"/>
        <v>207</v>
      </c>
      <c r="F35" s="55">
        <f t="shared" si="5"/>
        <v>853.45</v>
      </c>
      <c r="G35" s="55">
        <f t="shared" si="5"/>
        <v>6453.23</v>
      </c>
      <c r="H35" s="55">
        <f t="shared" si="5"/>
        <v>1670.4099999999999</v>
      </c>
      <c r="I35" s="74">
        <f t="shared" si="5"/>
        <v>8977.09</v>
      </c>
    </row>
    <row r="36" spans="1:9" ht="12.75">
      <c r="A36" s="99"/>
      <c r="B36" s="31"/>
      <c r="C36" s="31"/>
      <c r="D36" s="31"/>
      <c r="E36" s="31"/>
      <c r="F36" s="39"/>
      <c r="G36" s="39"/>
      <c r="H36" s="39"/>
      <c r="I36" s="40"/>
    </row>
    <row r="37" spans="1:9" ht="12.75">
      <c r="A37" s="99" t="s">
        <v>459</v>
      </c>
      <c r="B37" s="31">
        <v>5</v>
      </c>
      <c r="C37" s="31">
        <v>4</v>
      </c>
      <c r="D37" s="31">
        <f aca="true" t="shared" si="6" ref="D37:D43">SUM(B37:C37)</f>
        <v>9</v>
      </c>
      <c r="E37" s="31">
        <v>6</v>
      </c>
      <c r="F37" s="39">
        <v>19.41</v>
      </c>
      <c r="G37" s="39">
        <v>6.61</v>
      </c>
      <c r="H37" s="39">
        <v>2.21</v>
      </c>
      <c r="I37" s="40">
        <v>28.23</v>
      </c>
    </row>
    <row r="38" spans="1:9" ht="12.75">
      <c r="A38" s="99" t="s">
        <v>460</v>
      </c>
      <c r="B38" s="31">
        <v>15</v>
      </c>
      <c r="C38" s="31">
        <v>10</v>
      </c>
      <c r="D38" s="31">
        <f t="shared" si="6"/>
        <v>25</v>
      </c>
      <c r="E38" s="31">
        <v>8</v>
      </c>
      <c r="F38" s="39">
        <v>7.15</v>
      </c>
      <c r="G38" s="39">
        <v>4.42</v>
      </c>
      <c r="H38" s="39">
        <v>12.52</v>
      </c>
      <c r="I38" s="40">
        <v>24.09</v>
      </c>
    </row>
    <row r="39" spans="1:9" ht="12.75">
      <c r="A39" s="99" t="s">
        <v>461</v>
      </c>
      <c r="B39" s="31">
        <v>4</v>
      </c>
      <c r="C39" s="72" t="s">
        <v>146</v>
      </c>
      <c r="D39" s="31">
        <f t="shared" si="6"/>
        <v>4</v>
      </c>
      <c r="E39" s="31">
        <v>2</v>
      </c>
      <c r="F39" s="39">
        <v>2.89</v>
      </c>
      <c r="G39" s="39">
        <v>0.01</v>
      </c>
      <c r="H39" s="39">
        <v>0.01</v>
      </c>
      <c r="I39" s="40">
        <v>2.91</v>
      </c>
    </row>
    <row r="40" spans="1:9" ht="12.75">
      <c r="A40" s="99" t="s">
        <v>462</v>
      </c>
      <c r="B40" s="31">
        <v>24</v>
      </c>
      <c r="C40" s="31">
        <v>29</v>
      </c>
      <c r="D40" s="31">
        <f t="shared" si="6"/>
        <v>53</v>
      </c>
      <c r="E40" s="31">
        <v>7</v>
      </c>
      <c r="F40" s="39">
        <v>3.92</v>
      </c>
      <c r="G40" s="39">
        <v>13.36</v>
      </c>
      <c r="H40" s="39">
        <v>29.96</v>
      </c>
      <c r="I40" s="40">
        <v>47.24</v>
      </c>
    </row>
    <row r="41" spans="1:9" ht="12.75">
      <c r="A41" s="99" t="s">
        <v>463</v>
      </c>
      <c r="B41" s="31">
        <v>6</v>
      </c>
      <c r="C41" s="31">
        <v>2</v>
      </c>
      <c r="D41" s="31">
        <f t="shared" si="6"/>
        <v>8</v>
      </c>
      <c r="E41" s="31">
        <v>3</v>
      </c>
      <c r="F41" s="39">
        <v>0.05</v>
      </c>
      <c r="G41" s="39">
        <v>1.35</v>
      </c>
      <c r="H41" s="39">
        <v>1.09</v>
      </c>
      <c r="I41" s="40">
        <v>2.49</v>
      </c>
    </row>
    <row r="42" spans="1:9" ht="12.75">
      <c r="A42" s="99" t="s">
        <v>452</v>
      </c>
      <c r="B42" s="31">
        <v>97</v>
      </c>
      <c r="C42" s="31">
        <v>69</v>
      </c>
      <c r="D42" s="31">
        <f t="shared" si="6"/>
        <v>166</v>
      </c>
      <c r="E42" s="31">
        <v>24</v>
      </c>
      <c r="F42" s="39">
        <v>525.42</v>
      </c>
      <c r="G42" s="39">
        <v>780.79</v>
      </c>
      <c r="H42" s="39">
        <v>245.01</v>
      </c>
      <c r="I42" s="40">
        <v>1551.22</v>
      </c>
    </row>
    <row r="43" spans="1:9" ht="12.75">
      <c r="A43" s="99" t="s">
        <v>355</v>
      </c>
      <c r="B43" s="31">
        <v>32</v>
      </c>
      <c r="C43" s="31">
        <v>88</v>
      </c>
      <c r="D43" s="31">
        <f t="shared" si="6"/>
        <v>120</v>
      </c>
      <c r="E43" s="31">
        <v>12</v>
      </c>
      <c r="F43" s="39">
        <v>250.86</v>
      </c>
      <c r="G43" s="39">
        <v>2012.19</v>
      </c>
      <c r="H43" s="39">
        <v>145.17</v>
      </c>
      <c r="I43" s="40">
        <v>2408.22</v>
      </c>
    </row>
    <row r="44" spans="1:9" s="18" customFormat="1" ht="13.5" thickBot="1">
      <c r="A44" s="102" t="s">
        <v>464</v>
      </c>
      <c r="B44" s="78">
        <f>SUM(B37:B43)</f>
        <v>183</v>
      </c>
      <c r="C44" s="78">
        <f aca="true" t="shared" si="7" ref="C44:I44">SUM(C37:C43)</f>
        <v>202</v>
      </c>
      <c r="D44" s="78">
        <f t="shared" si="7"/>
        <v>385</v>
      </c>
      <c r="E44" s="78">
        <f t="shared" si="7"/>
        <v>62</v>
      </c>
      <c r="F44" s="79">
        <f t="shared" si="7"/>
        <v>809.6999999999999</v>
      </c>
      <c r="G44" s="79">
        <f t="shared" si="7"/>
        <v>2818.73</v>
      </c>
      <c r="H44" s="79">
        <f t="shared" si="7"/>
        <v>435.97</v>
      </c>
      <c r="I44" s="80">
        <f t="shared" si="7"/>
        <v>4064.3999999999996</v>
      </c>
    </row>
  </sheetData>
  <mergeCells count="7">
    <mergeCell ref="F5:I5"/>
    <mergeCell ref="F6:G6"/>
    <mergeCell ref="A1:I1"/>
    <mergeCell ref="A3:I3"/>
    <mergeCell ref="A5:A7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75" zoomScaleNormal="75" workbookViewId="0" topLeftCell="A1">
      <selection activeCell="A1" sqref="A1:M1"/>
    </sheetView>
  </sheetViews>
  <sheetFormatPr defaultColWidth="11.421875" defaultRowHeight="12.75"/>
  <cols>
    <col min="1" max="1" width="38.8515625" style="0" customWidth="1"/>
    <col min="6" max="6" width="12.421875" style="0" customWidth="1"/>
    <col min="9" max="9" width="13.00390625" style="0" customWidth="1"/>
  </cols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3" spans="1:13" ht="15">
      <c r="A3" s="225" t="s">
        <v>829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2.75">
      <c r="A5" s="289" t="s">
        <v>162</v>
      </c>
      <c r="B5" s="249" t="s">
        <v>465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3" ht="12.75">
      <c r="A6" s="290"/>
      <c r="B6" s="295" t="s">
        <v>466</v>
      </c>
      <c r="C6" s="142" t="s">
        <v>467</v>
      </c>
      <c r="D6" s="295" t="s">
        <v>468</v>
      </c>
      <c r="E6" s="295" t="s">
        <v>469</v>
      </c>
      <c r="F6" s="295" t="s">
        <v>470</v>
      </c>
      <c r="G6" s="142" t="s">
        <v>471</v>
      </c>
      <c r="H6" s="295" t="s">
        <v>473</v>
      </c>
      <c r="I6" s="295" t="s">
        <v>474</v>
      </c>
      <c r="J6" s="295" t="s">
        <v>475</v>
      </c>
      <c r="K6" s="66" t="s">
        <v>476</v>
      </c>
      <c r="L6" s="259" t="s">
        <v>2</v>
      </c>
      <c r="M6" s="260"/>
    </row>
    <row r="7" spans="1:13" ht="13.5" thickBot="1">
      <c r="A7" s="291"/>
      <c r="B7" s="275"/>
      <c r="C7" s="68" t="s">
        <v>157</v>
      </c>
      <c r="D7" s="275"/>
      <c r="E7" s="275"/>
      <c r="F7" s="275"/>
      <c r="G7" s="68" t="s">
        <v>472</v>
      </c>
      <c r="H7" s="275"/>
      <c r="I7" s="275"/>
      <c r="J7" s="275"/>
      <c r="K7" s="68" t="s">
        <v>477</v>
      </c>
      <c r="L7" s="96" t="s">
        <v>30</v>
      </c>
      <c r="M7" s="97" t="s">
        <v>153</v>
      </c>
    </row>
    <row r="8" spans="1:13" s="18" customFormat="1" ht="12.75">
      <c r="A8" s="138" t="s">
        <v>243</v>
      </c>
      <c r="B8" s="139">
        <v>17</v>
      </c>
      <c r="C8" s="139">
        <v>38</v>
      </c>
      <c r="D8" s="139">
        <v>23</v>
      </c>
      <c r="E8" s="139">
        <v>5</v>
      </c>
      <c r="F8" s="144" t="s">
        <v>146</v>
      </c>
      <c r="G8" s="144" t="s">
        <v>146</v>
      </c>
      <c r="H8" s="139">
        <v>29</v>
      </c>
      <c r="I8" s="139">
        <v>2</v>
      </c>
      <c r="J8" s="139">
        <v>6</v>
      </c>
      <c r="K8" s="139">
        <v>351</v>
      </c>
      <c r="L8" s="139">
        <v>471</v>
      </c>
      <c r="M8" s="145">
        <v>4.31</v>
      </c>
    </row>
    <row r="9" spans="1:13" ht="12.75">
      <c r="A9" s="99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84"/>
    </row>
    <row r="10" spans="1:13" ht="12.75">
      <c r="A10" s="99" t="s">
        <v>268</v>
      </c>
      <c r="B10" s="31">
        <v>6</v>
      </c>
      <c r="C10" s="31">
        <v>11</v>
      </c>
      <c r="D10" s="31">
        <v>9</v>
      </c>
      <c r="E10" s="31">
        <v>13</v>
      </c>
      <c r="F10" s="72" t="s">
        <v>146</v>
      </c>
      <c r="G10" s="31">
        <v>1</v>
      </c>
      <c r="H10" s="31">
        <v>981</v>
      </c>
      <c r="I10" s="72" t="s">
        <v>146</v>
      </c>
      <c r="J10" s="72" t="s">
        <v>146</v>
      </c>
      <c r="K10" s="31">
        <v>13</v>
      </c>
      <c r="L10" s="31">
        <v>1034</v>
      </c>
      <c r="M10" s="84">
        <v>9.46</v>
      </c>
    </row>
    <row r="11" spans="1:13" ht="12.75">
      <c r="A11" s="99" t="s">
        <v>864</v>
      </c>
      <c r="B11" s="31">
        <v>75</v>
      </c>
      <c r="C11" s="31">
        <v>91</v>
      </c>
      <c r="D11" s="31">
        <v>98</v>
      </c>
      <c r="E11" s="31">
        <v>15</v>
      </c>
      <c r="F11" s="31">
        <v>2</v>
      </c>
      <c r="G11" s="31">
        <v>4</v>
      </c>
      <c r="H11" s="31">
        <v>56</v>
      </c>
      <c r="I11" s="31">
        <v>1</v>
      </c>
      <c r="J11" s="72" t="s">
        <v>146</v>
      </c>
      <c r="K11" s="31">
        <v>117</v>
      </c>
      <c r="L11" s="31">
        <v>459</v>
      </c>
      <c r="M11" s="84">
        <v>4.2</v>
      </c>
    </row>
    <row r="12" spans="1:13" ht="12.75">
      <c r="A12" s="99" t="s">
        <v>244</v>
      </c>
      <c r="B12" s="31">
        <v>25</v>
      </c>
      <c r="C12" s="31">
        <v>57</v>
      </c>
      <c r="D12" s="31">
        <v>11</v>
      </c>
      <c r="E12" s="31">
        <v>11</v>
      </c>
      <c r="F12" s="72" t="s">
        <v>146</v>
      </c>
      <c r="G12" s="31">
        <v>1</v>
      </c>
      <c r="H12" s="31">
        <v>16</v>
      </c>
      <c r="I12" s="31">
        <v>4</v>
      </c>
      <c r="J12" s="31">
        <v>3</v>
      </c>
      <c r="K12" s="31">
        <v>107</v>
      </c>
      <c r="L12" s="31">
        <v>235</v>
      </c>
      <c r="M12" s="84">
        <v>2.15</v>
      </c>
    </row>
    <row r="13" spans="1:13" ht="12.75">
      <c r="A13" s="99" t="s">
        <v>422</v>
      </c>
      <c r="B13" s="31">
        <v>24</v>
      </c>
      <c r="C13" s="31">
        <v>29</v>
      </c>
      <c r="D13" s="31">
        <v>13</v>
      </c>
      <c r="E13" s="31">
        <v>24</v>
      </c>
      <c r="F13" s="31">
        <v>8</v>
      </c>
      <c r="G13" s="31">
        <v>1</v>
      </c>
      <c r="H13" s="31">
        <v>19</v>
      </c>
      <c r="I13" s="31">
        <v>7</v>
      </c>
      <c r="J13" s="31">
        <v>4</v>
      </c>
      <c r="K13" s="31">
        <v>61</v>
      </c>
      <c r="L13" s="31">
        <v>190</v>
      </c>
      <c r="M13" s="84">
        <v>1.74</v>
      </c>
    </row>
    <row r="14" spans="1:13" ht="12.75">
      <c r="A14" s="99" t="s">
        <v>423</v>
      </c>
      <c r="B14" s="31">
        <v>174</v>
      </c>
      <c r="C14" s="31">
        <v>33</v>
      </c>
      <c r="D14" s="31">
        <v>28</v>
      </c>
      <c r="E14" s="31">
        <v>12</v>
      </c>
      <c r="F14" s="31">
        <v>11</v>
      </c>
      <c r="G14" s="72" t="s">
        <v>146</v>
      </c>
      <c r="H14" s="31">
        <v>10</v>
      </c>
      <c r="I14" s="31">
        <v>6</v>
      </c>
      <c r="J14" s="31">
        <v>1</v>
      </c>
      <c r="K14" s="31">
        <v>41</v>
      </c>
      <c r="L14" s="31">
        <v>316</v>
      </c>
      <c r="M14" s="84">
        <v>2.89</v>
      </c>
    </row>
    <row r="15" spans="1:13" ht="12.75">
      <c r="A15" s="99" t="s">
        <v>424</v>
      </c>
      <c r="B15" s="31">
        <v>21</v>
      </c>
      <c r="C15" s="31">
        <v>11</v>
      </c>
      <c r="D15" s="31">
        <v>15</v>
      </c>
      <c r="E15" s="31">
        <v>19</v>
      </c>
      <c r="F15" s="31">
        <v>1</v>
      </c>
      <c r="G15" s="31">
        <v>3</v>
      </c>
      <c r="H15" s="31">
        <v>9</v>
      </c>
      <c r="I15" s="31">
        <v>7</v>
      </c>
      <c r="J15" s="31">
        <v>43</v>
      </c>
      <c r="K15" s="31">
        <v>50</v>
      </c>
      <c r="L15" s="31">
        <v>179</v>
      </c>
      <c r="M15" s="84">
        <v>1.64</v>
      </c>
    </row>
    <row r="16" spans="1:13" ht="12.75">
      <c r="A16" s="99" t="s">
        <v>425</v>
      </c>
      <c r="B16" s="31">
        <v>2</v>
      </c>
      <c r="C16" s="72" t="s">
        <v>146</v>
      </c>
      <c r="D16" s="31">
        <v>1</v>
      </c>
      <c r="E16" s="72" t="s">
        <v>146</v>
      </c>
      <c r="F16" s="72" t="s">
        <v>146</v>
      </c>
      <c r="G16" s="72" t="s">
        <v>146</v>
      </c>
      <c r="H16" s="72" t="s">
        <v>146</v>
      </c>
      <c r="I16" s="72" t="s">
        <v>146</v>
      </c>
      <c r="J16" s="31">
        <v>63</v>
      </c>
      <c r="K16" s="72" t="s">
        <v>146</v>
      </c>
      <c r="L16" s="31">
        <v>66</v>
      </c>
      <c r="M16" s="84">
        <v>0.6</v>
      </c>
    </row>
    <row r="17" spans="1:13" ht="12.75">
      <c r="A17" s="99" t="s">
        <v>426</v>
      </c>
      <c r="B17" s="31">
        <v>61</v>
      </c>
      <c r="C17" s="31">
        <v>59</v>
      </c>
      <c r="D17" s="31">
        <v>44</v>
      </c>
      <c r="E17" s="31">
        <v>24</v>
      </c>
      <c r="F17" s="31">
        <v>4</v>
      </c>
      <c r="G17" s="31">
        <v>4</v>
      </c>
      <c r="H17" s="31">
        <v>59</v>
      </c>
      <c r="I17" s="31">
        <v>2</v>
      </c>
      <c r="J17" s="72" t="s">
        <v>146</v>
      </c>
      <c r="K17" s="31">
        <v>122</v>
      </c>
      <c r="L17" s="31">
        <v>379</v>
      </c>
      <c r="M17" s="84">
        <v>3.47</v>
      </c>
    </row>
    <row r="18" spans="1:13" ht="12.75">
      <c r="A18" s="99" t="s">
        <v>247</v>
      </c>
      <c r="B18" s="72" t="s">
        <v>146</v>
      </c>
      <c r="C18" s="72" t="s">
        <v>146</v>
      </c>
      <c r="D18" s="72" t="s">
        <v>146</v>
      </c>
      <c r="E18" s="72" t="s">
        <v>146</v>
      </c>
      <c r="F18" s="72" t="s">
        <v>146</v>
      </c>
      <c r="G18" s="31">
        <v>103</v>
      </c>
      <c r="H18" s="72" t="s">
        <v>146</v>
      </c>
      <c r="I18" s="72" t="s">
        <v>146</v>
      </c>
      <c r="J18" s="72" t="s">
        <v>146</v>
      </c>
      <c r="K18" s="72" t="s">
        <v>146</v>
      </c>
      <c r="L18" s="31">
        <v>103</v>
      </c>
      <c r="M18" s="84">
        <v>0.94</v>
      </c>
    </row>
    <row r="19" spans="1:13" ht="12.75">
      <c r="A19" s="99" t="s">
        <v>182</v>
      </c>
      <c r="B19" s="31">
        <v>23</v>
      </c>
      <c r="C19" s="31">
        <v>21</v>
      </c>
      <c r="D19" s="31">
        <v>12</v>
      </c>
      <c r="E19" s="31">
        <v>23</v>
      </c>
      <c r="F19" s="31">
        <v>1</v>
      </c>
      <c r="G19" s="31">
        <v>2</v>
      </c>
      <c r="H19" s="31">
        <v>25</v>
      </c>
      <c r="I19" s="31">
        <v>5</v>
      </c>
      <c r="J19" s="31">
        <v>1</v>
      </c>
      <c r="K19" s="31">
        <v>135</v>
      </c>
      <c r="L19" s="31">
        <v>248</v>
      </c>
      <c r="M19" s="84">
        <v>2.27</v>
      </c>
    </row>
    <row r="20" spans="1:13" ht="12.75">
      <c r="A20" s="99" t="s">
        <v>271</v>
      </c>
      <c r="B20" s="31">
        <v>97</v>
      </c>
      <c r="C20" s="31">
        <v>42</v>
      </c>
      <c r="D20" s="31">
        <v>17</v>
      </c>
      <c r="E20" s="31">
        <v>40</v>
      </c>
      <c r="F20" s="31">
        <v>1</v>
      </c>
      <c r="G20" s="31">
        <v>4</v>
      </c>
      <c r="H20" s="31">
        <v>93</v>
      </c>
      <c r="I20" s="31">
        <v>10</v>
      </c>
      <c r="J20" s="31">
        <v>2</v>
      </c>
      <c r="K20" s="31">
        <v>82</v>
      </c>
      <c r="L20" s="31">
        <v>388</v>
      </c>
      <c r="M20" s="84">
        <v>3.55</v>
      </c>
    </row>
    <row r="21" spans="1:13" ht="12.75">
      <c r="A21" s="99" t="s">
        <v>427</v>
      </c>
      <c r="B21" s="72" t="s">
        <v>146</v>
      </c>
      <c r="C21" s="31">
        <v>1</v>
      </c>
      <c r="D21" s="72" t="s">
        <v>146</v>
      </c>
      <c r="E21" s="72" t="s">
        <v>146</v>
      </c>
      <c r="F21" s="72" t="s">
        <v>146</v>
      </c>
      <c r="G21" s="72" t="s">
        <v>146</v>
      </c>
      <c r="H21" s="72" t="s">
        <v>146</v>
      </c>
      <c r="I21" s="72" t="s">
        <v>146</v>
      </c>
      <c r="J21" s="72" t="s">
        <v>146</v>
      </c>
      <c r="K21" s="31">
        <v>4</v>
      </c>
      <c r="L21" s="31">
        <v>5</v>
      </c>
      <c r="M21" s="84">
        <v>0.05</v>
      </c>
    </row>
    <row r="22" spans="1:13" ht="12.75">
      <c r="A22" s="99" t="s">
        <v>428</v>
      </c>
      <c r="B22" s="31">
        <v>57</v>
      </c>
      <c r="C22" s="31">
        <v>54</v>
      </c>
      <c r="D22" s="31">
        <v>39</v>
      </c>
      <c r="E22" s="31">
        <v>34</v>
      </c>
      <c r="F22" s="31">
        <v>13</v>
      </c>
      <c r="G22" s="31">
        <v>2</v>
      </c>
      <c r="H22" s="31">
        <v>28</v>
      </c>
      <c r="I22" s="31">
        <v>26</v>
      </c>
      <c r="J22" s="31">
        <v>5</v>
      </c>
      <c r="K22" s="31">
        <v>127</v>
      </c>
      <c r="L22" s="31">
        <v>385</v>
      </c>
      <c r="M22" s="84">
        <v>3.52</v>
      </c>
    </row>
    <row r="23" spans="1:13" s="18" customFormat="1" ht="12.75">
      <c r="A23" s="129" t="s">
        <v>849</v>
      </c>
      <c r="B23" s="54">
        <f aca="true" t="shared" si="0" ref="B23:M23">SUM(B10:B22)</f>
        <v>565</v>
      </c>
      <c r="C23" s="54">
        <f t="shared" si="0"/>
        <v>409</v>
      </c>
      <c r="D23" s="54">
        <f t="shared" si="0"/>
        <v>287</v>
      </c>
      <c r="E23" s="54">
        <f t="shared" si="0"/>
        <v>215</v>
      </c>
      <c r="F23" s="54">
        <f t="shared" si="0"/>
        <v>41</v>
      </c>
      <c r="G23" s="54">
        <f t="shared" si="0"/>
        <v>125</v>
      </c>
      <c r="H23" s="54">
        <f t="shared" si="0"/>
        <v>1296</v>
      </c>
      <c r="I23" s="54">
        <f t="shared" si="0"/>
        <v>68</v>
      </c>
      <c r="J23" s="54">
        <f t="shared" si="0"/>
        <v>122</v>
      </c>
      <c r="K23" s="54">
        <f t="shared" si="0"/>
        <v>859</v>
      </c>
      <c r="L23" s="54">
        <f t="shared" si="0"/>
        <v>3987</v>
      </c>
      <c r="M23" s="85">
        <f t="shared" si="0"/>
        <v>36.480000000000004</v>
      </c>
    </row>
    <row r="24" spans="1:13" ht="12.75">
      <c r="A24" s="99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84"/>
    </row>
    <row r="25" spans="1:13" s="18" customFormat="1" ht="12.75">
      <c r="A25" s="129" t="s">
        <v>181</v>
      </c>
      <c r="B25" s="54">
        <v>934</v>
      </c>
      <c r="C25" s="54">
        <v>895</v>
      </c>
      <c r="D25" s="54">
        <v>798</v>
      </c>
      <c r="E25" s="54">
        <v>136</v>
      </c>
      <c r="F25" s="54">
        <v>30</v>
      </c>
      <c r="G25" s="54">
        <v>18</v>
      </c>
      <c r="H25" s="54">
        <v>414</v>
      </c>
      <c r="I25" s="54">
        <v>52</v>
      </c>
      <c r="J25" s="54">
        <v>18</v>
      </c>
      <c r="K25" s="54">
        <v>1331</v>
      </c>
      <c r="L25" s="54">
        <v>4626</v>
      </c>
      <c r="M25" s="85">
        <v>42.32</v>
      </c>
    </row>
    <row r="26" spans="1:13" ht="12.75">
      <c r="A26" s="9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84"/>
    </row>
    <row r="27" spans="1:13" s="18" customFormat="1" ht="12.75">
      <c r="A27" s="129" t="s">
        <v>183</v>
      </c>
      <c r="B27" s="54">
        <v>328</v>
      </c>
      <c r="C27" s="54">
        <v>211</v>
      </c>
      <c r="D27" s="54">
        <v>181</v>
      </c>
      <c r="E27" s="54">
        <v>81</v>
      </c>
      <c r="F27" s="54">
        <v>21</v>
      </c>
      <c r="G27" s="54">
        <v>8</v>
      </c>
      <c r="H27" s="54">
        <v>121</v>
      </c>
      <c r="I27" s="54">
        <v>20</v>
      </c>
      <c r="J27" s="54">
        <v>2</v>
      </c>
      <c r="K27" s="54">
        <v>718</v>
      </c>
      <c r="L27" s="54">
        <v>1691</v>
      </c>
      <c r="M27" s="85">
        <v>15.47</v>
      </c>
    </row>
    <row r="28" spans="1:13" ht="12.75">
      <c r="A28" s="99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84"/>
    </row>
    <row r="29" spans="1:13" s="18" customFormat="1" ht="12.75">
      <c r="A29" s="129" t="s">
        <v>429</v>
      </c>
      <c r="B29" s="54">
        <v>26</v>
      </c>
      <c r="C29" s="54">
        <v>13</v>
      </c>
      <c r="D29" s="54">
        <v>13</v>
      </c>
      <c r="E29" s="54">
        <v>3</v>
      </c>
      <c r="F29" s="76" t="s">
        <v>146</v>
      </c>
      <c r="G29" s="76" t="s">
        <v>146</v>
      </c>
      <c r="H29" s="54">
        <v>14</v>
      </c>
      <c r="I29" s="54">
        <v>4</v>
      </c>
      <c r="J29" s="54">
        <v>2</v>
      </c>
      <c r="K29" s="54">
        <v>82</v>
      </c>
      <c r="L29" s="54">
        <v>157</v>
      </c>
      <c r="M29" s="85">
        <v>1.44</v>
      </c>
    </row>
    <row r="30" spans="1:13" ht="12.75">
      <c r="A30" s="9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84"/>
    </row>
    <row r="31" spans="1:13" s="18" customFormat="1" ht="13.5" thickBot="1">
      <c r="A31" s="102" t="s">
        <v>185</v>
      </c>
      <c r="B31" s="78">
        <f aca="true" t="shared" si="1" ref="B31:L31">SUM(B8,B23,B25,B27,B29)</f>
        <v>1870</v>
      </c>
      <c r="C31" s="78">
        <f t="shared" si="1"/>
        <v>1566</v>
      </c>
      <c r="D31" s="78">
        <f t="shared" si="1"/>
        <v>1302</v>
      </c>
      <c r="E31" s="78">
        <f t="shared" si="1"/>
        <v>440</v>
      </c>
      <c r="F31" s="78">
        <f t="shared" si="1"/>
        <v>92</v>
      </c>
      <c r="G31" s="78">
        <f t="shared" si="1"/>
        <v>151</v>
      </c>
      <c r="H31" s="78">
        <f t="shared" si="1"/>
        <v>1874</v>
      </c>
      <c r="I31" s="78">
        <f t="shared" si="1"/>
        <v>146</v>
      </c>
      <c r="J31" s="78">
        <f t="shared" si="1"/>
        <v>150</v>
      </c>
      <c r="K31" s="78">
        <f t="shared" si="1"/>
        <v>3341</v>
      </c>
      <c r="L31" s="78">
        <f t="shared" si="1"/>
        <v>10932</v>
      </c>
      <c r="M31" s="87"/>
    </row>
    <row r="34" spans="3:11" ht="12.75">
      <c r="C34" s="5"/>
      <c r="D34" s="5"/>
      <c r="E34" s="5"/>
      <c r="F34" s="5"/>
      <c r="G34" s="5"/>
      <c r="H34" s="5"/>
      <c r="I34" s="5"/>
      <c r="J34" s="5"/>
      <c r="K34" s="5"/>
    </row>
    <row r="35" spans="2:13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1" ht="12.75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2:11" ht="12.75"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mergeCells count="12">
    <mergeCell ref="A1:M1"/>
    <mergeCell ref="A3:M3"/>
    <mergeCell ref="A5:A7"/>
    <mergeCell ref="B5:M5"/>
    <mergeCell ref="L6:M6"/>
    <mergeCell ref="B6:B7"/>
    <mergeCell ref="D6:D7"/>
    <mergeCell ref="E6:E7"/>
    <mergeCell ref="F6:F7"/>
    <mergeCell ref="H6:H7"/>
    <mergeCell ref="I6:I7"/>
    <mergeCell ref="J6:J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38.8515625" style="0" customWidth="1"/>
    <col min="6" max="6" width="12.421875" style="0" customWidth="1"/>
    <col min="9" max="9" width="13.00390625" style="0" customWidth="1"/>
  </cols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14"/>
      <c r="M1" s="14"/>
    </row>
    <row r="3" spans="1:13" ht="15">
      <c r="A3" s="225" t="s">
        <v>830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7"/>
      <c r="M3" s="7"/>
    </row>
    <row r="4" spans="1:11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2.75">
      <c r="A5" s="289" t="s">
        <v>162</v>
      </c>
      <c r="B5" s="249" t="s">
        <v>478</v>
      </c>
      <c r="C5" s="262"/>
      <c r="D5" s="262"/>
      <c r="E5" s="262"/>
      <c r="F5" s="262"/>
      <c r="G5" s="262"/>
      <c r="H5" s="262"/>
      <c r="I5" s="262"/>
      <c r="J5" s="262"/>
      <c r="K5" s="262"/>
    </row>
    <row r="6" spans="1:12" ht="12.75">
      <c r="A6" s="290"/>
      <c r="B6" s="259" t="s">
        <v>479</v>
      </c>
      <c r="C6" s="261"/>
      <c r="D6" s="259" t="s">
        <v>480</v>
      </c>
      <c r="E6" s="261"/>
      <c r="F6" s="259" t="s">
        <v>481</v>
      </c>
      <c r="G6" s="261"/>
      <c r="H6" s="259" t="s">
        <v>482</v>
      </c>
      <c r="I6" s="261"/>
      <c r="J6" s="259" t="s">
        <v>2</v>
      </c>
      <c r="K6" s="260"/>
      <c r="L6" s="5"/>
    </row>
    <row r="7" spans="1:12" ht="13.5" thickBot="1">
      <c r="A7" s="291"/>
      <c r="B7" s="96" t="s">
        <v>30</v>
      </c>
      <c r="C7" s="96" t="s">
        <v>153</v>
      </c>
      <c r="D7" s="96" t="s">
        <v>30</v>
      </c>
      <c r="E7" s="96" t="s">
        <v>153</v>
      </c>
      <c r="F7" s="96" t="s">
        <v>30</v>
      </c>
      <c r="G7" s="96" t="s">
        <v>153</v>
      </c>
      <c r="H7" s="96" t="s">
        <v>30</v>
      </c>
      <c r="I7" s="96" t="s">
        <v>153</v>
      </c>
      <c r="J7" s="96" t="s">
        <v>30</v>
      </c>
      <c r="K7" s="97" t="s">
        <v>153</v>
      </c>
      <c r="L7" s="5"/>
    </row>
    <row r="8" spans="1:12" ht="12.75">
      <c r="A8" s="138" t="s">
        <v>243</v>
      </c>
      <c r="B8" s="139">
        <v>152</v>
      </c>
      <c r="C8" s="146">
        <v>7.05</v>
      </c>
      <c r="D8" s="139">
        <v>39</v>
      </c>
      <c r="E8" s="146">
        <v>2.49</v>
      </c>
      <c r="F8" s="139">
        <v>13</v>
      </c>
      <c r="G8" s="146">
        <v>3.18</v>
      </c>
      <c r="H8" s="139">
        <v>267</v>
      </c>
      <c r="I8" s="146">
        <v>3.93</v>
      </c>
      <c r="J8" s="139">
        <v>471</v>
      </c>
      <c r="K8" s="145">
        <v>4.31</v>
      </c>
      <c r="L8" s="5"/>
    </row>
    <row r="9" spans="1:12" ht="12.75">
      <c r="A9" s="99"/>
      <c r="B9" s="31"/>
      <c r="C9" s="51"/>
      <c r="D9" s="31"/>
      <c r="E9" s="51"/>
      <c r="F9" s="31"/>
      <c r="G9" s="51"/>
      <c r="H9" s="31"/>
      <c r="I9" s="51"/>
      <c r="J9" s="31"/>
      <c r="K9" s="84"/>
      <c r="L9" s="5"/>
    </row>
    <row r="10" spans="1:12" ht="12.75">
      <c r="A10" s="99" t="s">
        <v>268</v>
      </c>
      <c r="B10" s="31">
        <v>168</v>
      </c>
      <c r="C10" s="51">
        <v>7.8</v>
      </c>
      <c r="D10" s="31">
        <v>139</v>
      </c>
      <c r="E10" s="51">
        <v>8.86</v>
      </c>
      <c r="F10" s="31">
        <v>44</v>
      </c>
      <c r="G10" s="51">
        <v>10.76</v>
      </c>
      <c r="H10" s="31">
        <v>683</v>
      </c>
      <c r="I10" s="51">
        <v>10.04</v>
      </c>
      <c r="J10" s="31">
        <v>1034</v>
      </c>
      <c r="K10" s="84">
        <v>9.46</v>
      </c>
      <c r="L10" s="5"/>
    </row>
    <row r="11" spans="1:12" ht="12.75">
      <c r="A11" s="99" t="s">
        <v>864</v>
      </c>
      <c r="B11" s="31">
        <v>97</v>
      </c>
      <c r="C11" s="51">
        <v>4.5</v>
      </c>
      <c r="D11" s="31">
        <v>74</v>
      </c>
      <c r="E11" s="51">
        <v>4.72</v>
      </c>
      <c r="F11" s="31">
        <v>10</v>
      </c>
      <c r="G11" s="51">
        <v>2.44</v>
      </c>
      <c r="H11" s="31">
        <v>278</v>
      </c>
      <c r="I11" s="51">
        <v>4.09</v>
      </c>
      <c r="J11" s="31">
        <v>459</v>
      </c>
      <c r="K11" s="84">
        <v>4.2</v>
      </c>
      <c r="L11" s="5"/>
    </row>
    <row r="12" spans="1:12" ht="12.75">
      <c r="A12" s="99" t="s">
        <v>244</v>
      </c>
      <c r="B12" s="31">
        <v>22</v>
      </c>
      <c r="C12" s="51">
        <v>1.02</v>
      </c>
      <c r="D12" s="31">
        <v>32</v>
      </c>
      <c r="E12" s="51">
        <v>2.04</v>
      </c>
      <c r="F12" s="31">
        <v>10</v>
      </c>
      <c r="G12" s="51">
        <v>2.44</v>
      </c>
      <c r="H12" s="31">
        <v>171</v>
      </c>
      <c r="I12" s="51">
        <v>2.51</v>
      </c>
      <c r="J12" s="31">
        <v>235</v>
      </c>
      <c r="K12" s="84">
        <v>2.15</v>
      </c>
      <c r="L12" s="5"/>
    </row>
    <row r="13" spans="1:12" ht="12.75">
      <c r="A13" s="99" t="s">
        <v>422</v>
      </c>
      <c r="B13" s="31">
        <v>45</v>
      </c>
      <c r="C13" s="51">
        <v>2.09</v>
      </c>
      <c r="D13" s="31">
        <v>33</v>
      </c>
      <c r="E13" s="51">
        <v>2.1</v>
      </c>
      <c r="F13" s="31">
        <v>9</v>
      </c>
      <c r="G13" s="51">
        <v>2.2</v>
      </c>
      <c r="H13" s="31">
        <v>103</v>
      </c>
      <c r="I13" s="51">
        <v>1.51</v>
      </c>
      <c r="J13" s="31">
        <v>190</v>
      </c>
      <c r="K13" s="84">
        <v>1.74</v>
      </c>
      <c r="L13" s="5"/>
    </row>
    <row r="14" spans="1:12" ht="12.75">
      <c r="A14" s="99" t="s">
        <v>423</v>
      </c>
      <c r="B14" s="31">
        <v>50</v>
      </c>
      <c r="C14" s="51">
        <v>2.32</v>
      </c>
      <c r="D14" s="31">
        <v>50</v>
      </c>
      <c r="E14" s="51">
        <v>3.19</v>
      </c>
      <c r="F14" s="31">
        <v>10</v>
      </c>
      <c r="G14" s="51">
        <v>2.44</v>
      </c>
      <c r="H14" s="31">
        <v>206</v>
      </c>
      <c r="I14" s="51">
        <v>3.03</v>
      </c>
      <c r="J14" s="31">
        <v>316</v>
      </c>
      <c r="K14" s="84">
        <v>2.89</v>
      </c>
      <c r="L14" s="5"/>
    </row>
    <row r="15" spans="1:12" ht="12.75">
      <c r="A15" s="99" t="s">
        <v>424</v>
      </c>
      <c r="B15" s="31">
        <v>28</v>
      </c>
      <c r="C15" s="51">
        <v>1.3</v>
      </c>
      <c r="D15" s="31">
        <v>29</v>
      </c>
      <c r="E15" s="51">
        <v>1.85</v>
      </c>
      <c r="F15" s="31">
        <v>9</v>
      </c>
      <c r="G15" s="51">
        <v>2.2</v>
      </c>
      <c r="H15" s="31">
        <v>113</v>
      </c>
      <c r="I15" s="51">
        <v>1.66</v>
      </c>
      <c r="J15" s="31">
        <v>179</v>
      </c>
      <c r="K15" s="84">
        <v>1.64</v>
      </c>
      <c r="L15" s="5"/>
    </row>
    <row r="16" spans="1:12" ht="12.75">
      <c r="A16" s="99" t="s">
        <v>425</v>
      </c>
      <c r="B16" s="31">
        <v>6</v>
      </c>
      <c r="C16" s="51">
        <v>0.28</v>
      </c>
      <c r="D16" s="31">
        <v>9</v>
      </c>
      <c r="E16" s="51">
        <v>0.57</v>
      </c>
      <c r="F16" s="31">
        <v>2</v>
      </c>
      <c r="G16" s="51">
        <v>0.49</v>
      </c>
      <c r="H16" s="31">
        <v>49</v>
      </c>
      <c r="I16" s="51">
        <v>0.72</v>
      </c>
      <c r="J16" s="31">
        <v>66</v>
      </c>
      <c r="K16" s="84">
        <v>0.6</v>
      </c>
      <c r="L16" s="5"/>
    </row>
    <row r="17" spans="1:12" ht="12.75">
      <c r="A17" s="99" t="s">
        <v>426</v>
      </c>
      <c r="B17" s="31">
        <v>82</v>
      </c>
      <c r="C17" s="51">
        <v>3.81</v>
      </c>
      <c r="D17" s="31">
        <v>66</v>
      </c>
      <c r="E17" s="51">
        <v>4.21</v>
      </c>
      <c r="F17" s="31">
        <v>14</v>
      </c>
      <c r="G17" s="51">
        <v>3.42</v>
      </c>
      <c r="H17" s="31">
        <v>217</v>
      </c>
      <c r="I17" s="51">
        <v>3.19</v>
      </c>
      <c r="J17" s="31">
        <v>379</v>
      </c>
      <c r="K17" s="84">
        <v>3.47</v>
      </c>
      <c r="L17" s="5"/>
    </row>
    <row r="18" spans="1:12" ht="12.75">
      <c r="A18" s="99" t="s">
        <v>247</v>
      </c>
      <c r="B18" s="72">
        <v>6</v>
      </c>
      <c r="C18" s="51">
        <v>0.28</v>
      </c>
      <c r="D18" s="72">
        <v>20</v>
      </c>
      <c r="E18" s="51">
        <v>1.28</v>
      </c>
      <c r="F18" s="72">
        <v>3</v>
      </c>
      <c r="G18" s="51">
        <v>0.73</v>
      </c>
      <c r="H18" s="72">
        <v>74</v>
      </c>
      <c r="I18" s="51">
        <v>1.09</v>
      </c>
      <c r="J18" s="72">
        <v>103</v>
      </c>
      <c r="K18" s="84">
        <v>0.94</v>
      </c>
      <c r="L18" s="5"/>
    </row>
    <row r="19" spans="1:12" ht="12.75">
      <c r="A19" s="99" t="s">
        <v>182</v>
      </c>
      <c r="B19" s="31">
        <v>37</v>
      </c>
      <c r="C19" s="51">
        <v>1.72</v>
      </c>
      <c r="D19" s="31">
        <v>28</v>
      </c>
      <c r="E19" s="51">
        <v>1.79</v>
      </c>
      <c r="F19" s="31">
        <v>6</v>
      </c>
      <c r="G19" s="51">
        <v>1.47</v>
      </c>
      <c r="H19" s="31">
        <v>177</v>
      </c>
      <c r="I19" s="51">
        <v>2.6</v>
      </c>
      <c r="J19" s="31">
        <v>248</v>
      </c>
      <c r="K19" s="84">
        <v>2.27</v>
      </c>
      <c r="L19" s="5"/>
    </row>
    <row r="20" spans="1:12" ht="12.75">
      <c r="A20" s="99" t="s">
        <v>271</v>
      </c>
      <c r="B20" s="31">
        <v>35</v>
      </c>
      <c r="C20" s="51">
        <v>1.62</v>
      </c>
      <c r="D20" s="31">
        <v>42</v>
      </c>
      <c r="E20" s="51">
        <v>2.68</v>
      </c>
      <c r="F20" s="31">
        <v>24</v>
      </c>
      <c r="G20" s="51">
        <v>5.87</v>
      </c>
      <c r="H20" s="31">
        <v>287</v>
      </c>
      <c r="I20" s="51">
        <v>4.22</v>
      </c>
      <c r="J20" s="31">
        <v>388</v>
      </c>
      <c r="K20" s="84">
        <v>3.55</v>
      </c>
      <c r="L20" s="5"/>
    </row>
    <row r="21" spans="1:12" ht="12.75">
      <c r="A21" s="99" t="s">
        <v>427</v>
      </c>
      <c r="B21" s="72" t="s">
        <v>146</v>
      </c>
      <c r="C21" s="72" t="s">
        <v>146</v>
      </c>
      <c r="D21" s="72" t="s">
        <v>146</v>
      </c>
      <c r="E21" s="72" t="s">
        <v>146</v>
      </c>
      <c r="F21" s="72" t="s">
        <v>146</v>
      </c>
      <c r="G21" s="72" t="s">
        <v>146</v>
      </c>
      <c r="H21" s="72">
        <v>5</v>
      </c>
      <c r="I21" s="51">
        <v>0.07</v>
      </c>
      <c r="J21" s="72">
        <v>5</v>
      </c>
      <c r="K21" s="84">
        <v>0.05</v>
      </c>
      <c r="L21" s="5"/>
    </row>
    <row r="22" spans="1:12" ht="12.75">
      <c r="A22" s="99" t="s">
        <v>428</v>
      </c>
      <c r="B22" s="31">
        <v>84</v>
      </c>
      <c r="C22" s="51">
        <v>3.9</v>
      </c>
      <c r="D22" s="31">
        <v>58</v>
      </c>
      <c r="E22" s="51">
        <v>3.7</v>
      </c>
      <c r="F22" s="31">
        <v>15</v>
      </c>
      <c r="G22" s="51">
        <v>3.67</v>
      </c>
      <c r="H22" s="31">
        <v>228</v>
      </c>
      <c r="I22" s="51">
        <v>3.35</v>
      </c>
      <c r="J22" s="31">
        <v>385</v>
      </c>
      <c r="K22" s="84">
        <v>3.52</v>
      </c>
      <c r="L22" s="5"/>
    </row>
    <row r="23" spans="1:12" ht="12.75">
      <c r="A23" s="129" t="s">
        <v>849</v>
      </c>
      <c r="B23" s="54">
        <f aca="true" t="shared" si="0" ref="B23:K23">SUM(B10:B22)</f>
        <v>660</v>
      </c>
      <c r="C23" s="56">
        <f t="shared" si="0"/>
        <v>30.64</v>
      </c>
      <c r="D23" s="54">
        <f t="shared" si="0"/>
        <v>580</v>
      </c>
      <c r="E23" s="56">
        <f t="shared" si="0"/>
        <v>36.99000000000001</v>
      </c>
      <c r="F23" s="54">
        <f t="shared" si="0"/>
        <v>156</v>
      </c>
      <c r="G23" s="56">
        <f t="shared" si="0"/>
        <v>38.13</v>
      </c>
      <c r="H23" s="54">
        <f t="shared" si="0"/>
        <v>2591</v>
      </c>
      <c r="I23" s="56">
        <f t="shared" si="0"/>
        <v>38.080000000000005</v>
      </c>
      <c r="J23" s="54">
        <f t="shared" si="0"/>
        <v>3987</v>
      </c>
      <c r="K23" s="85">
        <f t="shared" si="0"/>
        <v>36.480000000000004</v>
      </c>
      <c r="L23" s="5"/>
    </row>
    <row r="24" spans="1:12" ht="12.75">
      <c r="A24" s="99"/>
      <c r="B24" s="31"/>
      <c r="C24" s="51"/>
      <c r="D24" s="31"/>
      <c r="E24" s="51"/>
      <c r="F24" s="31"/>
      <c r="G24" s="51"/>
      <c r="H24" s="31"/>
      <c r="I24" s="51"/>
      <c r="J24" s="31"/>
      <c r="K24" s="84"/>
      <c r="L24" s="5"/>
    </row>
    <row r="25" spans="1:12" ht="12.75">
      <c r="A25" s="129" t="s">
        <v>181</v>
      </c>
      <c r="B25" s="54">
        <v>993</v>
      </c>
      <c r="C25" s="56">
        <v>46.08</v>
      </c>
      <c r="D25" s="54">
        <v>676</v>
      </c>
      <c r="E25" s="56">
        <v>43.11</v>
      </c>
      <c r="F25" s="54">
        <v>169</v>
      </c>
      <c r="G25" s="56">
        <v>41.32</v>
      </c>
      <c r="H25" s="54">
        <v>2788</v>
      </c>
      <c r="I25" s="56">
        <v>41</v>
      </c>
      <c r="J25" s="54">
        <v>4626</v>
      </c>
      <c r="K25" s="85">
        <v>42.32</v>
      </c>
      <c r="L25" s="5"/>
    </row>
    <row r="26" spans="1:12" ht="12.75">
      <c r="A26" s="99"/>
      <c r="B26" s="31"/>
      <c r="C26" s="51"/>
      <c r="D26" s="31"/>
      <c r="E26" s="51"/>
      <c r="F26" s="31"/>
      <c r="G26" s="51"/>
      <c r="H26" s="31"/>
      <c r="I26" s="51"/>
      <c r="J26" s="31"/>
      <c r="K26" s="84"/>
      <c r="L26" s="5"/>
    </row>
    <row r="27" spans="1:12" ht="12.75">
      <c r="A27" s="129" t="s">
        <v>183</v>
      </c>
      <c r="B27" s="54">
        <v>322</v>
      </c>
      <c r="C27" s="56">
        <v>14.94</v>
      </c>
      <c r="D27" s="54">
        <v>253</v>
      </c>
      <c r="E27" s="56">
        <v>16.14</v>
      </c>
      <c r="F27" s="54">
        <v>62</v>
      </c>
      <c r="G27" s="56">
        <v>15.16</v>
      </c>
      <c r="H27" s="54">
        <v>1054</v>
      </c>
      <c r="I27" s="56">
        <v>15.5</v>
      </c>
      <c r="J27" s="54">
        <v>1691</v>
      </c>
      <c r="K27" s="85">
        <v>15.47</v>
      </c>
      <c r="L27" s="5"/>
    </row>
    <row r="28" spans="1:12" ht="12.75">
      <c r="A28" s="99"/>
      <c r="B28" s="31"/>
      <c r="C28" s="51"/>
      <c r="D28" s="31"/>
      <c r="E28" s="51"/>
      <c r="F28" s="31"/>
      <c r="G28" s="51"/>
      <c r="H28" s="31"/>
      <c r="I28" s="51"/>
      <c r="J28" s="31"/>
      <c r="K28" s="84"/>
      <c r="L28" s="5"/>
    </row>
    <row r="29" spans="1:12" ht="12.75">
      <c r="A29" s="129" t="s">
        <v>429</v>
      </c>
      <c r="B29" s="54">
        <v>28</v>
      </c>
      <c r="C29" s="56">
        <v>1.3</v>
      </c>
      <c r="D29" s="54">
        <v>20</v>
      </c>
      <c r="E29" s="56">
        <v>1.28</v>
      </c>
      <c r="F29" s="54">
        <v>9</v>
      </c>
      <c r="G29" s="56">
        <v>2.2</v>
      </c>
      <c r="H29" s="54">
        <v>100</v>
      </c>
      <c r="I29" s="56">
        <v>1.47</v>
      </c>
      <c r="J29" s="54">
        <v>157</v>
      </c>
      <c r="K29" s="85">
        <v>1.44</v>
      </c>
      <c r="L29" s="5"/>
    </row>
    <row r="30" spans="1:12" ht="12.75">
      <c r="A30" s="99"/>
      <c r="B30" s="31"/>
      <c r="C30" s="51"/>
      <c r="D30" s="31"/>
      <c r="E30" s="51"/>
      <c r="F30" s="31"/>
      <c r="G30" s="51"/>
      <c r="H30" s="31"/>
      <c r="I30" s="51"/>
      <c r="J30" s="31"/>
      <c r="K30" s="84"/>
      <c r="L30" s="5"/>
    </row>
    <row r="31" spans="1:12" ht="13.5" thickBot="1">
      <c r="A31" s="102" t="s">
        <v>185</v>
      </c>
      <c r="B31" s="78">
        <f>SUM(B8,B23,B25,B27,B29)</f>
        <v>2155</v>
      </c>
      <c r="C31" s="86"/>
      <c r="D31" s="78">
        <f>SUM(D8,D23,D25,D27,D29)</f>
        <v>1568</v>
      </c>
      <c r="E31" s="86"/>
      <c r="F31" s="78">
        <f>SUM(F8,F23,F25,F27,F29)</f>
        <v>409</v>
      </c>
      <c r="G31" s="86"/>
      <c r="H31" s="78">
        <f>SUM(H8,H23,H25,H27,H29)</f>
        <v>6800</v>
      </c>
      <c r="I31" s="86"/>
      <c r="J31" s="78">
        <f>SUM(J8,J23,J25,J27,J29)</f>
        <v>10932</v>
      </c>
      <c r="K31" s="87"/>
      <c r="L31" s="5"/>
    </row>
    <row r="32" ht="12.75">
      <c r="L32" s="5"/>
    </row>
    <row r="33" ht="12.75">
      <c r="L33" s="5"/>
    </row>
    <row r="34" ht="12.75">
      <c r="L34" s="5"/>
    </row>
    <row r="35" ht="12.75">
      <c r="L35" s="5"/>
    </row>
    <row r="36" ht="12.75">
      <c r="L36" s="5"/>
    </row>
    <row r="37" ht="12.75">
      <c r="L37" s="5"/>
    </row>
    <row r="38" ht="12.75">
      <c r="L38" s="5"/>
    </row>
    <row r="39" ht="12.75">
      <c r="L39" s="5"/>
    </row>
  </sheetData>
  <mergeCells count="9">
    <mergeCell ref="A1:K1"/>
    <mergeCell ref="A3:K3"/>
    <mergeCell ref="A5:A7"/>
    <mergeCell ref="B5:K5"/>
    <mergeCell ref="B6:C6"/>
    <mergeCell ref="D6:E6"/>
    <mergeCell ref="F6:G6"/>
    <mergeCell ref="H6:I6"/>
    <mergeCell ref="J6:K6"/>
  </mergeCells>
  <printOptions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colBreaks count="1" manualBreakCount="1">
    <brk id="11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78.8515625" style="0" customWidth="1"/>
    <col min="2" max="2" width="12.140625" style="0" customWidth="1"/>
    <col min="3" max="3" width="12.00390625" style="0" customWidth="1"/>
    <col min="4" max="4" width="18.8515625" style="0" customWidth="1"/>
    <col min="5" max="5" width="13.140625" style="0" customWidth="1"/>
    <col min="6" max="6" width="13.00390625" style="0" customWidth="1"/>
    <col min="7" max="7" width="13.140625" style="0" customWidth="1"/>
    <col min="8" max="8" width="14.140625" style="0" customWidth="1"/>
  </cols>
  <sheetData>
    <row r="1" spans="1:8" ht="18">
      <c r="A1" s="270" t="s">
        <v>18</v>
      </c>
      <c r="B1" s="270"/>
      <c r="C1" s="270"/>
      <c r="D1" s="270"/>
      <c r="E1" s="270"/>
      <c r="F1" s="270"/>
      <c r="G1" s="270"/>
      <c r="H1" s="270"/>
    </row>
    <row r="3" spans="1:8" ht="15">
      <c r="A3" s="225" t="s">
        <v>831</v>
      </c>
      <c r="B3" s="225"/>
      <c r="C3" s="225"/>
      <c r="D3" s="225"/>
      <c r="E3" s="225"/>
      <c r="F3" s="225"/>
      <c r="G3" s="225"/>
      <c r="H3" s="225"/>
    </row>
    <row r="4" spans="1:8" ht="13.5" thickBot="1">
      <c r="A4" s="23"/>
      <c r="B4" s="23"/>
      <c r="C4" s="23"/>
      <c r="D4" s="23"/>
      <c r="E4" s="23"/>
      <c r="F4" s="23"/>
      <c r="G4" s="23"/>
      <c r="H4" s="23"/>
    </row>
    <row r="5" spans="1:8" ht="12.75">
      <c r="A5" s="266" t="s">
        <v>483</v>
      </c>
      <c r="B5" s="249" t="s">
        <v>19</v>
      </c>
      <c r="C5" s="262"/>
      <c r="D5" s="221" t="s">
        <v>484</v>
      </c>
      <c r="E5" s="249" t="s">
        <v>485</v>
      </c>
      <c r="F5" s="250"/>
      <c r="G5" s="61" t="s">
        <v>186</v>
      </c>
      <c r="H5" s="62" t="s">
        <v>6</v>
      </c>
    </row>
    <row r="6" spans="1:8" ht="13.5" thickBot="1">
      <c r="A6" s="267"/>
      <c r="B6" s="96" t="s">
        <v>31</v>
      </c>
      <c r="C6" s="96" t="s">
        <v>32</v>
      </c>
      <c r="D6" s="223"/>
      <c r="E6" s="96" t="s">
        <v>1</v>
      </c>
      <c r="F6" s="96" t="s">
        <v>11</v>
      </c>
      <c r="G6" s="68" t="s">
        <v>187</v>
      </c>
      <c r="H6" s="69" t="s">
        <v>40</v>
      </c>
    </row>
    <row r="7" spans="1:8" ht="12.75">
      <c r="A7" s="138" t="s">
        <v>486</v>
      </c>
      <c r="B7" s="26"/>
      <c r="C7" s="26"/>
      <c r="D7" s="26"/>
      <c r="E7" s="37"/>
      <c r="F7" s="37"/>
      <c r="G7" s="37"/>
      <c r="H7" s="38"/>
    </row>
    <row r="8" spans="1:8" ht="12.75">
      <c r="A8" s="99" t="s">
        <v>487</v>
      </c>
      <c r="B8" s="31">
        <v>40</v>
      </c>
      <c r="C8" s="31">
        <v>103</v>
      </c>
      <c r="D8" s="31">
        <v>1</v>
      </c>
      <c r="E8" s="39">
        <v>293.34</v>
      </c>
      <c r="F8" s="39">
        <v>1310.54</v>
      </c>
      <c r="G8" s="39">
        <v>584.57</v>
      </c>
      <c r="H8" s="40">
        <v>2188.45</v>
      </c>
    </row>
    <row r="9" spans="1:8" ht="12.75">
      <c r="A9" s="99" t="s">
        <v>488</v>
      </c>
      <c r="B9" s="72" t="s">
        <v>146</v>
      </c>
      <c r="C9" s="72" t="s">
        <v>146</v>
      </c>
      <c r="D9" s="72" t="s">
        <v>146</v>
      </c>
      <c r="E9" s="72" t="s">
        <v>146</v>
      </c>
      <c r="F9" s="72" t="s">
        <v>146</v>
      </c>
      <c r="G9" s="72" t="s">
        <v>146</v>
      </c>
      <c r="H9" s="75" t="s">
        <v>146</v>
      </c>
    </row>
    <row r="10" spans="1:8" ht="12.75">
      <c r="A10" s="99" t="s">
        <v>489</v>
      </c>
      <c r="B10" s="31">
        <v>1</v>
      </c>
      <c r="C10" s="72" t="s">
        <v>146</v>
      </c>
      <c r="D10" s="72" t="s">
        <v>146</v>
      </c>
      <c r="E10" s="72" t="s">
        <v>146</v>
      </c>
      <c r="F10" s="39">
        <v>0.35</v>
      </c>
      <c r="G10" s="72" t="s">
        <v>146</v>
      </c>
      <c r="H10" s="40">
        <v>0.35</v>
      </c>
    </row>
    <row r="11" spans="1:8" ht="12.75">
      <c r="A11" s="99" t="s">
        <v>490</v>
      </c>
      <c r="B11" s="31">
        <v>20</v>
      </c>
      <c r="C11" s="31">
        <v>4</v>
      </c>
      <c r="D11" s="31">
        <v>2</v>
      </c>
      <c r="E11" s="39">
        <v>3.9</v>
      </c>
      <c r="F11" s="39">
        <v>1.99</v>
      </c>
      <c r="G11" s="39">
        <v>10.17</v>
      </c>
      <c r="H11" s="40">
        <v>16.06</v>
      </c>
    </row>
    <row r="12" spans="1:9" ht="12.75">
      <c r="A12" s="99" t="s">
        <v>852</v>
      </c>
      <c r="B12" s="31">
        <v>8</v>
      </c>
      <c r="C12" s="31">
        <v>1</v>
      </c>
      <c r="D12" s="72" t="s">
        <v>146</v>
      </c>
      <c r="E12" s="39">
        <v>0.24</v>
      </c>
      <c r="F12" s="39">
        <v>1.22</v>
      </c>
      <c r="G12" s="39"/>
      <c r="H12" s="40">
        <v>1.46</v>
      </c>
      <c r="I12" s="5"/>
    </row>
    <row r="13" spans="1:9" ht="12.75">
      <c r="A13" s="99" t="s">
        <v>491</v>
      </c>
      <c r="B13" s="31">
        <v>4</v>
      </c>
      <c r="C13" s="31">
        <v>1</v>
      </c>
      <c r="D13" s="31">
        <v>1</v>
      </c>
      <c r="E13" s="72" t="s">
        <v>146</v>
      </c>
      <c r="F13" s="39">
        <v>6.58</v>
      </c>
      <c r="G13" s="39">
        <v>0.84</v>
      </c>
      <c r="H13" s="40">
        <v>7.42</v>
      </c>
      <c r="I13" s="5"/>
    </row>
    <row r="14" spans="1:9" ht="12.75">
      <c r="A14" s="99" t="s">
        <v>492</v>
      </c>
      <c r="B14" s="72" t="s">
        <v>146</v>
      </c>
      <c r="C14" s="31">
        <v>2</v>
      </c>
      <c r="D14" s="72" t="s">
        <v>146</v>
      </c>
      <c r="E14" s="72" t="s">
        <v>146</v>
      </c>
      <c r="F14" s="39">
        <v>0.7</v>
      </c>
      <c r="G14" s="39">
        <v>6.3</v>
      </c>
      <c r="H14" s="40">
        <v>7</v>
      </c>
      <c r="I14" s="5"/>
    </row>
    <row r="15" spans="1:9" ht="12.75">
      <c r="A15" s="99"/>
      <c r="B15" s="31"/>
      <c r="C15" s="31"/>
      <c r="D15" s="31"/>
      <c r="E15" s="39"/>
      <c r="F15" s="39"/>
      <c r="G15" s="39"/>
      <c r="H15" s="40"/>
      <c r="I15" s="5"/>
    </row>
    <row r="16" spans="1:9" ht="12.75">
      <c r="A16" s="129" t="s">
        <v>493</v>
      </c>
      <c r="B16" s="31"/>
      <c r="C16" s="31"/>
      <c r="D16" s="31"/>
      <c r="E16" s="39"/>
      <c r="F16" s="39"/>
      <c r="G16" s="39"/>
      <c r="H16" s="40"/>
      <c r="I16" s="5"/>
    </row>
    <row r="17" spans="1:9" ht="12.75">
      <c r="A17" s="99" t="s">
        <v>494</v>
      </c>
      <c r="B17" s="31">
        <v>50</v>
      </c>
      <c r="C17" s="31">
        <v>39</v>
      </c>
      <c r="D17" s="31">
        <v>4</v>
      </c>
      <c r="E17" s="39">
        <v>122.61</v>
      </c>
      <c r="F17" s="39">
        <v>724.37</v>
      </c>
      <c r="G17" s="39">
        <v>590.85</v>
      </c>
      <c r="H17" s="40">
        <v>1437.83</v>
      </c>
      <c r="I17" s="5"/>
    </row>
    <row r="18" spans="1:9" ht="12.75">
      <c r="A18" s="99" t="s">
        <v>495</v>
      </c>
      <c r="B18" s="31">
        <v>7</v>
      </c>
      <c r="C18" s="31">
        <v>15</v>
      </c>
      <c r="D18" s="72" t="s">
        <v>146</v>
      </c>
      <c r="E18" s="39">
        <v>59.3</v>
      </c>
      <c r="F18" s="39">
        <v>389.34</v>
      </c>
      <c r="G18" s="39">
        <v>210.47</v>
      </c>
      <c r="H18" s="40">
        <v>659.11</v>
      </c>
      <c r="I18" s="5"/>
    </row>
    <row r="19" spans="1:8" ht="12.75">
      <c r="A19" s="99" t="s">
        <v>496</v>
      </c>
      <c r="B19" s="72" t="s">
        <v>146</v>
      </c>
      <c r="C19" s="31">
        <v>1</v>
      </c>
      <c r="D19" s="72" t="s">
        <v>146</v>
      </c>
      <c r="E19" s="39">
        <v>2.1</v>
      </c>
      <c r="F19" s="72" t="s">
        <v>146</v>
      </c>
      <c r="G19" s="72" t="s">
        <v>146</v>
      </c>
      <c r="H19" s="40">
        <v>2.1</v>
      </c>
    </row>
    <row r="20" spans="1:8" ht="12.75">
      <c r="A20" s="99" t="s">
        <v>497</v>
      </c>
      <c r="B20" s="72" t="s">
        <v>146</v>
      </c>
      <c r="C20" s="72" t="s">
        <v>146</v>
      </c>
      <c r="D20" s="72" t="s">
        <v>146</v>
      </c>
      <c r="E20" s="72" t="s">
        <v>146</v>
      </c>
      <c r="F20" s="72" t="s">
        <v>146</v>
      </c>
      <c r="G20" s="72" t="s">
        <v>146</v>
      </c>
      <c r="H20" s="75" t="s">
        <v>146</v>
      </c>
    </row>
    <row r="21" spans="1:8" ht="12.75">
      <c r="A21" s="99" t="s">
        <v>498</v>
      </c>
      <c r="B21" s="31">
        <v>2</v>
      </c>
      <c r="C21" s="72" t="s">
        <v>146</v>
      </c>
      <c r="D21" s="72" t="s">
        <v>146</v>
      </c>
      <c r="E21" s="72" t="s">
        <v>146</v>
      </c>
      <c r="F21" s="72" t="s">
        <v>146</v>
      </c>
      <c r="G21" s="39">
        <v>0.29</v>
      </c>
      <c r="H21" s="40">
        <v>0.29</v>
      </c>
    </row>
    <row r="22" spans="1:8" ht="12.75">
      <c r="A22" s="99" t="s">
        <v>499</v>
      </c>
      <c r="B22" s="72" t="s">
        <v>146</v>
      </c>
      <c r="C22" s="72" t="s">
        <v>146</v>
      </c>
      <c r="D22" s="72" t="s">
        <v>146</v>
      </c>
      <c r="E22" s="72" t="s">
        <v>146</v>
      </c>
      <c r="F22" s="72" t="s">
        <v>146</v>
      </c>
      <c r="G22" s="72" t="s">
        <v>146</v>
      </c>
      <c r="H22" s="75" t="s">
        <v>146</v>
      </c>
    </row>
    <row r="23" spans="1:8" ht="12.75">
      <c r="A23" s="99" t="s">
        <v>500</v>
      </c>
      <c r="B23" s="31">
        <v>4</v>
      </c>
      <c r="C23" s="31">
        <v>4</v>
      </c>
      <c r="D23" s="31">
        <v>1</v>
      </c>
      <c r="E23" s="39">
        <v>7</v>
      </c>
      <c r="F23" s="39">
        <v>29.41</v>
      </c>
      <c r="G23" s="39">
        <v>3.02</v>
      </c>
      <c r="H23" s="40">
        <v>39.43</v>
      </c>
    </row>
    <row r="24" spans="1:8" ht="12.75">
      <c r="A24" s="99" t="s">
        <v>501</v>
      </c>
      <c r="B24" s="31">
        <v>134</v>
      </c>
      <c r="C24" s="31">
        <v>25</v>
      </c>
      <c r="D24" s="31">
        <v>7</v>
      </c>
      <c r="E24" s="39">
        <v>19.93</v>
      </c>
      <c r="F24" s="39">
        <v>48.38</v>
      </c>
      <c r="G24" s="39">
        <v>109.43</v>
      </c>
      <c r="H24" s="40">
        <v>177.74</v>
      </c>
    </row>
    <row r="25" spans="1:8" ht="12.75">
      <c r="A25" s="99" t="s">
        <v>502</v>
      </c>
      <c r="B25" s="31">
        <v>2</v>
      </c>
      <c r="C25" s="31">
        <v>2</v>
      </c>
      <c r="D25" s="31"/>
      <c r="E25" s="39">
        <v>0.55</v>
      </c>
      <c r="F25" s="39">
        <v>2.65</v>
      </c>
      <c r="G25" s="39">
        <v>2.1</v>
      </c>
      <c r="H25" s="40">
        <v>5.3</v>
      </c>
    </row>
    <row r="26" spans="1:8" ht="12.75">
      <c r="A26" s="99" t="s">
        <v>503</v>
      </c>
      <c r="B26" s="31">
        <v>3</v>
      </c>
      <c r="C26" s="31">
        <v>1</v>
      </c>
      <c r="D26" s="31">
        <v>1</v>
      </c>
      <c r="E26" s="39">
        <v>7.63</v>
      </c>
      <c r="F26" s="39">
        <v>42.62</v>
      </c>
      <c r="G26" s="72" t="s">
        <v>146</v>
      </c>
      <c r="H26" s="40">
        <v>50.25</v>
      </c>
    </row>
    <row r="27" spans="1:8" ht="12.75">
      <c r="A27" s="99"/>
      <c r="B27" s="31"/>
      <c r="C27" s="31"/>
      <c r="D27" s="31"/>
      <c r="E27" s="39"/>
      <c r="F27" s="39"/>
      <c r="G27" s="39"/>
      <c r="H27" s="40"/>
    </row>
    <row r="28" spans="1:8" ht="12.75">
      <c r="A28" s="129" t="s">
        <v>504</v>
      </c>
      <c r="B28" s="31"/>
      <c r="C28" s="31"/>
      <c r="D28" s="31"/>
      <c r="E28" s="39"/>
      <c r="F28" s="39"/>
      <c r="G28" s="39"/>
      <c r="H28" s="40"/>
    </row>
    <row r="29" spans="1:8" ht="12.75">
      <c r="A29" s="99" t="s">
        <v>505</v>
      </c>
      <c r="B29" s="31">
        <v>867</v>
      </c>
      <c r="C29" s="31">
        <v>325</v>
      </c>
      <c r="D29" s="31">
        <v>13</v>
      </c>
      <c r="E29" s="39">
        <v>450.7</v>
      </c>
      <c r="F29" s="39">
        <v>2000.17</v>
      </c>
      <c r="G29" s="39">
        <v>703.98</v>
      </c>
      <c r="H29" s="40">
        <v>3154.85</v>
      </c>
    </row>
    <row r="30" spans="1:8" ht="12.75">
      <c r="A30" s="99" t="s">
        <v>506</v>
      </c>
      <c r="B30" s="31">
        <v>244</v>
      </c>
      <c r="C30" s="31">
        <v>395</v>
      </c>
      <c r="D30" s="31">
        <v>15</v>
      </c>
      <c r="E30" s="39">
        <v>507.02</v>
      </c>
      <c r="F30" s="39">
        <v>3346.07</v>
      </c>
      <c r="G30" s="39">
        <v>2206.2</v>
      </c>
      <c r="H30" s="40">
        <v>6059.29</v>
      </c>
    </row>
    <row r="31" spans="1:8" ht="12.75">
      <c r="A31" s="99" t="s">
        <v>507</v>
      </c>
      <c r="B31" s="31">
        <v>29</v>
      </c>
      <c r="C31" s="31">
        <v>23</v>
      </c>
      <c r="D31" s="31">
        <v>1</v>
      </c>
      <c r="E31" s="39">
        <v>44.78</v>
      </c>
      <c r="F31" s="39">
        <v>225.79</v>
      </c>
      <c r="G31" s="39">
        <v>5.19</v>
      </c>
      <c r="H31" s="40">
        <v>275.76</v>
      </c>
    </row>
    <row r="32" spans="1:8" ht="12.75">
      <c r="A32" s="99"/>
      <c r="B32" s="31"/>
      <c r="C32" s="31"/>
      <c r="D32" s="31"/>
      <c r="E32" s="39"/>
      <c r="F32" s="39"/>
      <c r="G32" s="39"/>
      <c r="H32" s="40"/>
    </row>
    <row r="33" spans="1:8" ht="12.75">
      <c r="A33" s="129" t="s">
        <v>508</v>
      </c>
      <c r="B33" s="31"/>
      <c r="C33" s="31"/>
      <c r="D33" s="31"/>
      <c r="E33" s="39"/>
      <c r="F33" s="39"/>
      <c r="G33" s="39"/>
      <c r="H33" s="40"/>
    </row>
    <row r="34" spans="1:8" ht="12.75">
      <c r="A34" s="99" t="s">
        <v>509</v>
      </c>
      <c r="B34" s="31">
        <v>180</v>
      </c>
      <c r="C34" s="31">
        <v>55</v>
      </c>
      <c r="D34" s="31">
        <v>15</v>
      </c>
      <c r="E34" s="39">
        <v>379.36</v>
      </c>
      <c r="F34" s="39">
        <v>321.67</v>
      </c>
      <c r="G34" s="39">
        <v>190.95</v>
      </c>
      <c r="H34" s="40">
        <v>888.98</v>
      </c>
    </row>
    <row r="35" spans="1:8" ht="12.75">
      <c r="A35" s="99" t="s">
        <v>510</v>
      </c>
      <c r="B35" s="72" t="s">
        <v>146</v>
      </c>
      <c r="C35" s="72" t="s">
        <v>146</v>
      </c>
      <c r="D35" s="72" t="s">
        <v>146</v>
      </c>
      <c r="E35" s="72" t="s">
        <v>146</v>
      </c>
      <c r="F35" s="72" t="s">
        <v>146</v>
      </c>
      <c r="G35" s="72" t="s">
        <v>146</v>
      </c>
      <c r="H35" s="75" t="s">
        <v>146</v>
      </c>
    </row>
    <row r="36" spans="1:8" ht="12.75">
      <c r="A36" s="99" t="s">
        <v>511</v>
      </c>
      <c r="B36" s="31">
        <v>5</v>
      </c>
      <c r="C36" s="31">
        <v>2</v>
      </c>
      <c r="D36" s="31">
        <v>2</v>
      </c>
      <c r="E36" s="39">
        <v>2.56</v>
      </c>
      <c r="F36" s="39">
        <v>1.34</v>
      </c>
      <c r="G36" s="72" t="s">
        <v>146</v>
      </c>
      <c r="H36" s="40">
        <v>3.9</v>
      </c>
    </row>
    <row r="37" spans="1:8" ht="12.75">
      <c r="A37" s="99" t="s">
        <v>508</v>
      </c>
      <c r="B37" s="31">
        <v>341</v>
      </c>
      <c r="C37" s="31">
        <v>139</v>
      </c>
      <c r="D37" s="31">
        <v>10</v>
      </c>
      <c r="E37" s="39">
        <v>7243.5</v>
      </c>
      <c r="F37" s="39">
        <v>9211.4</v>
      </c>
      <c r="G37" s="39">
        <v>3663.63</v>
      </c>
      <c r="H37" s="40">
        <v>20118.53</v>
      </c>
    </row>
    <row r="38" spans="1:8" ht="12.75">
      <c r="A38" s="99"/>
      <c r="B38" s="31"/>
      <c r="C38" s="31"/>
      <c r="D38" s="31"/>
      <c r="E38" s="39"/>
      <c r="F38" s="39"/>
      <c r="G38" s="39"/>
      <c r="H38" s="40"/>
    </row>
    <row r="39" spans="1:8" ht="12.75">
      <c r="A39" s="147" t="s">
        <v>408</v>
      </c>
      <c r="B39" s="31">
        <v>976</v>
      </c>
      <c r="C39" s="31">
        <v>572</v>
      </c>
      <c r="D39" s="31">
        <v>29</v>
      </c>
      <c r="E39" s="39">
        <v>15322.72</v>
      </c>
      <c r="F39" s="39">
        <v>7261.34</v>
      </c>
      <c r="G39" s="39">
        <v>695.42</v>
      </c>
      <c r="H39" s="40">
        <v>23279.48</v>
      </c>
    </row>
    <row r="40" spans="1:8" ht="12.75">
      <c r="A40" s="99"/>
      <c r="B40" s="31"/>
      <c r="C40" s="31"/>
      <c r="D40" s="31"/>
      <c r="E40" s="39"/>
      <c r="F40" s="39"/>
      <c r="G40" s="39"/>
      <c r="H40" s="40"/>
    </row>
    <row r="41" spans="1:8" s="18" customFormat="1" ht="13.5" thickBot="1">
      <c r="A41" s="102" t="s">
        <v>2</v>
      </c>
      <c r="B41" s="78">
        <f>SUM(B7:B40)</f>
        <v>2917</v>
      </c>
      <c r="C41" s="78">
        <f aca="true" t="shared" si="0" ref="C41:H41">SUM(C7:C40)</f>
        <v>1709</v>
      </c>
      <c r="D41" s="78">
        <f t="shared" si="0"/>
        <v>102</v>
      </c>
      <c r="E41" s="79">
        <f t="shared" si="0"/>
        <v>24467.239999999998</v>
      </c>
      <c r="F41" s="79">
        <f t="shared" si="0"/>
        <v>24925.929999999997</v>
      </c>
      <c r="G41" s="79">
        <f t="shared" si="0"/>
        <v>8983.409999999998</v>
      </c>
      <c r="H41" s="80">
        <f t="shared" si="0"/>
        <v>58373.58</v>
      </c>
    </row>
    <row r="51" ht="12.75">
      <c r="G51" s="3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78.8515625" style="0" customWidth="1"/>
    <col min="2" max="9" width="8.7109375" style="0" customWidth="1"/>
    <col min="10" max="10" width="10.8515625" style="0" customWidth="1"/>
    <col min="11" max="11" width="8.7109375" style="0" customWidth="1"/>
    <col min="12" max="12" width="12.00390625" style="0" customWidth="1"/>
    <col min="13" max="13" width="9.28125" style="0" customWidth="1"/>
    <col min="14" max="14" width="8.7109375" style="0" customWidth="1"/>
  </cols>
  <sheetData>
    <row r="1" spans="1:14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3" spans="1:14" ht="15">
      <c r="A3" s="225" t="s">
        <v>832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13.5" thickBot="1">
      <c r="A5" s="148" t="s">
        <v>512</v>
      </c>
      <c r="B5" s="149" t="s">
        <v>513</v>
      </c>
      <c r="C5" s="149" t="s">
        <v>514</v>
      </c>
      <c r="D5" s="149" t="s">
        <v>515</v>
      </c>
      <c r="E5" s="149" t="s">
        <v>516</v>
      </c>
      <c r="F5" s="149" t="s">
        <v>517</v>
      </c>
      <c r="G5" s="149" t="s">
        <v>518</v>
      </c>
      <c r="H5" s="149" t="s">
        <v>519</v>
      </c>
      <c r="I5" s="149" t="s">
        <v>520</v>
      </c>
      <c r="J5" s="149" t="s">
        <v>521</v>
      </c>
      <c r="K5" s="149" t="s">
        <v>522</v>
      </c>
      <c r="L5" s="149" t="s">
        <v>523</v>
      </c>
      <c r="M5" s="149" t="s">
        <v>524</v>
      </c>
      <c r="N5" s="150" t="s">
        <v>2</v>
      </c>
      <c r="O5" s="5"/>
    </row>
    <row r="6" spans="1:15" ht="12.75">
      <c r="A6" s="138" t="s">
        <v>486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50"/>
      <c r="O6" s="5"/>
    </row>
    <row r="7" spans="1:15" ht="12.75">
      <c r="A7" s="99" t="s">
        <v>487</v>
      </c>
      <c r="B7" s="31">
        <v>31</v>
      </c>
      <c r="C7" s="31">
        <v>2</v>
      </c>
      <c r="D7" s="31">
        <v>3</v>
      </c>
      <c r="E7" s="31">
        <v>3</v>
      </c>
      <c r="F7" s="31">
        <v>2</v>
      </c>
      <c r="G7" s="31">
        <v>1</v>
      </c>
      <c r="H7" s="31">
        <v>16</v>
      </c>
      <c r="I7" s="31">
        <v>13</v>
      </c>
      <c r="J7" s="31">
        <v>11</v>
      </c>
      <c r="K7" s="31">
        <v>19</v>
      </c>
      <c r="L7" s="31">
        <v>28</v>
      </c>
      <c r="M7" s="31">
        <v>14</v>
      </c>
      <c r="N7" s="52">
        <v>143</v>
      </c>
      <c r="O7" s="5"/>
    </row>
    <row r="8" spans="1:15" ht="12.75">
      <c r="A8" s="99" t="s">
        <v>488</v>
      </c>
      <c r="B8" s="72" t="s">
        <v>146</v>
      </c>
      <c r="C8" s="72" t="s">
        <v>146</v>
      </c>
      <c r="D8" s="72" t="s">
        <v>146</v>
      </c>
      <c r="E8" s="72" t="s">
        <v>146</v>
      </c>
      <c r="F8" s="72" t="s">
        <v>146</v>
      </c>
      <c r="G8" s="72" t="s">
        <v>146</v>
      </c>
      <c r="H8" s="72" t="s">
        <v>146</v>
      </c>
      <c r="I8" s="72" t="s">
        <v>146</v>
      </c>
      <c r="J8" s="72" t="s">
        <v>146</v>
      </c>
      <c r="K8" s="72" t="s">
        <v>146</v>
      </c>
      <c r="L8" s="72" t="s">
        <v>146</v>
      </c>
      <c r="M8" s="72" t="s">
        <v>146</v>
      </c>
      <c r="N8" s="75" t="s">
        <v>146</v>
      </c>
      <c r="O8" s="21"/>
    </row>
    <row r="9" spans="1:15" ht="12.75">
      <c r="A9" s="99" t="s">
        <v>489</v>
      </c>
      <c r="B9" s="72" t="s">
        <v>146</v>
      </c>
      <c r="C9" s="72" t="s">
        <v>146</v>
      </c>
      <c r="D9" s="72" t="s">
        <v>146</v>
      </c>
      <c r="E9" s="72" t="s">
        <v>146</v>
      </c>
      <c r="F9" s="31">
        <v>1</v>
      </c>
      <c r="G9" s="31" t="s">
        <v>146</v>
      </c>
      <c r="H9" s="72" t="s">
        <v>146</v>
      </c>
      <c r="I9" s="72" t="s">
        <v>146</v>
      </c>
      <c r="J9" s="72" t="s">
        <v>146</v>
      </c>
      <c r="K9" s="72" t="s">
        <v>146</v>
      </c>
      <c r="L9" s="72" t="s">
        <v>146</v>
      </c>
      <c r="M9" s="72" t="s">
        <v>146</v>
      </c>
      <c r="N9" s="52">
        <v>1</v>
      </c>
      <c r="O9" s="5"/>
    </row>
    <row r="10" spans="1:15" ht="12.75">
      <c r="A10" s="99" t="s">
        <v>490</v>
      </c>
      <c r="B10" s="72" t="s">
        <v>146</v>
      </c>
      <c r="C10" s="72" t="s">
        <v>146</v>
      </c>
      <c r="D10" s="31">
        <v>3</v>
      </c>
      <c r="E10" s="31">
        <v>1</v>
      </c>
      <c r="F10" s="72" t="s">
        <v>146</v>
      </c>
      <c r="G10" s="72" t="s">
        <v>146</v>
      </c>
      <c r="H10" s="31">
        <v>4</v>
      </c>
      <c r="I10" s="31">
        <v>2</v>
      </c>
      <c r="J10" s="31">
        <v>4</v>
      </c>
      <c r="K10" s="31">
        <v>4</v>
      </c>
      <c r="L10" s="31">
        <v>5</v>
      </c>
      <c r="M10" s="31">
        <v>1</v>
      </c>
      <c r="N10" s="52">
        <v>24</v>
      </c>
      <c r="O10" s="5"/>
    </row>
    <row r="11" spans="1:15" ht="12.75">
      <c r="A11" s="99" t="s">
        <v>852</v>
      </c>
      <c r="B11" s="72" t="s">
        <v>146</v>
      </c>
      <c r="C11" s="31">
        <v>1</v>
      </c>
      <c r="D11" s="72" t="s">
        <v>146</v>
      </c>
      <c r="E11" s="72" t="s">
        <v>146</v>
      </c>
      <c r="F11" s="72" t="s">
        <v>146</v>
      </c>
      <c r="G11" s="31">
        <v>3</v>
      </c>
      <c r="H11" s="72" t="s">
        <v>146</v>
      </c>
      <c r="I11" s="31">
        <v>1</v>
      </c>
      <c r="J11" s="31">
        <v>2</v>
      </c>
      <c r="K11" s="72" t="s">
        <v>146</v>
      </c>
      <c r="L11" s="72" t="s">
        <v>146</v>
      </c>
      <c r="M11" s="31">
        <v>2</v>
      </c>
      <c r="N11" s="52">
        <v>9</v>
      </c>
      <c r="O11" s="5"/>
    </row>
    <row r="12" spans="1:15" ht="12.75">
      <c r="A12" s="99" t="s">
        <v>491</v>
      </c>
      <c r="B12" s="31">
        <v>1</v>
      </c>
      <c r="C12" s="72" t="s">
        <v>146</v>
      </c>
      <c r="D12" s="72" t="s">
        <v>146</v>
      </c>
      <c r="E12" s="72" t="s">
        <v>146</v>
      </c>
      <c r="F12" s="31">
        <v>1</v>
      </c>
      <c r="G12" s="72" t="s">
        <v>146</v>
      </c>
      <c r="H12" s="31">
        <v>1</v>
      </c>
      <c r="I12" s="31">
        <v>1</v>
      </c>
      <c r="J12" s="72" t="s">
        <v>146</v>
      </c>
      <c r="K12" s="72" t="s">
        <v>146</v>
      </c>
      <c r="L12" s="31">
        <v>1</v>
      </c>
      <c r="M12" s="72" t="s">
        <v>146</v>
      </c>
      <c r="N12" s="52">
        <v>5</v>
      </c>
      <c r="O12" s="5"/>
    </row>
    <row r="13" spans="1:15" ht="12.75">
      <c r="A13" s="99" t="s">
        <v>492</v>
      </c>
      <c r="B13" s="72" t="s">
        <v>146</v>
      </c>
      <c r="C13" s="72" t="s">
        <v>146</v>
      </c>
      <c r="D13" s="72" t="s">
        <v>146</v>
      </c>
      <c r="E13" s="72" t="s">
        <v>146</v>
      </c>
      <c r="F13" s="72" t="s">
        <v>146</v>
      </c>
      <c r="G13" s="72" t="s">
        <v>146</v>
      </c>
      <c r="H13" s="72" t="s">
        <v>146</v>
      </c>
      <c r="I13" s="31">
        <v>2</v>
      </c>
      <c r="J13" s="72" t="s">
        <v>146</v>
      </c>
      <c r="K13" s="72" t="s">
        <v>146</v>
      </c>
      <c r="L13" s="72" t="s">
        <v>146</v>
      </c>
      <c r="M13" s="72" t="s">
        <v>146</v>
      </c>
      <c r="N13" s="52">
        <v>2</v>
      </c>
      <c r="O13" s="5"/>
    </row>
    <row r="14" spans="1:15" ht="12.75">
      <c r="A14" s="99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52"/>
      <c r="O14" s="5"/>
    </row>
    <row r="15" spans="1:14" ht="12.75">
      <c r="A15" s="129" t="s">
        <v>493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52"/>
    </row>
    <row r="16" spans="1:14" ht="12.75">
      <c r="A16" s="99" t="s">
        <v>494</v>
      </c>
      <c r="B16" s="31">
        <v>1</v>
      </c>
      <c r="C16" s="31">
        <v>1</v>
      </c>
      <c r="D16" s="31">
        <v>3</v>
      </c>
      <c r="E16" s="31">
        <v>3</v>
      </c>
      <c r="F16" s="31">
        <v>3</v>
      </c>
      <c r="G16" s="31">
        <v>6</v>
      </c>
      <c r="H16" s="31">
        <v>17</v>
      </c>
      <c r="I16" s="31">
        <v>19</v>
      </c>
      <c r="J16" s="31">
        <v>27</v>
      </c>
      <c r="K16" s="31">
        <v>1</v>
      </c>
      <c r="L16" s="31">
        <v>7</v>
      </c>
      <c r="M16" s="31">
        <v>1</v>
      </c>
      <c r="N16" s="52">
        <v>89</v>
      </c>
    </row>
    <row r="17" spans="1:14" ht="12.75">
      <c r="A17" s="99" t="s">
        <v>495</v>
      </c>
      <c r="B17" s="72" t="s">
        <v>146</v>
      </c>
      <c r="C17" s="72" t="s">
        <v>146</v>
      </c>
      <c r="D17" s="72" t="s">
        <v>146</v>
      </c>
      <c r="E17" s="72" t="s">
        <v>146</v>
      </c>
      <c r="F17" s="72" t="s">
        <v>146</v>
      </c>
      <c r="G17" s="72" t="s">
        <v>146</v>
      </c>
      <c r="H17" s="31">
        <v>14</v>
      </c>
      <c r="I17" s="31">
        <v>4</v>
      </c>
      <c r="J17" s="72" t="s">
        <v>146</v>
      </c>
      <c r="K17" s="31">
        <v>3</v>
      </c>
      <c r="L17" s="31">
        <v>1</v>
      </c>
      <c r="M17" s="72" t="s">
        <v>146</v>
      </c>
      <c r="N17" s="52">
        <v>22</v>
      </c>
    </row>
    <row r="18" spans="1:14" ht="12.75">
      <c r="A18" s="99" t="s">
        <v>496</v>
      </c>
      <c r="B18" s="72" t="s">
        <v>146</v>
      </c>
      <c r="C18" s="72" t="s">
        <v>146</v>
      </c>
      <c r="D18" s="72" t="s">
        <v>146</v>
      </c>
      <c r="E18" s="31">
        <v>1</v>
      </c>
      <c r="F18" s="72" t="s">
        <v>146</v>
      </c>
      <c r="G18" s="72" t="s">
        <v>146</v>
      </c>
      <c r="H18" s="72" t="s">
        <v>146</v>
      </c>
      <c r="I18" s="72" t="s">
        <v>146</v>
      </c>
      <c r="J18" s="72" t="s">
        <v>146</v>
      </c>
      <c r="K18" s="72" t="s">
        <v>146</v>
      </c>
      <c r="L18" s="72" t="s">
        <v>146</v>
      </c>
      <c r="M18" s="72" t="s">
        <v>146</v>
      </c>
      <c r="N18" s="52">
        <v>1</v>
      </c>
    </row>
    <row r="19" spans="1:14" ht="12.75">
      <c r="A19" s="99" t="s">
        <v>497</v>
      </c>
      <c r="B19" s="72" t="s">
        <v>146</v>
      </c>
      <c r="C19" s="72" t="s">
        <v>146</v>
      </c>
      <c r="D19" s="72" t="s">
        <v>146</v>
      </c>
      <c r="E19" s="72" t="s">
        <v>146</v>
      </c>
      <c r="F19" s="72" t="s">
        <v>146</v>
      </c>
      <c r="G19" s="72" t="s">
        <v>146</v>
      </c>
      <c r="H19" s="72" t="s">
        <v>146</v>
      </c>
      <c r="I19" s="72" t="s">
        <v>146</v>
      </c>
      <c r="J19" s="72" t="s">
        <v>146</v>
      </c>
      <c r="K19" s="72" t="s">
        <v>146</v>
      </c>
      <c r="L19" s="72" t="s">
        <v>146</v>
      </c>
      <c r="M19" s="72" t="s">
        <v>146</v>
      </c>
      <c r="N19" s="75" t="s">
        <v>146</v>
      </c>
    </row>
    <row r="20" spans="1:14" ht="12.75">
      <c r="A20" s="99" t="s">
        <v>498</v>
      </c>
      <c r="B20" s="72" t="s">
        <v>146</v>
      </c>
      <c r="C20" s="72" t="s">
        <v>146</v>
      </c>
      <c r="D20" s="31">
        <v>2</v>
      </c>
      <c r="E20" s="72" t="s">
        <v>146</v>
      </c>
      <c r="F20" s="72" t="s">
        <v>146</v>
      </c>
      <c r="G20" s="72" t="s">
        <v>146</v>
      </c>
      <c r="H20" s="72" t="s">
        <v>146</v>
      </c>
      <c r="I20" s="72" t="s">
        <v>146</v>
      </c>
      <c r="J20" s="72" t="s">
        <v>146</v>
      </c>
      <c r="K20" s="72" t="s">
        <v>146</v>
      </c>
      <c r="L20" s="72" t="s">
        <v>146</v>
      </c>
      <c r="M20" s="72" t="s">
        <v>146</v>
      </c>
      <c r="N20" s="52">
        <v>2</v>
      </c>
    </row>
    <row r="21" spans="1:14" ht="12.75">
      <c r="A21" s="99" t="s">
        <v>499</v>
      </c>
      <c r="B21" s="72" t="s">
        <v>146</v>
      </c>
      <c r="C21" s="72" t="s">
        <v>146</v>
      </c>
      <c r="D21" s="72" t="s">
        <v>146</v>
      </c>
      <c r="E21" s="72" t="s">
        <v>146</v>
      </c>
      <c r="F21" s="72" t="s">
        <v>146</v>
      </c>
      <c r="G21" s="72" t="s">
        <v>146</v>
      </c>
      <c r="H21" s="72" t="s">
        <v>146</v>
      </c>
      <c r="I21" s="72" t="s">
        <v>146</v>
      </c>
      <c r="J21" s="72" t="s">
        <v>146</v>
      </c>
      <c r="K21" s="72" t="s">
        <v>146</v>
      </c>
      <c r="L21" s="72" t="s">
        <v>146</v>
      </c>
      <c r="M21" s="72" t="s">
        <v>146</v>
      </c>
      <c r="N21" s="52">
        <v>0</v>
      </c>
    </row>
    <row r="22" spans="1:14" ht="12.75">
      <c r="A22" s="99" t="s">
        <v>500</v>
      </c>
      <c r="B22" s="72" t="s">
        <v>146</v>
      </c>
      <c r="C22" s="72" t="s">
        <v>146</v>
      </c>
      <c r="D22" s="72" t="s">
        <v>146</v>
      </c>
      <c r="E22" s="72" t="s">
        <v>146</v>
      </c>
      <c r="F22" s="31">
        <v>1</v>
      </c>
      <c r="G22" s="72" t="s">
        <v>146</v>
      </c>
      <c r="H22" s="72" t="s">
        <v>146</v>
      </c>
      <c r="I22" s="31">
        <v>1</v>
      </c>
      <c r="J22" s="72" t="s">
        <v>146</v>
      </c>
      <c r="K22" s="31">
        <v>1</v>
      </c>
      <c r="L22" s="31">
        <v>3</v>
      </c>
      <c r="M22" s="31">
        <v>2</v>
      </c>
      <c r="N22" s="52">
        <v>8</v>
      </c>
    </row>
    <row r="23" spans="1:14" ht="12.75">
      <c r="A23" s="99" t="s">
        <v>501</v>
      </c>
      <c r="B23" s="31">
        <v>1</v>
      </c>
      <c r="C23" s="31">
        <v>1</v>
      </c>
      <c r="D23" s="31">
        <v>5</v>
      </c>
      <c r="E23" s="31">
        <v>3</v>
      </c>
      <c r="F23" s="31">
        <v>12</v>
      </c>
      <c r="G23" s="31">
        <v>19</v>
      </c>
      <c r="H23" s="31">
        <v>49</v>
      </c>
      <c r="I23" s="31">
        <v>33</v>
      </c>
      <c r="J23" s="31">
        <v>23</v>
      </c>
      <c r="K23" s="31">
        <v>4</v>
      </c>
      <c r="L23" s="31">
        <v>9</v>
      </c>
      <c r="M23" s="72" t="s">
        <v>146</v>
      </c>
      <c r="N23" s="52">
        <v>159</v>
      </c>
    </row>
    <row r="24" spans="1:14" ht="12.75">
      <c r="A24" s="99" t="s">
        <v>502</v>
      </c>
      <c r="B24" s="72" t="s">
        <v>146</v>
      </c>
      <c r="C24" s="72" t="s">
        <v>146</v>
      </c>
      <c r="D24" s="72" t="s">
        <v>146</v>
      </c>
      <c r="E24" s="72" t="s">
        <v>146</v>
      </c>
      <c r="F24" s="72" t="s">
        <v>146</v>
      </c>
      <c r="G24" s="72" t="s">
        <v>146</v>
      </c>
      <c r="H24" s="31">
        <v>1</v>
      </c>
      <c r="I24" s="31">
        <v>1</v>
      </c>
      <c r="J24" s="72" t="s">
        <v>146</v>
      </c>
      <c r="K24" s="31">
        <v>1</v>
      </c>
      <c r="L24" s="31">
        <v>1</v>
      </c>
      <c r="M24" s="72" t="s">
        <v>146</v>
      </c>
      <c r="N24" s="52">
        <v>4</v>
      </c>
    </row>
    <row r="25" spans="1:14" ht="12.75">
      <c r="A25" s="99" t="s">
        <v>503</v>
      </c>
      <c r="B25" s="72" t="s">
        <v>146</v>
      </c>
      <c r="C25" s="72" t="s">
        <v>146</v>
      </c>
      <c r="D25" s="31">
        <v>1</v>
      </c>
      <c r="E25" s="31">
        <v>1</v>
      </c>
      <c r="F25" s="72" t="s">
        <v>146</v>
      </c>
      <c r="G25" s="72" t="s">
        <v>146</v>
      </c>
      <c r="H25" s="31">
        <v>1</v>
      </c>
      <c r="I25" s="72" t="s">
        <v>146</v>
      </c>
      <c r="J25" s="31">
        <v>1</v>
      </c>
      <c r="K25" s="72" t="s">
        <v>146</v>
      </c>
      <c r="L25" s="72" t="s">
        <v>146</v>
      </c>
      <c r="M25" s="72" t="s">
        <v>146</v>
      </c>
      <c r="N25" s="52">
        <v>4</v>
      </c>
    </row>
    <row r="26" spans="1:14" ht="12.75">
      <c r="A26" s="99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52"/>
    </row>
    <row r="27" spans="1:14" ht="12.75">
      <c r="A27" s="129" t="s">
        <v>504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52"/>
    </row>
    <row r="28" spans="1:14" ht="12.75">
      <c r="A28" s="99" t="s">
        <v>505</v>
      </c>
      <c r="B28" s="31">
        <v>22</v>
      </c>
      <c r="C28" s="31">
        <v>12</v>
      </c>
      <c r="D28" s="31">
        <v>105</v>
      </c>
      <c r="E28" s="31">
        <v>80</v>
      </c>
      <c r="F28" s="31">
        <v>24</v>
      </c>
      <c r="G28" s="31">
        <v>35</v>
      </c>
      <c r="H28" s="31">
        <v>54</v>
      </c>
      <c r="I28" s="31">
        <v>63</v>
      </c>
      <c r="J28" s="31">
        <v>208</v>
      </c>
      <c r="K28" s="31">
        <v>147</v>
      </c>
      <c r="L28" s="31">
        <v>371</v>
      </c>
      <c r="M28" s="31">
        <v>71</v>
      </c>
      <c r="N28" s="52">
        <v>1192</v>
      </c>
    </row>
    <row r="29" spans="1:14" ht="12.75">
      <c r="A29" s="99" t="s">
        <v>506</v>
      </c>
      <c r="B29" s="31">
        <v>84</v>
      </c>
      <c r="C29" s="31">
        <v>35</v>
      </c>
      <c r="D29" s="31">
        <v>106</v>
      </c>
      <c r="E29" s="31">
        <v>85</v>
      </c>
      <c r="F29" s="31">
        <v>32</v>
      </c>
      <c r="G29" s="31">
        <v>11</v>
      </c>
      <c r="H29" s="31">
        <v>9</v>
      </c>
      <c r="I29" s="31">
        <v>25</v>
      </c>
      <c r="J29" s="31">
        <v>48</v>
      </c>
      <c r="K29" s="31">
        <v>39</v>
      </c>
      <c r="L29" s="31">
        <v>99</v>
      </c>
      <c r="M29" s="31">
        <v>66</v>
      </c>
      <c r="N29" s="52">
        <v>639</v>
      </c>
    </row>
    <row r="30" spans="1:14" ht="12.75">
      <c r="A30" s="99" t="s">
        <v>507</v>
      </c>
      <c r="B30" s="31">
        <v>2</v>
      </c>
      <c r="C30" s="31">
        <v>1</v>
      </c>
      <c r="D30" s="31">
        <v>3</v>
      </c>
      <c r="E30" s="31">
        <v>2</v>
      </c>
      <c r="F30" s="31">
        <v>1</v>
      </c>
      <c r="G30" s="31">
        <v>1</v>
      </c>
      <c r="H30" s="31">
        <v>5</v>
      </c>
      <c r="I30" s="31" t="s">
        <v>146</v>
      </c>
      <c r="J30" s="31">
        <v>17</v>
      </c>
      <c r="K30" s="31">
        <v>4</v>
      </c>
      <c r="L30" s="31">
        <v>11</v>
      </c>
      <c r="M30" s="31">
        <v>5</v>
      </c>
      <c r="N30" s="52">
        <v>52</v>
      </c>
    </row>
    <row r="31" spans="1:14" ht="12.75">
      <c r="A31" s="99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52"/>
    </row>
    <row r="32" spans="1:14" ht="12.75">
      <c r="A32" s="129" t="s">
        <v>508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2"/>
    </row>
    <row r="33" spans="1:14" ht="12.75">
      <c r="A33" s="99" t="s">
        <v>509</v>
      </c>
      <c r="B33" s="31">
        <v>4</v>
      </c>
      <c r="C33" s="31">
        <v>1</v>
      </c>
      <c r="D33" s="31">
        <v>18</v>
      </c>
      <c r="E33" s="31">
        <v>13</v>
      </c>
      <c r="F33" s="31">
        <v>8</v>
      </c>
      <c r="G33" s="31">
        <v>9</v>
      </c>
      <c r="H33" s="31">
        <v>29</v>
      </c>
      <c r="I33" s="31">
        <v>35</v>
      </c>
      <c r="J33" s="31">
        <v>69</v>
      </c>
      <c r="K33" s="31">
        <v>24</v>
      </c>
      <c r="L33" s="31">
        <v>17</v>
      </c>
      <c r="M33" s="31">
        <v>8</v>
      </c>
      <c r="N33" s="52">
        <v>235</v>
      </c>
    </row>
    <row r="34" spans="1:14" ht="12.75">
      <c r="A34" s="99" t="s">
        <v>510</v>
      </c>
      <c r="B34" s="72" t="s">
        <v>146</v>
      </c>
      <c r="C34" s="72" t="s">
        <v>146</v>
      </c>
      <c r="D34" s="72" t="s">
        <v>146</v>
      </c>
      <c r="E34" s="72" t="s">
        <v>146</v>
      </c>
      <c r="F34" s="72" t="s">
        <v>146</v>
      </c>
      <c r="G34" s="72" t="s">
        <v>146</v>
      </c>
      <c r="H34" s="72" t="s">
        <v>146</v>
      </c>
      <c r="I34" s="72" t="s">
        <v>146</v>
      </c>
      <c r="J34" s="72" t="s">
        <v>146</v>
      </c>
      <c r="K34" s="72" t="s">
        <v>146</v>
      </c>
      <c r="L34" s="72" t="s">
        <v>146</v>
      </c>
      <c r="M34" s="72" t="s">
        <v>146</v>
      </c>
      <c r="N34" s="75" t="s">
        <v>146</v>
      </c>
    </row>
    <row r="35" spans="1:14" ht="12.75">
      <c r="A35" s="99" t="s">
        <v>511</v>
      </c>
      <c r="B35" s="72" t="s">
        <v>146</v>
      </c>
      <c r="C35" s="72" t="s">
        <v>146</v>
      </c>
      <c r="D35" s="72" t="s">
        <v>146</v>
      </c>
      <c r="E35" s="72" t="s">
        <v>146</v>
      </c>
      <c r="F35" s="31">
        <v>2</v>
      </c>
      <c r="G35" s="72" t="s">
        <v>146</v>
      </c>
      <c r="H35" s="31">
        <v>1</v>
      </c>
      <c r="I35" s="31">
        <v>3</v>
      </c>
      <c r="J35" s="31">
        <v>1</v>
      </c>
      <c r="K35" s="72" t="s">
        <v>146</v>
      </c>
      <c r="L35" s="72" t="s">
        <v>146</v>
      </c>
      <c r="M35" s="72" t="s">
        <v>146</v>
      </c>
      <c r="N35" s="52">
        <v>7</v>
      </c>
    </row>
    <row r="36" spans="1:14" ht="12.75">
      <c r="A36" s="99" t="s">
        <v>508</v>
      </c>
      <c r="B36" s="31">
        <v>10</v>
      </c>
      <c r="C36" s="31">
        <v>7</v>
      </c>
      <c r="D36" s="31">
        <v>32</v>
      </c>
      <c r="E36" s="31">
        <v>17</v>
      </c>
      <c r="F36" s="31">
        <v>20</v>
      </c>
      <c r="G36" s="31">
        <v>16</v>
      </c>
      <c r="H36" s="31">
        <v>46</v>
      </c>
      <c r="I36" s="31">
        <v>91</v>
      </c>
      <c r="J36" s="31">
        <v>87</v>
      </c>
      <c r="K36" s="31">
        <v>51</v>
      </c>
      <c r="L36" s="31">
        <v>90</v>
      </c>
      <c r="M36" s="31">
        <v>13</v>
      </c>
      <c r="N36" s="52">
        <v>480</v>
      </c>
    </row>
    <row r="37" spans="1:14" ht="12.75">
      <c r="A37" s="9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52"/>
    </row>
    <row r="38" spans="1:14" ht="12.75">
      <c r="A38" s="147" t="s">
        <v>408</v>
      </c>
      <c r="B38" s="31">
        <v>38</v>
      </c>
      <c r="C38" s="31">
        <v>15</v>
      </c>
      <c r="D38" s="31">
        <v>118</v>
      </c>
      <c r="E38" s="31">
        <v>111</v>
      </c>
      <c r="F38" s="31">
        <v>71</v>
      </c>
      <c r="G38" s="31">
        <v>72</v>
      </c>
      <c r="H38" s="31">
        <v>159</v>
      </c>
      <c r="I38" s="31">
        <v>213</v>
      </c>
      <c r="J38" s="31">
        <v>247</v>
      </c>
      <c r="K38" s="31">
        <v>111</v>
      </c>
      <c r="L38" s="31">
        <v>315</v>
      </c>
      <c r="M38" s="31">
        <v>78</v>
      </c>
      <c r="N38" s="52">
        <v>1548</v>
      </c>
    </row>
    <row r="39" spans="1:14" ht="12.75">
      <c r="A39" s="99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52"/>
    </row>
    <row r="40" spans="1:14" s="18" customFormat="1" ht="13.5" thickBot="1">
      <c r="A40" s="102" t="s">
        <v>2</v>
      </c>
      <c r="B40" s="78">
        <v>194</v>
      </c>
      <c r="C40" s="78">
        <v>76</v>
      </c>
      <c r="D40" s="78">
        <v>399</v>
      </c>
      <c r="E40" s="78">
        <v>320</v>
      </c>
      <c r="F40" s="78">
        <v>178</v>
      </c>
      <c r="G40" s="78">
        <v>173</v>
      </c>
      <c r="H40" s="78">
        <v>406</v>
      </c>
      <c r="I40" s="78">
        <v>507</v>
      </c>
      <c r="J40" s="78">
        <v>745</v>
      </c>
      <c r="K40" s="78">
        <v>409</v>
      </c>
      <c r="L40" s="78">
        <v>958</v>
      </c>
      <c r="M40" s="78">
        <v>261</v>
      </c>
      <c r="N40" s="131">
        <v>4626</v>
      </c>
    </row>
  </sheetData>
  <mergeCells count="2">
    <mergeCell ref="A1:N1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75" zoomScaleNormal="75" workbookViewId="0" topLeftCell="A1">
      <selection activeCell="A1" sqref="A1:M1"/>
    </sheetView>
  </sheetViews>
  <sheetFormatPr defaultColWidth="11.421875" defaultRowHeight="12.75"/>
  <sheetData>
    <row r="1" spans="1:13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3" spans="1:13" ht="15">
      <c r="A3" s="225" t="s">
        <v>833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3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3.5" thickBot="1">
      <c r="A5" s="196" t="s">
        <v>525</v>
      </c>
      <c r="B5" s="149" t="s">
        <v>513</v>
      </c>
      <c r="C5" s="149" t="s">
        <v>514</v>
      </c>
      <c r="D5" s="149" t="s">
        <v>515</v>
      </c>
      <c r="E5" s="149" t="s">
        <v>516</v>
      </c>
      <c r="F5" s="149" t="s">
        <v>517</v>
      </c>
      <c r="G5" s="149" t="s">
        <v>518</v>
      </c>
      <c r="H5" s="149" t="s">
        <v>519</v>
      </c>
      <c r="I5" s="149" t="s">
        <v>520</v>
      </c>
      <c r="J5" s="149" t="s">
        <v>521</v>
      </c>
      <c r="K5" s="149" t="s">
        <v>522</v>
      </c>
      <c r="L5" s="149" t="s">
        <v>523</v>
      </c>
      <c r="M5" s="150" t="s">
        <v>524</v>
      </c>
    </row>
    <row r="6" spans="1:13" ht="12.75">
      <c r="A6" s="25">
        <v>1</v>
      </c>
      <c r="B6" s="26">
        <v>12</v>
      </c>
      <c r="C6" s="26">
        <v>4</v>
      </c>
      <c r="D6" s="26">
        <v>37</v>
      </c>
      <c r="E6" s="26">
        <v>5</v>
      </c>
      <c r="F6" s="26">
        <v>10</v>
      </c>
      <c r="G6" s="26">
        <v>17</v>
      </c>
      <c r="H6" s="26">
        <v>47</v>
      </c>
      <c r="I6" s="26">
        <v>88</v>
      </c>
      <c r="J6" s="26">
        <v>42</v>
      </c>
      <c r="K6" s="26">
        <v>10</v>
      </c>
      <c r="L6" s="26">
        <v>61</v>
      </c>
      <c r="M6" s="50">
        <v>4</v>
      </c>
    </row>
    <row r="7" spans="1:13" ht="12.75">
      <c r="A7" s="30">
        <v>2</v>
      </c>
      <c r="B7" s="31">
        <v>7</v>
      </c>
      <c r="C7" s="31">
        <v>3</v>
      </c>
      <c r="D7" s="31">
        <v>55</v>
      </c>
      <c r="E7" s="31">
        <v>2</v>
      </c>
      <c r="F7" s="31">
        <v>5</v>
      </c>
      <c r="G7" s="31">
        <v>18</v>
      </c>
      <c r="H7" s="31">
        <v>32</v>
      </c>
      <c r="I7" s="31">
        <v>69</v>
      </c>
      <c r="J7" s="31">
        <v>57</v>
      </c>
      <c r="K7" s="31">
        <v>14</v>
      </c>
      <c r="L7" s="31">
        <v>73</v>
      </c>
      <c r="M7" s="52">
        <v>8</v>
      </c>
    </row>
    <row r="8" spans="1:13" ht="12.75">
      <c r="A8" s="30">
        <v>3</v>
      </c>
      <c r="B8" s="31">
        <v>17</v>
      </c>
      <c r="C8" s="31">
        <v>4</v>
      </c>
      <c r="D8" s="31">
        <v>62</v>
      </c>
      <c r="E8" s="31">
        <v>4</v>
      </c>
      <c r="F8" s="31">
        <v>1</v>
      </c>
      <c r="G8" s="31">
        <v>16</v>
      </c>
      <c r="H8" s="31">
        <v>26</v>
      </c>
      <c r="I8" s="31">
        <v>67</v>
      </c>
      <c r="J8" s="31">
        <v>45</v>
      </c>
      <c r="K8" s="31">
        <v>4</v>
      </c>
      <c r="L8" s="31">
        <v>69</v>
      </c>
      <c r="M8" s="52">
        <v>7</v>
      </c>
    </row>
    <row r="9" spans="1:13" ht="12.75">
      <c r="A9" s="30">
        <v>4</v>
      </c>
      <c r="B9" s="31">
        <v>8</v>
      </c>
      <c r="C9" s="31">
        <v>6</v>
      </c>
      <c r="D9" s="31">
        <v>70</v>
      </c>
      <c r="E9" s="31">
        <v>11</v>
      </c>
      <c r="F9" s="31">
        <v>5</v>
      </c>
      <c r="G9" s="31">
        <v>32</v>
      </c>
      <c r="H9" s="31">
        <v>51</v>
      </c>
      <c r="I9" s="31">
        <v>56</v>
      </c>
      <c r="J9" s="31">
        <v>59</v>
      </c>
      <c r="K9" s="31">
        <v>8</v>
      </c>
      <c r="L9" s="31">
        <v>76</v>
      </c>
      <c r="M9" s="52">
        <v>9</v>
      </c>
    </row>
    <row r="10" spans="1:13" ht="12.75">
      <c r="A10" s="30">
        <v>5</v>
      </c>
      <c r="B10" s="31">
        <v>11</v>
      </c>
      <c r="C10" s="31">
        <v>3</v>
      </c>
      <c r="D10" s="31">
        <v>42</v>
      </c>
      <c r="E10" s="31">
        <v>22</v>
      </c>
      <c r="F10" s="31">
        <v>10</v>
      </c>
      <c r="G10" s="31">
        <v>23</v>
      </c>
      <c r="H10" s="31">
        <v>43</v>
      </c>
      <c r="I10" s="31">
        <v>113</v>
      </c>
      <c r="J10" s="31">
        <v>66</v>
      </c>
      <c r="K10" s="31">
        <v>5</v>
      </c>
      <c r="L10" s="31">
        <v>51</v>
      </c>
      <c r="M10" s="52">
        <v>4</v>
      </c>
    </row>
    <row r="11" spans="1:13" ht="12.75">
      <c r="A11" s="30">
        <v>6</v>
      </c>
      <c r="B11" s="31">
        <v>17</v>
      </c>
      <c r="C11" s="31">
        <v>4</v>
      </c>
      <c r="D11" s="31">
        <v>30</v>
      </c>
      <c r="E11" s="31">
        <v>21</v>
      </c>
      <c r="F11" s="31">
        <v>16</v>
      </c>
      <c r="G11" s="31">
        <v>16</v>
      </c>
      <c r="H11" s="31">
        <v>46</v>
      </c>
      <c r="I11" s="31">
        <v>59</v>
      </c>
      <c r="J11" s="31">
        <v>56</v>
      </c>
      <c r="K11" s="31">
        <v>11</v>
      </c>
      <c r="L11" s="31">
        <v>62</v>
      </c>
      <c r="M11" s="52">
        <v>14</v>
      </c>
    </row>
    <row r="12" spans="1:13" ht="12.75">
      <c r="A12" s="30">
        <v>7</v>
      </c>
      <c r="B12" s="31">
        <v>11</v>
      </c>
      <c r="C12" s="31">
        <v>10</v>
      </c>
      <c r="D12" s="31">
        <v>27</v>
      </c>
      <c r="E12" s="31">
        <v>22</v>
      </c>
      <c r="F12" s="31">
        <v>23</v>
      </c>
      <c r="G12" s="31">
        <v>22</v>
      </c>
      <c r="H12" s="31">
        <v>52</v>
      </c>
      <c r="I12" s="31">
        <v>35</v>
      </c>
      <c r="J12" s="31">
        <v>76</v>
      </c>
      <c r="K12" s="31">
        <v>14</v>
      </c>
      <c r="L12" s="31">
        <v>71</v>
      </c>
      <c r="M12" s="52">
        <v>11</v>
      </c>
    </row>
    <row r="13" spans="1:13" ht="12.75">
      <c r="A13" s="30">
        <v>8</v>
      </c>
      <c r="B13" s="31">
        <v>6</v>
      </c>
      <c r="C13" s="31">
        <v>3</v>
      </c>
      <c r="D13" s="31">
        <v>36</v>
      </c>
      <c r="E13" s="31">
        <v>18</v>
      </c>
      <c r="F13" s="31">
        <v>30</v>
      </c>
      <c r="G13" s="31">
        <v>18</v>
      </c>
      <c r="H13" s="31">
        <v>38</v>
      </c>
      <c r="I13" s="31">
        <v>41</v>
      </c>
      <c r="J13" s="31">
        <v>69</v>
      </c>
      <c r="K13" s="31">
        <v>19</v>
      </c>
      <c r="L13" s="31">
        <v>86</v>
      </c>
      <c r="M13" s="52">
        <v>24</v>
      </c>
    </row>
    <row r="14" spans="1:13" ht="12.75">
      <c r="A14" s="30">
        <v>9</v>
      </c>
      <c r="B14" s="31">
        <v>10</v>
      </c>
      <c r="C14" s="31">
        <v>4</v>
      </c>
      <c r="D14" s="31">
        <v>25</v>
      </c>
      <c r="E14" s="31">
        <v>16</v>
      </c>
      <c r="F14" s="31">
        <v>45</v>
      </c>
      <c r="G14" s="31">
        <v>23</v>
      </c>
      <c r="H14" s="31">
        <v>45</v>
      </c>
      <c r="I14" s="31">
        <v>48</v>
      </c>
      <c r="J14" s="31">
        <v>66</v>
      </c>
      <c r="K14" s="31">
        <v>16</v>
      </c>
      <c r="L14" s="31">
        <v>81</v>
      </c>
      <c r="M14" s="52">
        <v>25</v>
      </c>
    </row>
    <row r="15" spans="1:13" ht="12.75">
      <c r="A15" s="30">
        <v>10</v>
      </c>
      <c r="B15" s="31">
        <v>24</v>
      </c>
      <c r="C15" s="31">
        <v>10</v>
      </c>
      <c r="D15" s="31">
        <v>53</v>
      </c>
      <c r="E15" s="31">
        <v>9</v>
      </c>
      <c r="F15" s="31">
        <v>47</v>
      </c>
      <c r="G15" s="31">
        <v>15</v>
      </c>
      <c r="H15" s="31">
        <v>55</v>
      </c>
      <c r="I15" s="31">
        <v>58</v>
      </c>
      <c r="J15" s="31">
        <v>82</v>
      </c>
      <c r="K15" s="31">
        <v>24</v>
      </c>
      <c r="L15" s="31">
        <v>103</v>
      </c>
      <c r="M15" s="52">
        <v>21</v>
      </c>
    </row>
    <row r="16" spans="1:13" ht="12.75">
      <c r="A16" s="30">
        <v>11</v>
      </c>
      <c r="B16" s="31">
        <v>19</v>
      </c>
      <c r="C16" s="31">
        <v>13</v>
      </c>
      <c r="D16" s="31">
        <v>70</v>
      </c>
      <c r="E16" s="31">
        <v>22</v>
      </c>
      <c r="F16" s="31">
        <v>37</v>
      </c>
      <c r="G16" s="31">
        <v>21</v>
      </c>
      <c r="H16" s="31">
        <v>55</v>
      </c>
      <c r="I16" s="31">
        <v>72</v>
      </c>
      <c r="J16" s="31">
        <v>56</v>
      </c>
      <c r="K16" s="31">
        <v>31</v>
      </c>
      <c r="L16" s="31">
        <v>122</v>
      </c>
      <c r="M16" s="52">
        <v>11</v>
      </c>
    </row>
    <row r="17" spans="1:13" ht="12.75">
      <c r="A17" s="30">
        <v>12</v>
      </c>
      <c r="B17" s="31">
        <v>24</v>
      </c>
      <c r="C17" s="31">
        <v>11</v>
      </c>
      <c r="D17" s="31">
        <v>62</v>
      </c>
      <c r="E17" s="31">
        <v>18</v>
      </c>
      <c r="F17" s="31">
        <v>43</v>
      </c>
      <c r="G17" s="31">
        <v>25</v>
      </c>
      <c r="H17" s="31">
        <v>48</v>
      </c>
      <c r="I17" s="31">
        <v>74</v>
      </c>
      <c r="J17" s="31">
        <v>58</v>
      </c>
      <c r="K17" s="31">
        <v>30</v>
      </c>
      <c r="L17" s="31">
        <v>120</v>
      </c>
      <c r="M17" s="52">
        <v>22</v>
      </c>
    </row>
    <row r="18" spans="1:13" ht="12.75">
      <c r="A18" s="30">
        <v>13</v>
      </c>
      <c r="B18" s="31">
        <v>22</v>
      </c>
      <c r="C18" s="31">
        <v>15</v>
      </c>
      <c r="D18" s="31">
        <v>60</v>
      </c>
      <c r="E18" s="31">
        <v>15</v>
      </c>
      <c r="F18" s="31">
        <v>57</v>
      </c>
      <c r="G18" s="31">
        <v>21</v>
      </c>
      <c r="H18" s="31">
        <v>43</v>
      </c>
      <c r="I18" s="31">
        <v>60</v>
      </c>
      <c r="J18" s="31">
        <v>74</v>
      </c>
      <c r="K18" s="31">
        <v>28</v>
      </c>
      <c r="L18" s="31">
        <v>97</v>
      </c>
      <c r="M18" s="52">
        <v>33</v>
      </c>
    </row>
    <row r="19" spans="1:13" ht="12.75">
      <c r="A19" s="30">
        <v>14</v>
      </c>
      <c r="B19" s="31">
        <v>24</v>
      </c>
      <c r="C19" s="31">
        <v>15</v>
      </c>
      <c r="D19" s="31">
        <v>63</v>
      </c>
      <c r="E19" s="31">
        <v>36</v>
      </c>
      <c r="F19" s="31">
        <v>18</v>
      </c>
      <c r="G19" s="31">
        <v>23</v>
      </c>
      <c r="H19" s="31">
        <v>55</v>
      </c>
      <c r="I19" s="31">
        <v>74</v>
      </c>
      <c r="J19" s="31">
        <v>67</v>
      </c>
      <c r="K19" s="31">
        <v>25</v>
      </c>
      <c r="L19" s="31">
        <v>90</v>
      </c>
      <c r="M19" s="52">
        <v>25</v>
      </c>
    </row>
    <row r="20" spans="1:13" ht="12.75">
      <c r="A20" s="30">
        <v>15</v>
      </c>
      <c r="B20" s="31">
        <v>7</v>
      </c>
      <c r="C20" s="31">
        <v>45</v>
      </c>
      <c r="D20" s="31">
        <v>68</v>
      </c>
      <c r="E20" s="31">
        <v>35</v>
      </c>
      <c r="F20" s="31">
        <v>25</v>
      </c>
      <c r="G20" s="31">
        <v>13</v>
      </c>
      <c r="H20" s="31">
        <v>57</v>
      </c>
      <c r="I20" s="31">
        <v>53</v>
      </c>
      <c r="J20" s="31">
        <v>71</v>
      </c>
      <c r="K20" s="31">
        <v>30</v>
      </c>
      <c r="L20" s="31">
        <v>71</v>
      </c>
      <c r="M20" s="52">
        <v>54</v>
      </c>
    </row>
    <row r="21" spans="1:13" ht="12.75">
      <c r="A21" s="30">
        <v>16</v>
      </c>
      <c r="B21" s="31">
        <v>12</v>
      </c>
      <c r="C21" s="31">
        <v>106</v>
      </c>
      <c r="D21" s="31">
        <v>60</v>
      </c>
      <c r="E21" s="31">
        <v>41</v>
      </c>
      <c r="F21" s="31">
        <v>27</v>
      </c>
      <c r="G21" s="31">
        <v>10</v>
      </c>
      <c r="H21" s="31">
        <v>46</v>
      </c>
      <c r="I21" s="31">
        <v>55</v>
      </c>
      <c r="J21" s="31">
        <v>71</v>
      </c>
      <c r="K21" s="31">
        <v>28</v>
      </c>
      <c r="L21" s="31">
        <v>103</v>
      </c>
      <c r="M21" s="52">
        <v>53</v>
      </c>
    </row>
    <row r="22" spans="1:13" ht="12.75">
      <c r="A22" s="30">
        <v>17</v>
      </c>
      <c r="B22" s="31">
        <v>37</v>
      </c>
      <c r="C22" s="31">
        <v>21</v>
      </c>
      <c r="D22" s="31">
        <v>66</v>
      </c>
      <c r="E22" s="31">
        <v>46</v>
      </c>
      <c r="F22" s="31">
        <v>36</v>
      </c>
      <c r="G22" s="31">
        <v>5</v>
      </c>
      <c r="H22" s="31">
        <v>43</v>
      </c>
      <c r="I22" s="31">
        <v>60</v>
      </c>
      <c r="J22" s="31">
        <v>32</v>
      </c>
      <c r="K22" s="31">
        <v>23</v>
      </c>
      <c r="L22" s="31">
        <v>124</v>
      </c>
      <c r="M22" s="52">
        <v>39</v>
      </c>
    </row>
    <row r="23" spans="1:13" ht="12.75">
      <c r="A23" s="30">
        <v>18</v>
      </c>
      <c r="B23" s="31">
        <v>77</v>
      </c>
      <c r="C23" s="31">
        <v>11</v>
      </c>
      <c r="D23" s="31">
        <v>99</v>
      </c>
      <c r="E23" s="31">
        <v>51</v>
      </c>
      <c r="F23" s="31">
        <v>32</v>
      </c>
      <c r="G23" s="31">
        <v>8</v>
      </c>
      <c r="H23" s="31">
        <v>49</v>
      </c>
      <c r="I23" s="31">
        <v>50</v>
      </c>
      <c r="J23" s="31">
        <v>31</v>
      </c>
      <c r="K23" s="31">
        <v>29</v>
      </c>
      <c r="L23" s="31">
        <v>190</v>
      </c>
      <c r="M23" s="52">
        <v>19</v>
      </c>
    </row>
    <row r="24" spans="1:13" ht="12.75">
      <c r="A24" s="30">
        <v>19</v>
      </c>
      <c r="B24" s="31">
        <v>53</v>
      </c>
      <c r="C24" s="31">
        <v>6</v>
      </c>
      <c r="D24" s="31">
        <v>31</v>
      </c>
      <c r="E24" s="31">
        <v>61</v>
      </c>
      <c r="F24" s="31">
        <v>25</v>
      </c>
      <c r="G24" s="31">
        <v>11</v>
      </c>
      <c r="H24" s="31">
        <v>54</v>
      </c>
      <c r="I24" s="31">
        <v>57</v>
      </c>
      <c r="J24" s="31">
        <v>36</v>
      </c>
      <c r="K24" s="31">
        <v>37</v>
      </c>
      <c r="L24" s="31">
        <v>51</v>
      </c>
      <c r="M24" s="52">
        <v>13</v>
      </c>
    </row>
    <row r="25" spans="1:13" ht="12.75">
      <c r="A25" s="30">
        <v>20</v>
      </c>
      <c r="B25" s="31">
        <v>53</v>
      </c>
      <c r="C25" s="31">
        <v>1</v>
      </c>
      <c r="D25" s="31">
        <v>17</v>
      </c>
      <c r="E25" s="31">
        <v>41</v>
      </c>
      <c r="F25" s="31">
        <v>17</v>
      </c>
      <c r="G25" s="31">
        <v>16</v>
      </c>
      <c r="H25" s="31">
        <v>49</v>
      </c>
      <c r="I25" s="31">
        <v>44</v>
      </c>
      <c r="J25" s="31">
        <v>40</v>
      </c>
      <c r="K25" s="31">
        <v>59</v>
      </c>
      <c r="L25" s="31">
        <v>5</v>
      </c>
      <c r="M25" s="52">
        <v>20</v>
      </c>
    </row>
    <row r="26" spans="1:13" ht="12.75">
      <c r="A26" s="30">
        <v>21</v>
      </c>
      <c r="B26" s="31">
        <v>21</v>
      </c>
      <c r="C26" s="31">
        <v>5</v>
      </c>
      <c r="D26" s="31">
        <v>32</v>
      </c>
      <c r="E26" s="31">
        <v>66</v>
      </c>
      <c r="F26" s="31">
        <v>17</v>
      </c>
      <c r="G26" s="31">
        <v>19</v>
      </c>
      <c r="H26" s="31">
        <v>46</v>
      </c>
      <c r="I26" s="31">
        <v>51</v>
      </c>
      <c r="J26" s="31">
        <v>43</v>
      </c>
      <c r="K26" s="31">
        <v>87</v>
      </c>
      <c r="L26" s="31">
        <v>3</v>
      </c>
      <c r="M26" s="52">
        <v>21</v>
      </c>
    </row>
    <row r="27" spans="1:13" ht="12.75">
      <c r="A27" s="30">
        <v>22</v>
      </c>
      <c r="B27" s="72" t="s">
        <v>146</v>
      </c>
      <c r="C27" s="31">
        <v>11</v>
      </c>
      <c r="D27" s="31">
        <v>26</v>
      </c>
      <c r="E27" s="31">
        <v>47</v>
      </c>
      <c r="F27" s="31">
        <v>14</v>
      </c>
      <c r="G27" s="31">
        <v>20</v>
      </c>
      <c r="H27" s="31">
        <v>44</v>
      </c>
      <c r="I27" s="31">
        <v>59</v>
      </c>
      <c r="J27" s="31">
        <v>40</v>
      </c>
      <c r="K27" s="31">
        <v>76</v>
      </c>
      <c r="L27" s="72" t="s">
        <v>146</v>
      </c>
      <c r="M27" s="52">
        <v>16</v>
      </c>
    </row>
    <row r="28" spans="1:13" ht="12.75">
      <c r="A28" s="30">
        <v>23</v>
      </c>
      <c r="B28" s="31">
        <v>6</v>
      </c>
      <c r="C28" s="31">
        <v>7</v>
      </c>
      <c r="D28" s="31">
        <v>27</v>
      </c>
      <c r="E28" s="31">
        <v>68</v>
      </c>
      <c r="F28" s="31">
        <v>5</v>
      </c>
      <c r="G28" s="31">
        <v>42</v>
      </c>
      <c r="H28" s="31">
        <v>56</v>
      </c>
      <c r="I28" s="31">
        <v>44</v>
      </c>
      <c r="J28" s="31">
        <v>32</v>
      </c>
      <c r="K28" s="31">
        <v>48</v>
      </c>
      <c r="L28" s="31">
        <v>1</v>
      </c>
      <c r="M28" s="52">
        <v>13</v>
      </c>
    </row>
    <row r="29" spans="1:13" ht="12.75">
      <c r="A29" s="30">
        <v>24</v>
      </c>
      <c r="B29" s="31">
        <v>4</v>
      </c>
      <c r="C29" s="31">
        <v>11</v>
      </c>
      <c r="D29" s="31">
        <v>32</v>
      </c>
      <c r="E29" s="31">
        <v>49</v>
      </c>
      <c r="F29" s="31">
        <v>10</v>
      </c>
      <c r="G29" s="31">
        <v>37</v>
      </c>
      <c r="H29" s="31">
        <v>50</v>
      </c>
      <c r="I29" s="31">
        <v>65</v>
      </c>
      <c r="J29" s="31">
        <v>54</v>
      </c>
      <c r="K29" s="31">
        <v>6</v>
      </c>
      <c r="L29" s="31">
        <v>1</v>
      </c>
      <c r="M29" s="52">
        <v>25</v>
      </c>
    </row>
    <row r="30" spans="1:13" ht="12.75">
      <c r="A30" s="30">
        <v>25</v>
      </c>
      <c r="B30" s="31">
        <v>2</v>
      </c>
      <c r="C30" s="31">
        <v>9</v>
      </c>
      <c r="D30" s="31">
        <v>40</v>
      </c>
      <c r="E30" s="31">
        <v>10</v>
      </c>
      <c r="F30" s="31">
        <v>7</v>
      </c>
      <c r="G30" s="31">
        <v>29</v>
      </c>
      <c r="H30" s="31">
        <v>47</v>
      </c>
      <c r="I30" s="31">
        <v>49</v>
      </c>
      <c r="J30" s="31">
        <v>49</v>
      </c>
      <c r="K30" s="31">
        <v>16</v>
      </c>
      <c r="L30" s="31">
        <v>18</v>
      </c>
      <c r="M30" s="52">
        <v>34</v>
      </c>
    </row>
    <row r="31" spans="1:13" ht="12.75">
      <c r="A31" s="30">
        <v>26</v>
      </c>
      <c r="B31" s="31">
        <v>4</v>
      </c>
      <c r="C31" s="31">
        <v>9</v>
      </c>
      <c r="D31" s="31">
        <v>17</v>
      </c>
      <c r="E31" s="31">
        <v>5</v>
      </c>
      <c r="F31" s="31">
        <v>6</v>
      </c>
      <c r="G31" s="31">
        <v>35</v>
      </c>
      <c r="H31" s="31">
        <v>50</v>
      </c>
      <c r="I31" s="31">
        <v>29</v>
      </c>
      <c r="J31" s="31">
        <v>61</v>
      </c>
      <c r="K31" s="31">
        <v>12</v>
      </c>
      <c r="L31" s="31">
        <v>14</v>
      </c>
      <c r="M31" s="52">
        <v>4</v>
      </c>
    </row>
    <row r="32" spans="1:13" ht="12.75">
      <c r="A32" s="30">
        <v>27</v>
      </c>
      <c r="B32" s="31">
        <v>23</v>
      </c>
      <c r="C32" s="31">
        <v>16</v>
      </c>
      <c r="D32" s="31">
        <v>13</v>
      </c>
      <c r="E32" s="31">
        <v>3</v>
      </c>
      <c r="F32" s="31">
        <v>6</v>
      </c>
      <c r="G32" s="31">
        <v>21</v>
      </c>
      <c r="H32" s="31">
        <v>62</v>
      </c>
      <c r="I32" s="31">
        <v>49</v>
      </c>
      <c r="J32" s="31">
        <v>66</v>
      </c>
      <c r="K32" s="31">
        <v>23</v>
      </c>
      <c r="L32" s="31">
        <v>21</v>
      </c>
      <c r="M32" s="52">
        <v>9</v>
      </c>
    </row>
    <row r="33" spans="1:13" ht="12.75">
      <c r="A33" s="30">
        <v>28</v>
      </c>
      <c r="B33" s="31">
        <v>14</v>
      </c>
      <c r="C33" s="31">
        <v>22</v>
      </c>
      <c r="D33" s="31">
        <v>4</v>
      </c>
      <c r="E33" s="31">
        <v>2</v>
      </c>
      <c r="F33" s="31">
        <v>8</v>
      </c>
      <c r="G33" s="31">
        <v>25</v>
      </c>
      <c r="H33" s="31">
        <v>67</v>
      </c>
      <c r="I33" s="31">
        <v>70</v>
      </c>
      <c r="J33" s="31">
        <v>85</v>
      </c>
      <c r="K33" s="31">
        <v>38</v>
      </c>
      <c r="L33" s="31">
        <v>9</v>
      </c>
      <c r="M33" s="52">
        <v>13</v>
      </c>
    </row>
    <row r="34" spans="1:13" ht="12.75">
      <c r="A34" s="30">
        <v>29</v>
      </c>
      <c r="B34" s="31">
        <v>12</v>
      </c>
      <c r="C34" s="72" t="s">
        <v>146</v>
      </c>
      <c r="D34" s="31">
        <v>10</v>
      </c>
      <c r="E34" s="31">
        <v>2</v>
      </c>
      <c r="F34" s="31">
        <v>12</v>
      </c>
      <c r="G34" s="31">
        <v>32</v>
      </c>
      <c r="H34" s="31">
        <v>75</v>
      </c>
      <c r="I34" s="31">
        <v>65</v>
      </c>
      <c r="J34" s="31">
        <v>63</v>
      </c>
      <c r="K34" s="31">
        <v>30</v>
      </c>
      <c r="L34" s="31">
        <v>18</v>
      </c>
      <c r="M34" s="52">
        <v>9</v>
      </c>
    </row>
    <row r="35" spans="1:13" ht="12.75">
      <c r="A35" s="30">
        <v>30</v>
      </c>
      <c r="B35" s="31">
        <v>1</v>
      </c>
      <c r="C35" s="72" t="s">
        <v>146</v>
      </c>
      <c r="D35" s="31">
        <v>3</v>
      </c>
      <c r="E35" s="31">
        <v>1</v>
      </c>
      <c r="F35" s="31">
        <v>15</v>
      </c>
      <c r="G35" s="31">
        <v>57</v>
      </c>
      <c r="H35" s="31">
        <v>63</v>
      </c>
      <c r="I35" s="31">
        <v>39</v>
      </c>
      <c r="J35" s="31">
        <v>25</v>
      </c>
      <c r="K35" s="31">
        <v>44</v>
      </c>
      <c r="L35" s="31">
        <v>12</v>
      </c>
      <c r="M35" s="52">
        <v>8</v>
      </c>
    </row>
    <row r="36" spans="1:13" ht="13.5" thickBot="1">
      <c r="A36" s="32">
        <v>31</v>
      </c>
      <c r="B36" s="33">
        <v>1</v>
      </c>
      <c r="C36" s="128" t="s">
        <v>146</v>
      </c>
      <c r="D36" s="33">
        <v>2</v>
      </c>
      <c r="E36" s="128" t="s">
        <v>146</v>
      </c>
      <c r="F36" s="33">
        <v>13</v>
      </c>
      <c r="G36" s="128" t="s">
        <v>146</v>
      </c>
      <c r="H36" s="33">
        <v>98</v>
      </c>
      <c r="I36" s="33">
        <v>57</v>
      </c>
      <c r="J36" s="128" t="s">
        <v>146</v>
      </c>
      <c r="K36" s="33">
        <v>42</v>
      </c>
      <c r="L36" s="128" t="s">
        <v>146</v>
      </c>
      <c r="M36" s="59">
        <v>18</v>
      </c>
    </row>
  </sheetData>
  <mergeCells count="2"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1.28125" style="0" customWidth="1"/>
    <col min="2" max="2" width="19.421875" style="0" customWidth="1"/>
    <col min="3" max="3" width="25.7109375" style="0" customWidth="1"/>
    <col min="4" max="4" width="25.00390625" style="0" customWidth="1"/>
    <col min="5" max="5" width="17.57421875" style="0" customWidth="1"/>
  </cols>
  <sheetData>
    <row r="1" spans="1:5" ht="18">
      <c r="A1" s="270" t="s">
        <v>18</v>
      </c>
      <c r="B1" s="270"/>
      <c r="C1" s="270"/>
      <c r="D1" s="270"/>
      <c r="E1" s="270"/>
    </row>
    <row r="3" spans="1:5" ht="15">
      <c r="A3" s="296" t="s">
        <v>865</v>
      </c>
      <c r="B3" s="297"/>
      <c r="C3" s="297"/>
      <c r="D3" s="297"/>
      <c r="E3" s="297"/>
    </row>
    <row r="4" spans="1:5" ht="15">
      <c r="A4" s="296" t="s">
        <v>866</v>
      </c>
      <c r="B4" s="297"/>
      <c r="C4" s="297"/>
      <c r="D4" s="297"/>
      <c r="E4" s="297"/>
    </row>
    <row r="5" spans="1:5" ht="13.5" thickBot="1">
      <c r="A5" s="23"/>
      <c r="B5" s="23"/>
      <c r="C5" s="23"/>
      <c r="D5" s="23"/>
      <c r="E5" s="23"/>
    </row>
    <row r="6" spans="1:5" ht="12.75">
      <c r="A6" s="109" t="s">
        <v>125</v>
      </c>
      <c r="B6" s="249" t="s">
        <v>526</v>
      </c>
      <c r="C6" s="250"/>
      <c r="D6" s="249" t="s">
        <v>528</v>
      </c>
      <c r="E6" s="262"/>
    </row>
    <row r="7" spans="1:6" ht="13.5" thickBot="1">
      <c r="A7" s="110" t="s">
        <v>126</v>
      </c>
      <c r="B7" s="96" t="s">
        <v>30</v>
      </c>
      <c r="C7" s="96" t="s">
        <v>527</v>
      </c>
      <c r="D7" s="96" t="s">
        <v>118</v>
      </c>
      <c r="E7" s="97" t="s">
        <v>529</v>
      </c>
      <c r="F7" s="5"/>
    </row>
    <row r="8" spans="1:6" ht="12.75">
      <c r="A8" s="70" t="s">
        <v>127</v>
      </c>
      <c r="B8" s="26">
        <v>92</v>
      </c>
      <c r="C8" s="152">
        <v>39404</v>
      </c>
      <c r="D8" s="49">
        <v>3262.65</v>
      </c>
      <c r="E8" s="153" t="s">
        <v>523</v>
      </c>
      <c r="F8" s="5"/>
    </row>
    <row r="9" spans="1:6" ht="12.75">
      <c r="A9" s="71" t="s">
        <v>128</v>
      </c>
      <c r="B9" s="154">
        <v>40</v>
      </c>
      <c r="C9" s="154">
        <v>39129</v>
      </c>
      <c r="D9" s="51">
        <v>555.4</v>
      </c>
      <c r="E9" s="155" t="s">
        <v>515</v>
      </c>
      <c r="F9" s="5"/>
    </row>
    <row r="10" spans="1:6" ht="12.75">
      <c r="A10" s="71" t="s">
        <v>129</v>
      </c>
      <c r="B10" s="31">
        <v>22</v>
      </c>
      <c r="C10" s="154">
        <v>39100</v>
      </c>
      <c r="D10" s="51">
        <v>1705.59</v>
      </c>
      <c r="E10" s="155" t="s">
        <v>524</v>
      </c>
      <c r="F10" s="5"/>
    </row>
    <row r="11" spans="1:6" ht="12.75">
      <c r="A11" s="71" t="s">
        <v>130</v>
      </c>
      <c r="B11" s="31">
        <v>3</v>
      </c>
      <c r="C11" s="154" t="s">
        <v>530</v>
      </c>
      <c r="D11" s="51">
        <v>36.04</v>
      </c>
      <c r="E11" s="155" t="s">
        <v>513</v>
      </c>
      <c r="F11" s="5"/>
    </row>
    <row r="12" spans="1:6" ht="12.75">
      <c r="A12" s="71" t="s">
        <v>131</v>
      </c>
      <c r="B12" s="31">
        <v>18</v>
      </c>
      <c r="C12" s="154">
        <v>39860</v>
      </c>
      <c r="D12" s="51">
        <v>136.85</v>
      </c>
      <c r="E12" s="155" t="s">
        <v>515</v>
      </c>
      <c r="F12" s="5"/>
    </row>
    <row r="13" spans="1:6" ht="12.75">
      <c r="A13" s="71" t="s">
        <v>132</v>
      </c>
      <c r="B13" s="31">
        <v>3</v>
      </c>
      <c r="C13" s="154" t="s">
        <v>531</v>
      </c>
      <c r="D13" s="51">
        <v>13.44</v>
      </c>
      <c r="E13" s="155" t="s">
        <v>515</v>
      </c>
      <c r="F13" s="5"/>
    </row>
    <row r="14" spans="1:6" ht="12.75">
      <c r="A14" s="71" t="s">
        <v>133</v>
      </c>
      <c r="B14" s="31">
        <v>18</v>
      </c>
      <c r="C14" s="154">
        <v>40054</v>
      </c>
      <c r="D14" s="51">
        <v>1512.56</v>
      </c>
      <c r="E14" s="155" t="s">
        <v>520</v>
      </c>
      <c r="F14" s="5"/>
    </row>
    <row r="15" spans="1:6" ht="12.75">
      <c r="A15" s="71" t="s">
        <v>134</v>
      </c>
      <c r="B15" s="31">
        <v>14</v>
      </c>
      <c r="C15" s="154">
        <v>39998</v>
      </c>
      <c r="D15" s="51">
        <v>721.14</v>
      </c>
      <c r="E15" s="155" t="s">
        <v>519</v>
      </c>
      <c r="F15" s="5"/>
    </row>
    <row r="16" spans="1:5" ht="12.75">
      <c r="A16" s="71" t="s">
        <v>135</v>
      </c>
      <c r="B16" s="31">
        <v>5</v>
      </c>
      <c r="C16" s="154">
        <v>39954</v>
      </c>
      <c r="D16" s="51">
        <v>57.84</v>
      </c>
      <c r="E16" s="155" t="s">
        <v>514</v>
      </c>
    </row>
    <row r="17" spans="1:5" ht="12.75">
      <c r="A17" s="71" t="s">
        <v>136</v>
      </c>
      <c r="B17" s="31">
        <v>53</v>
      </c>
      <c r="C17" s="154">
        <v>40135</v>
      </c>
      <c r="D17" s="51">
        <v>3655.35</v>
      </c>
      <c r="E17" s="155" t="s">
        <v>523</v>
      </c>
    </row>
    <row r="18" spans="1:13" ht="12.75">
      <c r="A18" s="71" t="s">
        <v>137</v>
      </c>
      <c r="B18" s="31">
        <v>12</v>
      </c>
      <c r="C18" s="154">
        <v>40030</v>
      </c>
      <c r="D18" s="51">
        <v>282.45</v>
      </c>
      <c r="E18" s="155" t="s">
        <v>520</v>
      </c>
      <c r="M18" s="5"/>
    </row>
    <row r="19" spans="1:5" ht="12.75">
      <c r="A19" s="71" t="s">
        <v>138</v>
      </c>
      <c r="B19" s="31">
        <v>20</v>
      </c>
      <c r="C19" s="154">
        <v>40030</v>
      </c>
      <c r="D19" s="51">
        <v>1038.78</v>
      </c>
      <c r="E19" s="155" t="s">
        <v>520</v>
      </c>
    </row>
    <row r="20" spans="1:5" ht="12.75">
      <c r="A20" s="71" t="s">
        <v>139</v>
      </c>
      <c r="B20" s="31">
        <v>16</v>
      </c>
      <c r="C20" s="154">
        <v>40037</v>
      </c>
      <c r="D20" s="51">
        <v>5801.99</v>
      </c>
      <c r="E20" s="155" t="s">
        <v>520</v>
      </c>
    </row>
    <row r="21" spans="1:5" ht="12.75">
      <c r="A21" s="71" t="s">
        <v>140</v>
      </c>
      <c r="B21" s="31">
        <v>4</v>
      </c>
      <c r="C21" s="154">
        <v>40013</v>
      </c>
      <c r="D21" s="51">
        <v>116.42</v>
      </c>
      <c r="E21" s="155" t="s">
        <v>518</v>
      </c>
    </row>
    <row r="22" spans="1:5" ht="12.75">
      <c r="A22" s="71" t="s">
        <v>141</v>
      </c>
      <c r="B22" s="31">
        <v>15</v>
      </c>
      <c r="C22" s="154">
        <v>40005</v>
      </c>
      <c r="D22" s="51">
        <v>3064.01</v>
      </c>
      <c r="E22" s="155" t="s">
        <v>520</v>
      </c>
    </row>
    <row r="23" spans="1:5" ht="12.75">
      <c r="A23" s="71" t="s">
        <v>142</v>
      </c>
      <c r="B23" s="31">
        <v>16</v>
      </c>
      <c r="C23" s="154">
        <v>40012</v>
      </c>
      <c r="D23" s="51">
        <v>4504.76</v>
      </c>
      <c r="E23" s="155" t="s">
        <v>519</v>
      </c>
    </row>
    <row r="24" spans="1:5" ht="13.5" thickBot="1">
      <c r="A24" s="123" t="s">
        <v>143</v>
      </c>
      <c r="B24" s="33">
        <v>8</v>
      </c>
      <c r="C24" s="156" t="s">
        <v>532</v>
      </c>
      <c r="D24" s="58">
        <v>35650.77</v>
      </c>
      <c r="E24" s="157" t="s">
        <v>519</v>
      </c>
    </row>
    <row r="25" ht="12.75">
      <c r="E25" s="5"/>
    </row>
  </sheetData>
  <mergeCells count="5">
    <mergeCell ref="B6:C6"/>
    <mergeCell ref="D6:E6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colBreaks count="1" manualBreakCount="1">
    <brk id="5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2" max="4" width="11.57421875" style="0" bestFit="1" customWidth="1"/>
    <col min="5" max="5" width="12.00390625" style="0" bestFit="1" customWidth="1"/>
    <col min="6" max="7" width="13.28125" style="0" customWidth="1"/>
    <col min="8" max="10" width="11.57421875" style="0" bestFit="1" customWidth="1"/>
    <col min="11" max="11" width="15.140625" style="0" customWidth="1"/>
    <col min="12" max="14" width="11.57421875" style="0" bestFit="1" customWidth="1"/>
  </cols>
  <sheetData>
    <row r="1" spans="1:14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3" spans="1:14" ht="15">
      <c r="A3" s="225" t="s">
        <v>879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266" t="s">
        <v>529</v>
      </c>
      <c r="B5" s="249" t="s">
        <v>19</v>
      </c>
      <c r="C5" s="262"/>
      <c r="D5" s="250"/>
      <c r="E5" s="249" t="s">
        <v>189</v>
      </c>
      <c r="F5" s="262"/>
      <c r="G5" s="262"/>
      <c r="H5" s="262"/>
      <c r="I5" s="262"/>
      <c r="J5" s="262"/>
      <c r="K5" s="262"/>
      <c r="L5" s="262"/>
      <c r="M5" s="262"/>
      <c r="N5" s="262"/>
    </row>
    <row r="6" spans="1:14" ht="12.75">
      <c r="A6" s="276"/>
      <c r="B6" s="165" t="s">
        <v>31</v>
      </c>
      <c r="C6" s="165" t="s">
        <v>32</v>
      </c>
      <c r="D6" s="66" t="s">
        <v>6</v>
      </c>
      <c r="E6" s="259" t="s">
        <v>97</v>
      </c>
      <c r="F6" s="260"/>
      <c r="G6" s="260"/>
      <c r="H6" s="261"/>
      <c r="I6" s="259" t="s">
        <v>3</v>
      </c>
      <c r="J6" s="260"/>
      <c r="K6" s="260"/>
      <c r="L6" s="261"/>
      <c r="M6" s="66" t="s">
        <v>2</v>
      </c>
      <c r="N6" s="142" t="s">
        <v>533</v>
      </c>
    </row>
    <row r="7" spans="1:14" ht="13.5" thickBot="1">
      <c r="A7" s="267"/>
      <c r="B7" s="96" t="s">
        <v>886</v>
      </c>
      <c r="C7" s="96" t="s">
        <v>903</v>
      </c>
      <c r="D7" s="68" t="s">
        <v>36</v>
      </c>
      <c r="E7" s="96" t="s">
        <v>534</v>
      </c>
      <c r="F7" s="96" t="s">
        <v>535</v>
      </c>
      <c r="G7" s="96" t="s">
        <v>536</v>
      </c>
      <c r="H7" s="96" t="s">
        <v>2</v>
      </c>
      <c r="I7" s="96" t="s">
        <v>537</v>
      </c>
      <c r="J7" s="96" t="s">
        <v>369</v>
      </c>
      <c r="K7" s="96" t="s">
        <v>538</v>
      </c>
      <c r="L7" s="96" t="s">
        <v>2</v>
      </c>
      <c r="M7" s="68" t="s">
        <v>40</v>
      </c>
      <c r="N7" s="69" t="s">
        <v>40</v>
      </c>
    </row>
    <row r="8" spans="1:14" ht="12.75">
      <c r="A8" s="98" t="s">
        <v>513</v>
      </c>
      <c r="B8" s="152">
        <v>274</v>
      </c>
      <c r="C8" s="152">
        <v>201</v>
      </c>
      <c r="D8" s="152">
        <f>SUM(B8:C8)</f>
        <v>475</v>
      </c>
      <c r="E8" s="158">
        <v>85.36</v>
      </c>
      <c r="F8" s="158">
        <v>34.57</v>
      </c>
      <c r="G8" s="158">
        <v>923.24</v>
      </c>
      <c r="H8" s="158">
        <v>1043.17</v>
      </c>
      <c r="I8" s="158">
        <v>16.24</v>
      </c>
      <c r="J8" s="158">
        <v>124.75</v>
      </c>
      <c r="K8" s="158">
        <v>4.03</v>
      </c>
      <c r="L8" s="158">
        <v>145.02</v>
      </c>
      <c r="M8" s="158">
        <v>1188.19</v>
      </c>
      <c r="N8" s="159">
        <v>7.11</v>
      </c>
    </row>
    <row r="9" spans="1:14" ht="12.75">
      <c r="A9" s="99" t="s">
        <v>514</v>
      </c>
      <c r="B9" s="154">
        <v>212</v>
      </c>
      <c r="C9" s="154">
        <v>136</v>
      </c>
      <c r="D9" s="154">
        <f aca="true" t="shared" si="0" ref="D9:D19">SUM(B9:C9)</f>
        <v>348</v>
      </c>
      <c r="E9" s="160">
        <v>191.12</v>
      </c>
      <c r="F9" s="160">
        <v>23.4</v>
      </c>
      <c r="G9" s="160">
        <v>505.82</v>
      </c>
      <c r="H9" s="160">
        <v>720.34</v>
      </c>
      <c r="I9" s="160">
        <v>0</v>
      </c>
      <c r="J9" s="160">
        <v>78.77</v>
      </c>
      <c r="K9" s="160">
        <v>38.88</v>
      </c>
      <c r="L9" s="160">
        <v>117.65</v>
      </c>
      <c r="M9" s="160">
        <v>837.99</v>
      </c>
      <c r="N9" s="161">
        <v>14.57</v>
      </c>
    </row>
    <row r="10" spans="1:14" ht="12.75">
      <c r="A10" s="99" t="s">
        <v>515</v>
      </c>
      <c r="B10" s="154">
        <v>691</v>
      </c>
      <c r="C10" s="154">
        <v>404</v>
      </c>
      <c r="D10" s="154">
        <f t="shared" si="0"/>
        <v>1095</v>
      </c>
      <c r="E10" s="160">
        <v>1128.3</v>
      </c>
      <c r="F10" s="160">
        <v>82.91</v>
      </c>
      <c r="G10" s="160">
        <v>2511.89</v>
      </c>
      <c r="H10" s="160">
        <v>3723.1</v>
      </c>
      <c r="I10" s="160">
        <v>2.1</v>
      </c>
      <c r="J10" s="160">
        <v>136.89</v>
      </c>
      <c r="K10" s="160">
        <v>128.75</v>
      </c>
      <c r="L10" s="160">
        <v>267.74</v>
      </c>
      <c r="M10" s="160">
        <v>3990.84</v>
      </c>
      <c r="N10" s="161">
        <v>109.07</v>
      </c>
    </row>
    <row r="11" spans="1:14" ht="12.75">
      <c r="A11" s="99" t="s">
        <v>516</v>
      </c>
      <c r="B11" s="154">
        <v>433</v>
      </c>
      <c r="C11" s="154">
        <v>234</v>
      </c>
      <c r="D11" s="154">
        <f t="shared" si="0"/>
        <v>667</v>
      </c>
      <c r="E11" s="160">
        <v>220.7</v>
      </c>
      <c r="F11" s="160">
        <v>25.78</v>
      </c>
      <c r="G11" s="160">
        <v>1157.57</v>
      </c>
      <c r="H11" s="160">
        <v>1404.05</v>
      </c>
      <c r="I11" s="160">
        <v>0.63</v>
      </c>
      <c r="J11" s="160">
        <v>91.6</v>
      </c>
      <c r="K11" s="160">
        <v>11.41</v>
      </c>
      <c r="L11" s="160">
        <v>103.64</v>
      </c>
      <c r="M11" s="160">
        <v>1507.69</v>
      </c>
      <c r="N11" s="161">
        <v>4.64</v>
      </c>
    </row>
    <row r="12" spans="1:14" ht="12.75">
      <c r="A12" s="99" t="s">
        <v>517</v>
      </c>
      <c r="B12" s="154">
        <v>387</v>
      </c>
      <c r="C12" s="154">
        <v>164</v>
      </c>
      <c r="D12" s="154">
        <f t="shared" si="0"/>
        <v>551</v>
      </c>
      <c r="E12" s="160">
        <v>359.99</v>
      </c>
      <c r="F12" s="160">
        <v>35.96</v>
      </c>
      <c r="G12" s="160">
        <v>623.6</v>
      </c>
      <c r="H12" s="160">
        <v>1019.55</v>
      </c>
      <c r="I12" s="160">
        <v>1.25</v>
      </c>
      <c r="J12" s="160">
        <v>103.12</v>
      </c>
      <c r="K12" s="160">
        <v>6.98</v>
      </c>
      <c r="L12" s="160">
        <v>111.35</v>
      </c>
      <c r="M12" s="160">
        <v>1130.9</v>
      </c>
      <c r="N12" s="161">
        <v>7.3</v>
      </c>
    </row>
    <row r="13" spans="1:14" ht="12.75">
      <c r="A13" s="99" t="s">
        <v>518</v>
      </c>
      <c r="B13" s="154">
        <v>455</v>
      </c>
      <c r="C13" s="154">
        <v>143</v>
      </c>
      <c r="D13" s="154">
        <f t="shared" si="0"/>
        <v>598</v>
      </c>
      <c r="E13" s="160">
        <v>334.02</v>
      </c>
      <c r="F13" s="160">
        <v>73.68</v>
      </c>
      <c r="G13" s="160">
        <v>413.98</v>
      </c>
      <c r="H13" s="160">
        <v>821.68</v>
      </c>
      <c r="I13" s="160">
        <v>214.95</v>
      </c>
      <c r="J13" s="160">
        <v>387.79</v>
      </c>
      <c r="K13" s="160">
        <v>14</v>
      </c>
      <c r="L13" s="160">
        <v>616.74</v>
      </c>
      <c r="M13" s="160">
        <v>1438.42</v>
      </c>
      <c r="N13" s="161">
        <v>593.94</v>
      </c>
    </row>
    <row r="14" spans="1:14" ht="12.75">
      <c r="A14" s="99" t="s">
        <v>519</v>
      </c>
      <c r="B14" s="154">
        <v>931</v>
      </c>
      <c r="C14" s="154">
        <v>437</v>
      </c>
      <c r="D14" s="154">
        <f t="shared" si="0"/>
        <v>1368</v>
      </c>
      <c r="E14" s="160">
        <v>23023.83</v>
      </c>
      <c r="F14" s="160">
        <v>3645.33</v>
      </c>
      <c r="G14" s="160">
        <v>12388.27</v>
      </c>
      <c r="H14" s="160">
        <v>39057.43</v>
      </c>
      <c r="I14" s="160">
        <v>3030</v>
      </c>
      <c r="J14" s="160">
        <v>4014.87</v>
      </c>
      <c r="K14" s="160">
        <v>51.72</v>
      </c>
      <c r="L14" s="160">
        <v>7096.59</v>
      </c>
      <c r="M14" s="160">
        <v>46154.02</v>
      </c>
      <c r="N14" s="161">
        <v>6328.37</v>
      </c>
    </row>
    <row r="15" spans="1:14" ht="12.75">
      <c r="A15" s="99" t="s">
        <v>520</v>
      </c>
      <c r="B15" s="154">
        <v>1063</v>
      </c>
      <c r="C15" s="154">
        <v>401</v>
      </c>
      <c r="D15" s="154">
        <f t="shared" si="0"/>
        <v>1464</v>
      </c>
      <c r="E15" s="160">
        <v>2167.86</v>
      </c>
      <c r="F15" s="160">
        <v>273.13</v>
      </c>
      <c r="G15" s="160">
        <v>9177.62</v>
      </c>
      <c r="H15" s="160">
        <v>11618.61</v>
      </c>
      <c r="I15" s="160">
        <v>1132.49</v>
      </c>
      <c r="J15" s="160">
        <v>2121.76</v>
      </c>
      <c r="K15" s="160">
        <v>13.6</v>
      </c>
      <c r="L15" s="160">
        <v>3267.85</v>
      </c>
      <c r="M15" s="160">
        <v>14886.46</v>
      </c>
      <c r="N15" s="161">
        <v>4414.21</v>
      </c>
    </row>
    <row r="16" spans="1:14" ht="12.75">
      <c r="A16" s="99" t="s">
        <v>521</v>
      </c>
      <c r="B16" s="154">
        <v>1115</v>
      </c>
      <c r="C16" s="154">
        <v>321</v>
      </c>
      <c r="D16" s="154">
        <f t="shared" si="0"/>
        <v>1436</v>
      </c>
      <c r="E16" s="160">
        <v>1127.73</v>
      </c>
      <c r="F16" s="160">
        <v>112.03</v>
      </c>
      <c r="G16" s="160">
        <v>1670.15</v>
      </c>
      <c r="H16" s="160">
        <v>2909.91</v>
      </c>
      <c r="I16" s="160">
        <v>20.54</v>
      </c>
      <c r="J16" s="160">
        <v>359.26</v>
      </c>
      <c r="K16" s="160">
        <v>18.34</v>
      </c>
      <c r="L16" s="160">
        <v>398.14</v>
      </c>
      <c r="M16" s="160">
        <v>3308.05</v>
      </c>
      <c r="N16" s="161">
        <v>573.47</v>
      </c>
    </row>
    <row r="17" spans="1:14" ht="12.75">
      <c r="A17" s="99" t="s">
        <v>522</v>
      </c>
      <c r="B17" s="154">
        <v>592</v>
      </c>
      <c r="C17" s="154">
        <v>193</v>
      </c>
      <c r="D17" s="154">
        <f t="shared" si="0"/>
        <v>785</v>
      </c>
      <c r="E17" s="160">
        <v>154</v>
      </c>
      <c r="F17" s="160">
        <v>3.73</v>
      </c>
      <c r="G17" s="160">
        <v>829.47</v>
      </c>
      <c r="H17" s="160">
        <v>987.2</v>
      </c>
      <c r="I17" s="160">
        <v>1.1</v>
      </c>
      <c r="J17" s="160">
        <v>239.28</v>
      </c>
      <c r="K17" s="160">
        <v>27.53</v>
      </c>
      <c r="L17" s="160">
        <v>267.91</v>
      </c>
      <c r="M17" s="160">
        <v>1255.11</v>
      </c>
      <c r="N17" s="161">
        <v>138.47</v>
      </c>
    </row>
    <row r="18" spans="1:14" ht="12.75">
      <c r="A18" s="99" t="s">
        <v>523</v>
      </c>
      <c r="B18" s="154">
        <v>1048</v>
      </c>
      <c r="C18" s="154">
        <v>562</v>
      </c>
      <c r="D18" s="154">
        <f t="shared" si="0"/>
        <v>1610</v>
      </c>
      <c r="E18" s="160">
        <v>506.31</v>
      </c>
      <c r="F18" s="160">
        <v>50.4</v>
      </c>
      <c r="G18" s="160">
        <v>6356.42</v>
      </c>
      <c r="H18" s="160">
        <v>6913.13</v>
      </c>
      <c r="I18" s="160">
        <v>0.6</v>
      </c>
      <c r="J18" s="160">
        <v>527.11</v>
      </c>
      <c r="K18" s="160">
        <v>105.65</v>
      </c>
      <c r="L18" s="160">
        <v>633.36</v>
      </c>
      <c r="M18" s="160">
        <v>7546.49</v>
      </c>
      <c r="N18" s="161">
        <v>343.97</v>
      </c>
    </row>
    <row r="19" spans="1:14" ht="12.75">
      <c r="A19" s="99" t="s">
        <v>524</v>
      </c>
      <c r="B19" s="154">
        <v>322</v>
      </c>
      <c r="C19" s="154">
        <v>213</v>
      </c>
      <c r="D19" s="154">
        <f t="shared" si="0"/>
        <v>535</v>
      </c>
      <c r="E19" s="160">
        <v>103.34</v>
      </c>
      <c r="F19" s="160">
        <v>48.13</v>
      </c>
      <c r="G19" s="160">
        <v>1424.49</v>
      </c>
      <c r="H19" s="160">
        <v>1575.96</v>
      </c>
      <c r="I19" s="160">
        <v>6.47</v>
      </c>
      <c r="J19" s="160">
        <v>1161.71</v>
      </c>
      <c r="K19" s="160">
        <v>124.23</v>
      </c>
      <c r="L19" s="160">
        <v>1292.41</v>
      </c>
      <c r="M19" s="160">
        <v>2868.37</v>
      </c>
      <c r="N19" s="161">
        <v>57.48</v>
      </c>
    </row>
    <row r="20" spans="1:14" ht="12.75">
      <c r="A20" s="99"/>
      <c r="B20" s="154"/>
      <c r="C20" s="154"/>
      <c r="D20" s="154"/>
      <c r="E20" s="160"/>
      <c r="F20" s="160"/>
      <c r="G20" s="160"/>
      <c r="H20" s="160"/>
      <c r="I20" s="160"/>
      <c r="J20" s="160"/>
      <c r="K20" s="160"/>
      <c r="L20" s="160"/>
      <c r="M20" s="160"/>
      <c r="N20" s="161"/>
    </row>
    <row r="21" spans="1:14" s="18" customFormat="1" ht="13.5" thickBot="1">
      <c r="A21" s="102" t="s">
        <v>185</v>
      </c>
      <c r="B21" s="162">
        <f>SUM(B8:B19)</f>
        <v>7523</v>
      </c>
      <c r="C21" s="162">
        <f aca="true" t="shared" si="1" ref="C21:N21">SUM(C8:C19)</f>
        <v>3409</v>
      </c>
      <c r="D21" s="162">
        <f t="shared" si="1"/>
        <v>10932</v>
      </c>
      <c r="E21" s="163">
        <f t="shared" si="1"/>
        <v>29402.56</v>
      </c>
      <c r="F21" s="163">
        <f t="shared" si="1"/>
        <v>4409.049999999999</v>
      </c>
      <c r="G21" s="163">
        <f t="shared" si="1"/>
        <v>37982.520000000004</v>
      </c>
      <c r="H21" s="163">
        <f t="shared" si="1"/>
        <v>71794.13</v>
      </c>
      <c r="I21" s="163">
        <f t="shared" si="1"/>
        <v>4426.370000000001</v>
      </c>
      <c r="J21" s="163">
        <f t="shared" si="1"/>
        <v>9346.91</v>
      </c>
      <c r="K21" s="163">
        <f t="shared" si="1"/>
        <v>545.12</v>
      </c>
      <c r="L21" s="163">
        <f t="shared" si="1"/>
        <v>14318.4</v>
      </c>
      <c r="M21" s="163">
        <f t="shared" si="1"/>
        <v>86112.53</v>
      </c>
      <c r="N21" s="164">
        <f t="shared" si="1"/>
        <v>12592.599999999997</v>
      </c>
    </row>
  </sheetData>
  <mergeCells count="7">
    <mergeCell ref="A1:N1"/>
    <mergeCell ref="A3:N3"/>
    <mergeCell ref="A5:A7"/>
    <mergeCell ref="B5:D5"/>
    <mergeCell ref="E5:N5"/>
    <mergeCell ref="E6:H6"/>
    <mergeCell ref="I6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colBreaks count="1" manualBreakCount="1">
    <brk id="14" max="2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28.57421875" style="0" customWidth="1"/>
    <col min="2" max="12" width="15.7109375" style="0" customWidth="1"/>
    <col min="13" max="16384" width="9.140625" style="0" customWidth="1"/>
  </cols>
  <sheetData>
    <row r="1" spans="1:12" ht="18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</row>
    <row r="3" spans="1:12" ht="15">
      <c r="A3" s="225" t="s">
        <v>815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2.75">
      <c r="A5" s="218" t="s">
        <v>28</v>
      </c>
      <c r="B5" s="244" t="s">
        <v>29</v>
      </c>
      <c r="C5" s="245"/>
      <c r="D5" s="245"/>
      <c r="E5" s="245"/>
      <c r="F5" s="218"/>
      <c r="G5" s="253" t="s">
        <v>885</v>
      </c>
      <c r="H5" s="254"/>
      <c r="I5" s="254"/>
      <c r="J5" s="254"/>
      <c r="K5" s="254"/>
      <c r="L5" s="254"/>
    </row>
    <row r="6" spans="1:13" ht="12.75">
      <c r="A6" s="219"/>
      <c r="B6" s="246"/>
      <c r="C6" s="247"/>
      <c r="D6" s="247"/>
      <c r="E6" s="247"/>
      <c r="F6" s="248"/>
      <c r="G6" s="251" t="s">
        <v>37</v>
      </c>
      <c r="H6" s="255"/>
      <c r="I6" s="255"/>
      <c r="J6" s="255"/>
      <c r="K6" s="255"/>
      <c r="L6" s="209" t="s">
        <v>41</v>
      </c>
      <c r="M6" s="5"/>
    </row>
    <row r="7" spans="1:12" ht="12.75">
      <c r="A7" s="219"/>
      <c r="B7" s="251" t="s">
        <v>30</v>
      </c>
      <c r="C7" s="252"/>
      <c r="D7" s="251" t="s">
        <v>33</v>
      </c>
      <c r="E7" s="252"/>
      <c r="F7" s="47" t="s">
        <v>2</v>
      </c>
      <c r="G7" s="224" t="s">
        <v>1</v>
      </c>
      <c r="H7" s="251" t="s">
        <v>11</v>
      </c>
      <c r="I7" s="255"/>
      <c r="J7" s="252"/>
      <c r="K7" s="46" t="s">
        <v>2</v>
      </c>
      <c r="L7" s="256"/>
    </row>
    <row r="8" spans="1:12" ht="13.5" thickBot="1">
      <c r="A8" s="220"/>
      <c r="B8" s="81" t="s">
        <v>31</v>
      </c>
      <c r="C8" s="81" t="s">
        <v>32</v>
      </c>
      <c r="D8" s="81" t="s">
        <v>34</v>
      </c>
      <c r="E8" s="81" t="s">
        <v>35</v>
      </c>
      <c r="F8" s="48" t="s">
        <v>36</v>
      </c>
      <c r="G8" s="223"/>
      <c r="H8" s="81" t="s">
        <v>38</v>
      </c>
      <c r="I8" s="81" t="s">
        <v>39</v>
      </c>
      <c r="J8" s="81" t="s">
        <v>2</v>
      </c>
      <c r="K8" s="48" t="s">
        <v>40</v>
      </c>
      <c r="L8" s="210"/>
    </row>
    <row r="9" spans="1:12" ht="12.75">
      <c r="A9" s="70" t="s">
        <v>42</v>
      </c>
      <c r="B9" s="26">
        <v>462</v>
      </c>
      <c r="C9" s="26">
        <v>81</v>
      </c>
      <c r="D9" s="26">
        <v>13</v>
      </c>
      <c r="E9" s="26">
        <v>1</v>
      </c>
      <c r="F9" s="26">
        <v>557</v>
      </c>
      <c r="G9" s="37">
        <v>481.19</v>
      </c>
      <c r="H9" s="37">
        <v>568.31</v>
      </c>
      <c r="I9" s="37">
        <v>9.42</v>
      </c>
      <c r="J9" s="37">
        <v>577.73</v>
      </c>
      <c r="K9" s="37">
        <v>1058.92</v>
      </c>
      <c r="L9" s="38">
        <v>0.61</v>
      </c>
    </row>
    <row r="10" spans="1:12" ht="12.75">
      <c r="A10" s="71" t="s">
        <v>43</v>
      </c>
      <c r="B10" s="31">
        <v>250</v>
      </c>
      <c r="C10" s="31">
        <v>91</v>
      </c>
      <c r="D10" s="31">
        <v>9</v>
      </c>
      <c r="E10" s="72" t="s">
        <v>146</v>
      </c>
      <c r="F10" s="31">
        <v>350</v>
      </c>
      <c r="G10" s="39">
        <v>116.93</v>
      </c>
      <c r="H10" s="39">
        <v>412.14</v>
      </c>
      <c r="I10" s="39">
        <v>8.51</v>
      </c>
      <c r="J10" s="39">
        <v>420.65</v>
      </c>
      <c r="K10" s="39">
        <v>537.58</v>
      </c>
      <c r="L10" s="40">
        <v>3.44</v>
      </c>
    </row>
    <row r="11" spans="1:12" ht="12.75">
      <c r="A11" s="71" t="s">
        <v>44</v>
      </c>
      <c r="B11" s="31">
        <v>952</v>
      </c>
      <c r="C11" s="31">
        <v>489</v>
      </c>
      <c r="D11" s="31">
        <v>20</v>
      </c>
      <c r="E11" s="31">
        <v>4</v>
      </c>
      <c r="F11" s="31">
        <v>1465</v>
      </c>
      <c r="G11" s="39">
        <v>355.1</v>
      </c>
      <c r="H11" s="39">
        <v>4317.38</v>
      </c>
      <c r="I11" s="39">
        <v>73.12</v>
      </c>
      <c r="J11" s="39">
        <v>4390.5</v>
      </c>
      <c r="K11" s="39">
        <v>4745.6</v>
      </c>
      <c r="L11" s="40">
        <v>2.62</v>
      </c>
    </row>
    <row r="12" spans="1:12" ht="12.75">
      <c r="A12" s="71" t="s">
        <v>45</v>
      </c>
      <c r="B12" s="31">
        <v>678</v>
      </c>
      <c r="C12" s="31">
        <v>72</v>
      </c>
      <c r="D12" s="31">
        <v>31</v>
      </c>
      <c r="E12" s="31">
        <v>4</v>
      </c>
      <c r="F12" s="31">
        <v>785</v>
      </c>
      <c r="G12" s="39">
        <v>237.71</v>
      </c>
      <c r="H12" s="39">
        <v>469.72</v>
      </c>
      <c r="I12" s="39">
        <v>1.53</v>
      </c>
      <c r="J12" s="39">
        <v>471.25</v>
      </c>
      <c r="K12" s="39">
        <v>708.96</v>
      </c>
      <c r="L12" s="40">
        <v>3.26</v>
      </c>
    </row>
    <row r="13" spans="1:12" s="18" customFormat="1" ht="12.75">
      <c r="A13" s="73" t="s">
        <v>46</v>
      </c>
      <c r="B13" s="54">
        <f>SUM(B9:B12)</f>
        <v>2342</v>
      </c>
      <c r="C13" s="54">
        <f aca="true" t="shared" si="0" ref="C13:L13">SUM(C9:C12)</f>
        <v>733</v>
      </c>
      <c r="D13" s="54">
        <f t="shared" si="0"/>
        <v>73</v>
      </c>
      <c r="E13" s="54">
        <f t="shared" si="0"/>
        <v>9</v>
      </c>
      <c r="F13" s="54">
        <f t="shared" si="0"/>
        <v>3157</v>
      </c>
      <c r="G13" s="55">
        <f t="shared" si="0"/>
        <v>1190.93</v>
      </c>
      <c r="H13" s="55">
        <f t="shared" si="0"/>
        <v>5767.55</v>
      </c>
      <c r="I13" s="55">
        <f t="shared" si="0"/>
        <v>92.58000000000001</v>
      </c>
      <c r="J13" s="55">
        <f t="shared" si="0"/>
        <v>5860.13</v>
      </c>
      <c r="K13" s="55">
        <f t="shared" si="0"/>
        <v>7051.06</v>
      </c>
      <c r="L13" s="74">
        <f t="shared" si="0"/>
        <v>9.93</v>
      </c>
    </row>
    <row r="14" spans="1:12" ht="12.75">
      <c r="A14" s="71"/>
      <c r="B14" s="31"/>
      <c r="C14" s="31"/>
      <c r="D14" s="31"/>
      <c r="E14" s="31"/>
      <c r="F14" s="31"/>
      <c r="G14" s="39"/>
      <c r="H14" s="39"/>
      <c r="I14" s="39"/>
      <c r="J14" s="39"/>
      <c r="K14" s="39"/>
      <c r="L14" s="40"/>
    </row>
    <row r="15" spans="1:12" s="18" customFormat="1" ht="12.75">
      <c r="A15" s="73" t="s">
        <v>47</v>
      </c>
      <c r="B15" s="54">
        <v>637</v>
      </c>
      <c r="C15" s="54">
        <v>425</v>
      </c>
      <c r="D15" s="54">
        <v>11</v>
      </c>
      <c r="E15" s="54">
        <v>10</v>
      </c>
      <c r="F15" s="54">
        <v>1083</v>
      </c>
      <c r="G15" s="55">
        <v>359.48</v>
      </c>
      <c r="H15" s="55">
        <v>2189.83</v>
      </c>
      <c r="I15" s="55">
        <v>141</v>
      </c>
      <c r="J15" s="55">
        <v>2330.83</v>
      </c>
      <c r="K15" s="55">
        <v>2690.75</v>
      </c>
      <c r="L15" s="74">
        <v>0</v>
      </c>
    </row>
    <row r="16" spans="1:12" ht="12.75">
      <c r="A16" s="71"/>
      <c r="B16" s="31"/>
      <c r="C16" s="31"/>
      <c r="D16" s="31"/>
      <c r="E16" s="31"/>
      <c r="F16" s="31"/>
      <c r="G16" s="39"/>
      <c r="H16" s="39"/>
      <c r="I16" s="39"/>
      <c r="J16" s="39"/>
      <c r="K16" s="39"/>
      <c r="L16" s="40"/>
    </row>
    <row r="17" spans="1:12" s="18" customFormat="1" ht="12.75">
      <c r="A17" s="73" t="s">
        <v>48</v>
      </c>
      <c r="B17" s="54">
        <v>49</v>
      </c>
      <c r="C17" s="54">
        <v>246</v>
      </c>
      <c r="D17" s="72" t="s">
        <v>146</v>
      </c>
      <c r="E17" s="54">
        <v>1</v>
      </c>
      <c r="F17" s="54">
        <v>296</v>
      </c>
      <c r="G17" s="55">
        <v>203.28</v>
      </c>
      <c r="H17" s="55">
        <v>1878.34</v>
      </c>
      <c r="I17" s="55">
        <v>1371.21</v>
      </c>
      <c r="J17" s="55">
        <v>3249.55</v>
      </c>
      <c r="K17" s="55">
        <v>3452.83</v>
      </c>
      <c r="L17" s="74">
        <v>0</v>
      </c>
    </row>
    <row r="18" spans="1:12" ht="12.75">
      <c r="A18" s="71"/>
      <c r="B18" s="31"/>
      <c r="C18" s="31"/>
      <c r="D18" s="31"/>
      <c r="E18" s="31"/>
      <c r="F18" s="31"/>
      <c r="G18" s="39"/>
      <c r="H18" s="39"/>
      <c r="I18" s="39"/>
      <c r="J18" s="39"/>
      <c r="K18" s="39"/>
      <c r="L18" s="40"/>
    </row>
    <row r="19" spans="1:12" ht="12.75">
      <c r="A19" s="71" t="s">
        <v>839</v>
      </c>
      <c r="B19" s="31">
        <v>19</v>
      </c>
      <c r="C19" s="31">
        <v>5</v>
      </c>
      <c r="D19" s="72" t="s">
        <v>146</v>
      </c>
      <c r="E19" s="72" t="s">
        <v>146</v>
      </c>
      <c r="F19" s="31">
        <v>24</v>
      </c>
      <c r="G19" s="39">
        <v>0.49</v>
      </c>
      <c r="H19" s="39">
        <v>6.57</v>
      </c>
      <c r="I19" s="39">
        <v>7.68</v>
      </c>
      <c r="J19" s="39">
        <v>14.25</v>
      </c>
      <c r="K19" s="39">
        <v>14.74</v>
      </c>
      <c r="L19" s="40">
        <v>4.7</v>
      </c>
    </row>
    <row r="20" spans="1:12" ht="12.75">
      <c r="A20" s="71" t="s">
        <v>49</v>
      </c>
      <c r="B20" s="31">
        <v>9</v>
      </c>
      <c r="C20" s="31">
        <v>4</v>
      </c>
      <c r="D20" s="72" t="s">
        <v>146</v>
      </c>
      <c r="E20" s="72" t="s">
        <v>146</v>
      </c>
      <c r="F20" s="31">
        <v>13</v>
      </c>
      <c r="G20" s="39">
        <v>10.04</v>
      </c>
      <c r="H20" s="39">
        <v>5.38</v>
      </c>
      <c r="I20" s="39">
        <v>11.5</v>
      </c>
      <c r="J20" s="39">
        <v>16.88</v>
      </c>
      <c r="K20" s="39">
        <v>26.92</v>
      </c>
      <c r="L20" s="75" t="s">
        <v>146</v>
      </c>
    </row>
    <row r="21" spans="1:12" ht="12.75">
      <c r="A21" s="71" t="s">
        <v>50</v>
      </c>
      <c r="B21" s="31">
        <v>10</v>
      </c>
      <c r="C21" s="31">
        <v>15</v>
      </c>
      <c r="D21" s="72" t="s">
        <v>146</v>
      </c>
      <c r="E21" s="31">
        <v>1</v>
      </c>
      <c r="F21" s="31">
        <v>26</v>
      </c>
      <c r="G21" s="39">
        <v>22.75</v>
      </c>
      <c r="H21" s="39">
        <v>31.55</v>
      </c>
      <c r="I21" s="39">
        <v>0.15</v>
      </c>
      <c r="J21" s="39">
        <v>31.7</v>
      </c>
      <c r="K21" s="39">
        <v>54.45</v>
      </c>
      <c r="L21" s="75" t="s">
        <v>146</v>
      </c>
    </row>
    <row r="22" spans="1:12" s="18" customFormat="1" ht="12.75">
      <c r="A22" s="73" t="s">
        <v>840</v>
      </c>
      <c r="B22" s="54">
        <f>SUM(B19:B21)</f>
        <v>38</v>
      </c>
      <c r="C22" s="54">
        <f aca="true" t="shared" si="1" ref="C22:L22">SUM(C19:C21)</f>
        <v>24</v>
      </c>
      <c r="D22" s="76" t="s">
        <v>146</v>
      </c>
      <c r="E22" s="54">
        <f t="shared" si="1"/>
        <v>1</v>
      </c>
      <c r="F22" s="54">
        <f t="shared" si="1"/>
        <v>63</v>
      </c>
      <c r="G22" s="55">
        <f t="shared" si="1"/>
        <v>33.28</v>
      </c>
      <c r="H22" s="55">
        <f t="shared" si="1"/>
        <v>43.5</v>
      </c>
      <c r="I22" s="55">
        <f t="shared" si="1"/>
        <v>19.33</v>
      </c>
      <c r="J22" s="55">
        <f t="shared" si="1"/>
        <v>62.83</v>
      </c>
      <c r="K22" s="55">
        <f t="shared" si="1"/>
        <v>96.11000000000001</v>
      </c>
      <c r="L22" s="74">
        <f t="shared" si="1"/>
        <v>4.7</v>
      </c>
    </row>
    <row r="23" spans="1:12" ht="12.75">
      <c r="A23" s="71"/>
      <c r="B23" s="31"/>
      <c r="C23" s="31"/>
      <c r="D23" s="31"/>
      <c r="E23" s="31"/>
      <c r="F23" s="31"/>
      <c r="G23" s="39"/>
      <c r="H23" s="39"/>
      <c r="I23" s="39"/>
      <c r="J23" s="39"/>
      <c r="K23" s="39"/>
      <c r="L23" s="40"/>
    </row>
    <row r="24" spans="1:12" s="18" customFormat="1" ht="12.75">
      <c r="A24" s="73" t="s">
        <v>51</v>
      </c>
      <c r="B24" s="54">
        <v>393</v>
      </c>
      <c r="C24" s="54">
        <v>108</v>
      </c>
      <c r="D24" s="54">
        <v>3</v>
      </c>
      <c r="E24" s="76" t="s">
        <v>146</v>
      </c>
      <c r="F24" s="54">
        <v>504</v>
      </c>
      <c r="G24" s="55">
        <v>109.3</v>
      </c>
      <c r="H24" s="55">
        <v>345.96</v>
      </c>
      <c r="I24" s="55">
        <v>18.6</v>
      </c>
      <c r="J24" s="55">
        <v>364.56</v>
      </c>
      <c r="K24" s="55">
        <v>473.86</v>
      </c>
      <c r="L24" s="74">
        <v>260.1</v>
      </c>
    </row>
    <row r="25" spans="1:12" ht="12.75">
      <c r="A25" s="71"/>
      <c r="B25" s="31"/>
      <c r="C25" s="31"/>
      <c r="D25" s="31"/>
      <c r="E25" s="31"/>
      <c r="F25" s="31"/>
      <c r="G25" s="39"/>
      <c r="H25" s="39"/>
      <c r="I25" s="39"/>
      <c r="J25" s="39"/>
      <c r="K25" s="39"/>
      <c r="L25" s="40"/>
    </row>
    <row r="26" spans="1:12" s="18" customFormat="1" ht="12.75">
      <c r="A26" s="73" t="s">
        <v>52</v>
      </c>
      <c r="B26" s="54">
        <v>72</v>
      </c>
      <c r="C26" s="54">
        <v>20</v>
      </c>
      <c r="D26" s="54">
        <v>1</v>
      </c>
      <c r="E26" s="72" t="s">
        <v>146</v>
      </c>
      <c r="F26" s="54">
        <v>93</v>
      </c>
      <c r="G26" s="55">
        <v>8.34</v>
      </c>
      <c r="H26" s="55">
        <v>36.6</v>
      </c>
      <c r="I26" s="55">
        <v>24.55</v>
      </c>
      <c r="J26" s="55">
        <v>61.15</v>
      </c>
      <c r="K26" s="55">
        <v>69.49</v>
      </c>
      <c r="L26" s="74">
        <v>44.49</v>
      </c>
    </row>
    <row r="27" spans="1:12" ht="12.75">
      <c r="A27" s="71"/>
      <c r="B27" s="31"/>
      <c r="C27" s="31"/>
      <c r="D27" s="31"/>
      <c r="E27" s="31"/>
      <c r="F27" s="31"/>
      <c r="G27" s="39"/>
      <c r="H27" s="39"/>
      <c r="I27" s="39"/>
      <c r="J27" s="39"/>
      <c r="K27" s="39"/>
      <c r="L27" s="40"/>
    </row>
    <row r="28" spans="1:12" ht="12.75">
      <c r="A28" s="71" t="s">
        <v>53</v>
      </c>
      <c r="B28" s="31">
        <v>69</v>
      </c>
      <c r="C28" s="31">
        <v>29</v>
      </c>
      <c r="D28" s="31">
        <v>1</v>
      </c>
      <c r="E28" s="72" t="s">
        <v>146</v>
      </c>
      <c r="F28" s="31">
        <v>99</v>
      </c>
      <c r="G28" s="39">
        <v>79.92</v>
      </c>
      <c r="H28" s="39">
        <v>37.01</v>
      </c>
      <c r="I28" s="39">
        <v>28.97</v>
      </c>
      <c r="J28" s="39">
        <v>65.98</v>
      </c>
      <c r="K28" s="39">
        <v>145.9</v>
      </c>
      <c r="L28" s="40">
        <v>395.4</v>
      </c>
    </row>
    <row r="29" spans="1:12" ht="12.75">
      <c r="A29" s="71" t="s">
        <v>54</v>
      </c>
      <c r="B29" s="31">
        <v>98</v>
      </c>
      <c r="C29" s="31">
        <v>21</v>
      </c>
      <c r="D29" s="72" t="s">
        <v>146</v>
      </c>
      <c r="E29" s="72" t="s">
        <v>146</v>
      </c>
      <c r="F29" s="31">
        <v>119</v>
      </c>
      <c r="G29" s="39">
        <v>621.98</v>
      </c>
      <c r="H29" s="39">
        <v>867.21</v>
      </c>
      <c r="I29" s="39">
        <v>41.76</v>
      </c>
      <c r="J29" s="39">
        <v>908.97</v>
      </c>
      <c r="K29" s="39">
        <v>1530.95</v>
      </c>
      <c r="L29" s="40">
        <v>97.72</v>
      </c>
    </row>
    <row r="30" spans="1:12" ht="12.75">
      <c r="A30" s="71" t="s">
        <v>55</v>
      </c>
      <c r="B30" s="31">
        <v>147</v>
      </c>
      <c r="C30" s="31">
        <v>50</v>
      </c>
      <c r="D30" s="72" t="s">
        <v>146</v>
      </c>
      <c r="E30" s="72" t="s">
        <v>146</v>
      </c>
      <c r="F30" s="31">
        <v>197</v>
      </c>
      <c r="G30" s="39">
        <v>38.76</v>
      </c>
      <c r="H30" s="39">
        <v>65.83</v>
      </c>
      <c r="I30" s="39">
        <v>78.94</v>
      </c>
      <c r="J30" s="39">
        <v>144.77</v>
      </c>
      <c r="K30" s="39">
        <v>183.53</v>
      </c>
      <c r="L30" s="40">
        <v>118.39</v>
      </c>
    </row>
    <row r="31" spans="1:12" s="18" customFormat="1" ht="12.75">
      <c r="A31" s="73" t="s">
        <v>841</v>
      </c>
      <c r="B31" s="54">
        <f>SUM(B28:B30)</f>
        <v>314</v>
      </c>
      <c r="C31" s="54">
        <f aca="true" t="shared" si="2" ref="C31:L31">SUM(C28:C30)</f>
        <v>100</v>
      </c>
      <c r="D31" s="54">
        <f t="shared" si="2"/>
        <v>1</v>
      </c>
      <c r="E31" s="72" t="s">
        <v>146</v>
      </c>
      <c r="F31" s="54">
        <f t="shared" si="2"/>
        <v>415</v>
      </c>
      <c r="G31" s="55">
        <f t="shared" si="2"/>
        <v>740.66</v>
      </c>
      <c r="H31" s="55">
        <f t="shared" si="2"/>
        <v>970.0500000000001</v>
      </c>
      <c r="I31" s="55">
        <f t="shared" si="2"/>
        <v>149.67</v>
      </c>
      <c r="J31" s="55">
        <f t="shared" si="2"/>
        <v>1119.72</v>
      </c>
      <c r="K31" s="55">
        <f t="shared" si="2"/>
        <v>1860.38</v>
      </c>
      <c r="L31" s="74">
        <f t="shared" si="2"/>
        <v>611.51</v>
      </c>
    </row>
    <row r="32" spans="1:12" ht="12.75">
      <c r="A32" s="71"/>
      <c r="B32" s="31"/>
      <c r="C32" s="31"/>
      <c r="D32" s="31"/>
      <c r="E32" s="31"/>
      <c r="F32" s="31"/>
      <c r="G32" s="39"/>
      <c r="H32" s="39"/>
      <c r="I32" s="39"/>
      <c r="J32" s="39"/>
      <c r="K32" s="39"/>
      <c r="L32" s="40"/>
    </row>
    <row r="33" spans="1:12" ht="12.75">
      <c r="A33" s="71" t="s">
        <v>56</v>
      </c>
      <c r="B33" s="31">
        <v>177</v>
      </c>
      <c r="C33" s="31">
        <v>24</v>
      </c>
      <c r="D33" s="31">
        <v>2</v>
      </c>
      <c r="E33" s="72" t="s">
        <v>146</v>
      </c>
      <c r="F33" s="31">
        <v>203</v>
      </c>
      <c r="G33" s="39">
        <v>279.85</v>
      </c>
      <c r="H33" s="39">
        <v>80.69</v>
      </c>
      <c r="I33" s="39">
        <v>1.99</v>
      </c>
      <c r="J33" s="39">
        <v>82.68</v>
      </c>
      <c r="K33" s="39">
        <v>362.53</v>
      </c>
      <c r="L33" s="40">
        <v>164.23</v>
      </c>
    </row>
    <row r="34" spans="1:12" ht="12.75">
      <c r="A34" s="71" t="s">
        <v>57</v>
      </c>
      <c r="B34" s="31">
        <v>150</v>
      </c>
      <c r="C34" s="31">
        <v>11</v>
      </c>
      <c r="D34" s="31">
        <v>4</v>
      </c>
      <c r="E34" s="72" t="s">
        <v>146</v>
      </c>
      <c r="F34" s="31">
        <v>165</v>
      </c>
      <c r="G34" s="39">
        <v>53.68</v>
      </c>
      <c r="H34" s="39">
        <v>67.41</v>
      </c>
      <c r="I34" s="39">
        <v>1.57</v>
      </c>
      <c r="J34" s="39">
        <v>68.98</v>
      </c>
      <c r="K34" s="39">
        <v>122.66</v>
      </c>
      <c r="L34" s="40">
        <v>16.94</v>
      </c>
    </row>
    <row r="35" spans="1:12" ht="12.75">
      <c r="A35" s="71" t="s">
        <v>58</v>
      </c>
      <c r="B35" s="31">
        <v>69</v>
      </c>
      <c r="C35" s="31">
        <v>20</v>
      </c>
      <c r="D35" s="31">
        <v>3</v>
      </c>
      <c r="E35" s="72" t="s">
        <v>146</v>
      </c>
      <c r="F35" s="31">
        <v>92</v>
      </c>
      <c r="G35" s="39">
        <v>61.77</v>
      </c>
      <c r="H35" s="39">
        <v>28.9</v>
      </c>
      <c r="I35" s="39">
        <v>24.93</v>
      </c>
      <c r="J35" s="39">
        <v>53.83</v>
      </c>
      <c r="K35" s="39">
        <v>115.6</v>
      </c>
      <c r="L35" s="40">
        <v>77.32</v>
      </c>
    </row>
    <row r="36" spans="1:12" ht="12.75">
      <c r="A36" s="71" t="s">
        <v>59</v>
      </c>
      <c r="B36" s="31">
        <v>85</v>
      </c>
      <c r="C36" s="31">
        <v>33</v>
      </c>
      <c r="D36" s="72" t="s">
        <v>146</v>
      </c>
      <c r="E36" s="31">
        <v>1</v>
      </c>
      <c r="F36" s="31">
        <v>119</v>
      </c>
      <c r="G36" s="39">
        <v>452.24</v>
      </c>
      <c r="H36" s="39">
        <v>559.04</v>
      </c>
      <c r="I36" s="39">
        <v>0.18</v>
      </c>
      <c r="J36" s="39">
        <v>559.22</v>
      </c>
      <c r="K36" s="39">
        <v>1011.46</v>
      </c>
      <c r="L36" s="40">
        <v>177.88</v>
      </c>
    </row>
    <row r="37" spans="1:12" s="18" customFormat="1" ht="12.75">
      <c r="A37" s="73" t="s">
        <v>60</v>
      </c>
      <c r="B37" s="54">
        <f>SUM(B33:B36)</f>
        <v>481</v>
      </c>
      <c r="C37" s="54">
        <f aca="true" t="shared" si="3" ref="C37:L37">SUM(C33:C36)</f>
        <v>88</v>
      </c>
      <c r="D37" s="54">
        <f t="shared" si="3"/>
        <v>9</v>
      </c>
      <c r="E37" s="54">
        <f t="shared" si="3"/>
        <v>1</v>
      </c>
      <c r="F37" s="54">
        <f t="shared" si="3"/>
        <v>579</v>
      </c>
      <c r="G37" s="55">
        <f t="shared" si="3"/>
        <v>847.54</v>
      </c>
      <c r="H37" s="55">
        <f t="shared" si="3"/>
        <v>736.04</v>
      </c>
      <c r="I37" s="55">
        <f t="shared" si="3"/>
        <v>28.669999999999998</v>
      </c>
      <c r="J37" s="55">
        <f t="shared" si="3"/>
        <v>764.71</v>
      </c>
      <c r="K37" s="55">
        <f t="shared" si="3"/>
        <v>1612.25</v>
      </c>
      <c r="L37" s="74">
        <f t="shared" si="3"/>
        <v>436.37</v>
      </c>
    </row>
    <row r="38" spans="1:12" ht="12.75">
      <c r="A38" s="71"/>
      <c r="B38" s="31"/>
      <c r="C38" s="31"/>
      <c r="D38" s="31"/>
      <c r="E38" s="31"/>
      <c r="F38" s="31"/>
      <c r="G38" s="39"/>
      <c r="H38" s="39"/>
      <c r="I38" s="39"/>
      <c r="J38" s="39"/>
      <c r="K38" s="39"/>
      <c r="L38" s="40"/>
    </row>
    <row r="39" spans="1:12" s="18" customFormat="1" ht="12.75">
      <c r="A39" s="73" t="s">
        <v>61</v>
      </c>
      <c r="B39" s="54">
        <v>106</v>
      </c>
      <c r="C39" s="54">
        <v>7</v>
      </c>
      <c r="D39" s="76" t="s">
        <v>146</v>
      </c>
      <c r="E39" s="76" t="s">
        <v>146</v>
      </c>
      <c r="F39" s="54">
        <v>113</v>
      </c>
      <c r="G39" s="55">
        <v>22.6</v>
      </c>
      <c r="H39" s="55">
        <v>59.09</v>
      </c>
      <c r="I39" s="55">
        <v>42.21</v>
      </c>
      <c r="J39" s="55">
        <v>101.3</v>
      </c>
      <c r="K39" s="55">
        <v>123.9</v>
      </c>
      <c r="L39" s="74">
        <v>3.5</v>
      </c>
    </row>
    <row r="40" spans="1:12" ht="12.75">
      <c r="A40" s="71"/>
      <c r="B40" s="31"/>
      <c r="C40" s="31"/>
      <c r="D40" s="54"/>
      <c r="E40" s="54"/>
      <c r="F40" s="31"/>
      <c r="G40" s="39"/>
      <c r="H40" s="39"/>
      <c r="I40" s="39"/>
      <c r="J40" s="39"/>
      <c r="K40" s="39"/>
      <c r="L40" s="40"/>
    </row>
    <row r="41" spans="1:12" ht="12.75">
      <c r="A41" s="71" t="s">
        <v>191</v>
      </c>
      <c r="B41" s="31">
        <v>111</v>
      </c>
      <c r="C41" s="31">
        <v>29</v>
      </c>
      <c r="D41" s="72" t="s">
        <v>146</v>
      </c>
      <c r="E41" s="72" t="s">
        <v>146</v>
      </c>
      <c r="F41" s="31">
        <v>140</v>
      </c>
      <c r="G41" s="39">
        <v>58.13</v>
      </c>
      <c r="H41" s="39">
        <v>313.1</v>
      </c>
      <c r="I41" s="39">
        <v>477.4</v>
      </c>
      <c r="J41" s="39">
        <v>790.5</v>
      </c>
      <c r="K41" s="39">
        <v>848.63</v>
      </c>
      <c r="L41" s="40">
        <v>19.21</v>
      </c>
    </row>
    <row r="42" spans="1:12" ht="12.75">
      <c r="A42" s="71" t="s">
        <v>62</v>
      </c>
      <c r="B42" s="31">
        <v>89</v>
      </c>
      <c r="C42" s="31">
        <v>24</v>
      </c>
      <c r="D42" s="72" t="s">
        <v>146</v>
      </c>
      <c r="E42" s="72" t="s">
        <v>146</v>
      </c>
      <c r="F42" s="31">
        <v>113</v>
      </c>
      <c r="G42" s="39">
        <v>68.18</v>
      </c>
      <c r="H42" s="39">
        <v>38.66</v>
      </c>
      <c r="I42" s="39">
        <v>24.34</v>
      </c>
      <c r="J42" s="39">
        <v>63</v>
      </c>
      <c r="K42" s="39">
        <v>131.18</v>
      </c>
      <c r="L42" s="40">
        <v>354.51</v>
      </c>
    </row>
    <row r="43" spans="1:12" ht="12.75">
      <c r="A43" s="71" t="s">
        <v>63</v>
      </c>
      <c r="B43" s="31">
        <v>156</v>
      </c>
      <c r="C43" s="31">
        <v>226</v>
      </c>
      <c r="D43" s="72" t="s">
        <v>146</v>
      </c>
      <c r="E43" s="31">
        <v>2</v>
      </c>
      <c r="F43" s="31">
        <v>384</v>
      </c>
      <c r="G43" s="39">
        <v>156.5</v>
      </c>
      <c r="H43" s="39">
        <v>2800.7</v>
      </c>
      <c r="I43" s="39">
        <v>313.87</v>
      </c>
      <c r="J43" s="39">
        <v>3114.57</v>
      </c>
      <c r="K43" s="39">
        <v>3271.07</v>
      </c>
      <c r="L43" s="40">
        <v>91.17</v>
      </c>
    </row>
    <row r="44" spans="1:12" ht="12.75">
      <c r="A44" s="71" t="s">
        <v>64</v>
      </c>
      <c r="B44" s="31">
        <v>32</v>
      </c>
      <c r="C44" s="31">
        <v>15</v>
      </c>
      <c r="D44" s="72" t="s">
        <v>146</v>
      </c>
      <c r="E44" s="72" t="s">
        <v>146</v>
      </c>
      <c r="F44" s="31">
        <v>47</v>
      </c>
      <c r="G44" s="39">
        <v>8.64</v>
      </c>
      <c r="H44" s="39">
        <v>14.4</v>
      </c>
      <c r="I44" s="39">
        <v>29.98</v>
      </c>
      <c r="J44" s="39">
        <v>44.38</v>
      </c>
      <c r="K44" s="39">
        <v>53.02</v>
      </c>
      <c r="L44" s="40">
        <v>490.16</v>
      </c>
    </row>
    <row r="45" spans="1:12" ht="12.75">
      <c r="A45" s="71" t="s">
        <v>65</v>
      </c>
      <c r="B45" s="31">
        <v>248</v>
      </c>
      <c r="C45" s="31">
        <v>73</v>
      </c>
      <c r="D45" s="31">
        <v>6</v>
      </c>
      <c r="E45" s="72" t="s">
        <v>146</v>
      </c>
      <c r="F45" s="31">
        <v>327</v>
      </c>
      <c r="G45" s="39">
        <v>34.77</v>
      </c>
      <c r="H45" s="39">
        <v>876.09</v>
      </c>
      <c r="I45" s="39">
        <v>1072.48</v>
      </c>
      <c r="J45" s="39">
        <v>1948.57</v>
      </c>
      <c r="K45" s="39">
        <v>1983.34</v>
      </c>
      <c r="L45" s="40">
        <v>313.24</v>
      </c>
    </row>
    <row r="46" spans="1:12" ht="12.75">
      <c r="A46" s="71" t="s">
        <v>66</v>
      </c>
      <c r="B46" s="31">
        <v>38</v>
      </c>
      <c r="C46" s="31">
        <v>14</v>
      </c>
      <c r="D46" s="72" t="s">
        <v>146</v>
      </c>
      <c r="E46" s="72" t="s">
        <v>146</v>
      </c>
      <c r="F46" s="31">
        <v>52</v>
      </c>
      <c r="G46" s="39">
        <v>3.52</v>
      </c>
      <c r="H46" s="39">
        <v>12.74</v>
      </c>
      <c r="I46" s="39">
        <v>696.25</v>
      </c>
      <c r="J46" s="39">
        <v>708.99</v>
      </c>
      <c r="K46" s="39">
        <v>712.51</v>
      </c>
      <c r="L46" s="40">
        <v>428.37</v>
      </c>
    </row>
    <row r="47" spans="1:12" ht="12.75">
      <c r="A47" s="71" t="s">
        <v>67</v>
      </c>
      <c r="B47" s="31">
        <v>52</v>
      </c>
      <c r="C47" s="31">
        <v>20</v>
      </c>
      <c r="D47" s="72" t="s">
        <v>146</v>
      </c>
      <c r="E47" s="31">
        <v>1</v>
      </c>
      <c r="F47" s="31">
        <v>73</v>
      </c>
      <c r="G47" s="39">
        <v>8.43</v>
      </c>
      <c r="H47" s="39">
        <v>56.49</v>
      </c>
      <c r="I47" s="39">
        <v>53.17</v>
      </c>
      <c r="J47" s="39">
        <v>109.66</v>
      </c>
      <c r="K47" s="39">
        <v>118.09</v>
      </c>
      <c r="L47" s="40">
        <v>295.74</v>
      </c>
    </row>
    <row r="48" spans="1:12" ht="12.75">
      <c r="A48" s="71" t="s">
        <v>68</v>
      </c>
      <c r="B48" s="31">
        <v>31</v>
      </c>
      <c r="C48" s="31">
        <v>7</v>
      </c>
      <c r="D48" s="31">
        <v>1</v>
      </c>
      <c r="E48" s="72" t="s">
        <v>146</v>
      </c>
      <c r="F48" s="31">
        <v>39</v>
      </c>
      <c r="G48" s="39">
        <v>6.59</v>
      </c>
      <c r="H48" s="39">
        <v>6.09</v>
      </c>
      <c r="I48" s="39">
        <v>10.59</v>
      </c>
      <c r="J48" s="39">
        <v>16.68</v>
      </c>
      <c r="K48" s="39">
        <v>23.27</v>
      </c>
      <c r="L48" s="40">
        <v>46.07</v>
      </c>
    </row>
    <row r="49" spans="1:12" ht="12.75">
      <c r="A49" s="71" t="s">
        <v>69</v>
      </c>
      <c r="B49" s="31">
        <v>143</v>
      </c>
      <c r="C49" s="31">
        <v>192</v>
      </c>
      <c r="D49" s="72" t="s">
        <v>146</v>
      </c>
      <c r="E49" s="31">
        <v>1</v>
      </c>
      <c r="F49" s="31">
        <v>336</v>
      </c>
      <c r="G49" s="39">
        <v>291.48</v>
      </c>
      <c r="H49" s="39">
        <v>1742.71</v>
      </c>
      <c r="I49" s="39">
        <v>584.99</v>
      </c>
      <c r="J49" s="39">
        <v>2327.7</v>
      </c>
      <c r="K49" s="39">
        <v>2619.18</v>
      </c>
      <c r="L49" s="40">
        <v>183.52</v>
      </c>
    </row>
    <row r="50" spans="1:12" s="18" customFormat="1" ht="12.75">
      <c r="A50" s="73" t="s">
        <v>842</v>
      </c>
      <c r="B50" s="54">
        <f>SUM(B41:B49)</f>
        <v>900</v>
      </c>
      <c r="C50" s="54">
        <f aca="true" t="shared" si="4" ref="C50:L50">SUM(C41:C49)</f>
        <v>600</v>
      </c>
      <c r="D50" s="54">
        <f t="shared" si="4"/>
        <v>7</v>
      </c>
      <c r="E50" s="54">
        <f t="shared" si="4"/>
        <v>4</v>
      </c>
      <c r="F50" s="54">
        <f t="shared" si="4"/>
        <v>1511</v>
      </c>
      <c r="G50" s="55">
        <f t="shared" si="4"/>
        <v>636.24</v>
      </c>
      <c r="H50" s="55">
        <f t="shared" si="4"/>
        <v>5860.9800000000005</v>
      </c>
      <c r="I50" s="55">
        <f t="shared" si="4"/>
        <v>3263.0699999999997</v>
      </c>
      <c r="J50" s="55">
        <f t="shared" si="4"/>
        <v>9124.05</v>
      </c>
      <c r="K50" s="55">
        <f t="shared" si="4"/>
        <v>9760.29</v>
      </c>
      <c r="L50" s="74">
        <f t="shared" si="4"/>
        <v>2221.99</v>
      </c>
    </row>
    <row r="51" spans="1:12" ht="12.75">
      <c r="A51" s="71"/>
      <c r="B51" s="31"/>
      <c r="C51" s="31"/>
      <c r="D51" s="31"/>
      <c r="E51" s="31"/>
      <c r="F51" s="31"/>
      <c r="G51" s="39"/>
      <c r="H51" s="39"/>
      <c r="I51" s="39"/>
      <c r="J51" s="39"/>
      <c r="K51" s="39"/>
      <c r="L51" s="40"/>
    </row>
    <row r="52" spans="1:12" s="18" customFormat="1" ht="12.75">
      <c r="A52" s="73" t="s">
        <v>70</v>
      </c>
      <c r="B52" s="54">
        <v>161</v>
      </c>
      <c r="C52" s="54">
        <v>68</v>
      </c>
      <c r="D52" s="54">
        <v>1</v>
      </c>
      <c r="E52" s="72" t="s">
        <v>146</v>
      </c>
      <c r="F52" s="54">
        <v>230</v>
      </c>
      <c r="G52" s="55">
        <v>10.16</v>
      </c>
      <c r="H52" s="55">
        <v>166.23</v>
      </c>
      <c r="I52" s="55">
        <v>273.36</v>
      </c>
      <c r="J52" s="55">
        <v>439.59</v>
      </c>
      <c r="K52" s="55">
        <v>449.75</v>
      </c>
      <c r="L52" s="74">
        <v>143.37</v>
      </c>
    </row>
    <row r="53" spans="1:12" ht="12.75">
      <c r="A53" s="71"/>
      <c r="B53" s="31"/>
      <c r="C53" s="31"/>
      <c r="D53" s="31"/>
      <c r="E53" s="31"/>
      <c r="F53" s="31"/>
      <c r="G53" s="39"/>
      <c r="H53" s="39"/>
      <c r="I53" s="39"/>
      <c r="J53" s="39"/>
      <c r="K53" s="39"/>
      <c r="L53" s="40"/>
    </row>
    <row r="54" spans="1:12" ht="12.75">
      <c r="A54" s="71" t="s">
        <v>71</v>
      </c>
      <c r="B54" s="31">
        <v>56</v>
      </c>
      <c r="C54" s="31">
        <v>7</v>
      </c>
      <c r="D54" s="72" t="s">
        <v>146</v>
      </c>
      <c r="E54" s="72" t="s">
        <v>146</v>
      </c>
      <c r="F54" s="31">
        <v>63</v>
      </c>
      <c r="G54" s="39">
        <v>4.44</v>
      </c>
      <c r="H54" s="39">
        <v>6.94</v>
      </c>
      <c r="I54" s="39">
        <v>6.73</v>
      </c>
      <c r="J54" s="39">
        <v>13.67</v>
      </c>
      <c r="K54" s="39">
        <v>18.11</v>
      </c>
      <c r="L54" s="40">
        <v>1.3</v>
      </c>
    </row>
    <row r="55" spans="1:12" ht="12.75">
      <c r="A55" s="71" t="s">
        <v>72</v>
      </c>
      <c r="B55" s="31">
        <v>56</v>
      </c>
      <c r="C55" s="31">
        <v>53</v>
      </c>
      <c r="D55" s="72" t="s">
        <v>146</v>
      </c>
      <c r="E55" s="72" t="s">
        <v>146</v>
      </c>
      <c r="F55" s="31">
        <v>109</v>
      </c>
      <c r="G55" s="39">
        <v>6.79</v>
      </c>
      <c r="H55" s="39">
        <v>703.08</v>
      </c>
      <c r="I55" s="39">
        <v>344.1</v>
      </c>
      <c r="J55" s="39">
        <v>1047.18</v>
      </c>
      <c r="K55" s="39">
        <v>1053.97</v>
      </c>
      <c r="L55" s="40">
        <v>371.15</v>
      </c>
    </row>
    <row r="56" spans="1:12" ht="12.75">
      <c r="A56" s="71" t="s">
        <v>73</v>
      </c>
      <c r="B56" s="31">
        <v>114</v>
      </c>
      <c r="C56" s="31">
        <v>32</v>
      </c>
      <c r="D56" s="31">
        <v>3</v>
      </c>
      <c r="E56" s="72" t="s">
        <v>146</v>
      </c>
      <c r="F56" s="31">
        <v>149</v>
      </c>
      <c r="G56" s="39">
        <v>30.65</v>
      </c>
      <c r="H56" s="39">
        <v>28.48</v>
      </c>
      <c r="I56" s="39">
        <v>116.36</v>
      </c>
      <c r="J56" s="39">
        <v>144.84</v>
      </c>
      <c r="K56" s="39">
        <v>175.49</v>
      </c>
      <c r="L56" s="40">
        <v>405.31</v>
      </c>
    </row>
    <row r="57" spans="1:12" ht="12.75">
      <c r="A57" s="71" t="s">
        <v>74</v>
      </c>
      <c r="B57" s="31">
        <v>145</v>
      </c>
      <c r="C57" s="31">
        <v>50</v>
      </c>
      <c r="D57" s="31">
        <v>1</v>
      </c>
      <c r="E57" s="72" t="s">
        <v>146</v>
      </c>
      <c r="F57" s="31">
        <v>196</v>
      </c>
      <c r="G57" s="39">
        <v>22.45</v>
      </c>
      <c r="H57" s="39">
        <v>97.95</v>
      </c>
      <c r="I57" s="39">
        <v>116.22</v>
      </c>
      <c r="J57" s="39">
        <v>214.17</v>
      </c>
      <c r="K57" s="39">
        <v>236.62</v>
      </c>
      <c r="L57" s="40">
        <v>161.27</v>
      </c>
    </row>
    <row r="58" spans="1:12" ht="12.75">
      <c r="A58" s="71" t="s">
        <v>75</v>
      </c>
      <c r="B58" s="31">
        <v>106</v>
      </c>
      <c r="C58" s="31">
        <v>70</v>
      </c>
      <c r="D58" s="31">
        <v>1</v>
      </c>
      <c r="E58" s="72" t="s">
        <v>146</v>
      </c>
      <c r="F58" s="31">
        <v>177</v>
      </c>
      <c r="G58" s="39">
        <v>42.69</v>
      </c>
      <c r="H58" s="39">
        <v>112.44</v>
      </c>
      <c r="I58" s="39">
        <v>387.14</v>
      </c>
      <c r="J58" s="39">
        <v>499.58</v>
      </c>
      <c r="K58" s="39">
        <v>542.27</v>
      </c>
      <c r="L58" s="40">
        <v>129.93</v>
      </c>
    </row>
    <row r="59" spans="1:12" s="18" customFormat="1" ht="12.75">
      <c r="A59" s="73" t="s">
        <v>76</v>
      </c>
      <c r="B59" s="54">
        <f>SUM(B54:B58)</f>
        <v>477</v>
      </c>
      <c r="C59" s="54">
        <f aca="true" t="shared" si="5" ref="C59:L59">SUM(C54:C58)</f>
        <v>212</v>
      </c>
      <c r="D59" s="54">
        <f t="shared" si="5"/>
        <v>5</v>
      </c>
      <c r="E59" s="76" t="s">
        <v>146</v>
      </c>
      <c r="F59" s="54">
        <f t="shared" si="5"/>
        <v>694</v>
      </c>
      <c r="G59" s="55">
        <f t="shared" si="5"/>
        <v>107.02</v>
      </c>
      <c r="H59" s="55">
        <f t="shared" si="5"/>
        <v>948.8900000000001</v>
      </c>
      <c r="I59" s="55">
        <f t="shared" si="5"/>
        <v>970.5500000000001</v>
      </c>
      <c r="J59" s="55">
        <f t="shared" si="5"/>
        <v>1919.44</v>
      </c>
      <c r="K59" s="55">
        <f t="shared" si="5"/>
        <v>2026.46</v>
      </c>
      <c r="L59" s="74">
        <f t="shared" si="5"/>
        <v>1068.96</v>
      </c>
    </row>
    <row r="60" spans="1:12" ht="12.75">
      <c r="A60" s="71"/>
      <c r="B60" s="31"/>
      <c r="C60" s="31"/>
      <c r="D60" s="31"/>
      <c r="E60" s="31"/>
      <c r="F60" s="31"/>
      <c r="G60" s="39"/>
      <c r="H60" s="39"/>
      <c r="I60" s="39"/>
      <c r="J60" s="39"/>
      <c r="K60" s="39"/>
      <c r="L60" s="40"/>
    </row>
    <row r="61" spans="1:12" ht="12.75">
      <c r="A61" s="71" t="s">
        <v>77</v>
      </c>
      <c r="B61" s="31">
        <v>62</v>
      </c>
      <c r="C61" s="31">
        <v>27</v>
      </c>
      <c r="D61" s="31">
        <v>1</v>
      </c>
      <c r="E61" s="31">
        <v>1</v>
      </c>
      <c r="F61" s="31">
        <v>91</v>
      </c>
      <c r="G61" s="39">
        <v>36.16</v>
      </c>
      <c r="H61" s="39">
        <v>48.8</v>
      </c>
      <c r="I61" s="39">
        <v>5.75</v>
      </c>
      <c r="J61" s="39">
        <v>54.55</v>
      </c>
      <c r="K61" s="39">
        <v>90.71</v>
      </c>
      <c r="L61" s="40">
        <v>24.29</v>
      </c>
    </row>
    <row r="62" spans="1:12" ht="12.75">
      <c r="A62" s="71" t="s">
        <v>78</v>
      </c>
      <c r="B62" s="31">
        <v>82</v>
      </c>
      <c r="C62" s="31">
        <v>30</v>
      </c>
      <c r="D62" s="31">
        <v>2</v>
      </c>
      <c r="E62" s="72" t="s">
        <v>146</v>
      </c>
      <c r="F62" s="31">
        <v>114</v>
      </c>
      <c r="G62" s="39">
        <v>1358.29</v>
      </c>
      <c r="H62" s="39">
        <v>6385.96</v>
      </c>
      <c r="I62" s="39">
        <v>56.41</v>
      </c>
      <c r="J62" s="39">
        <v>6442.37</v>
      </c>
      <c r="K62" s="39">
        <v>7800.66</v>
      </c>
      <c r="L62" s="40">
        <v>1790.3</v>
      </c>
    </row>
    <row r="63" spans="1:12" ht="12.75">
      <c r="A63" s="71" t="s">
        <v>79</v>
      </c>
      <c r="B63" s="31">
        <v>135</v>
      </c>
      <c r="C63" s="31">
        <v>33</v>
      </c>
      <c r="D63" s="31">
        <v>2</v>
      </c>
      <c r="E63" s="72" t="s">
        <v>146</v>
      </c>
      <c r="F63" s="31">
        <v>170</v>
      </c>
      <c r="G63" s="39">
        <v>242.16</v>
      </c>
      <c r="H63" s="39">
        <v>47.58</v>
      </c>
      <c r="I63" s="39">
        <v>43.58</v>
      </c>
      <c r="J63" s="39">
        <v>91.16</v>
      </c>
      <c r="K63" s="39">
        <v>333.32</v>
      </c>
      <c r="L63" s="40">
        <v>32.83</v>
      </c>
    </row>
    <row r="64" spans="1:12" s="18" customFormat="1" ht="12.75">
      <c r="A64" s="73" t="s">
        <v>80</v>
      </c>
      <c r="B64" s="54">
        <f>SUM(B61:B63)</f>
        <v>279</v>
      </c>
      <c r="C64" s="54">
        <f aca="true" t="shared" si="6" ref="C64:L64">SUM(C61:C63)</f>
        <v>90</v>
      </c>
      <c r="D64" s="54">
        <f t="shared" si="6"/>
        <v>5</v>
      </c>
      <c r="E64" s="54">
        <f t="shared" si="6"/>
        <v>1</v>
      </c>
      <c r="F64" s="54">
        <f t="shared" si="6"/>
        <v>375</v>
      </c>
      <c r="G64" s="55">
        <f t="shared" si="6"/>
        <v>1636.6100000000001</v>
      </c>
      <c r="H64" s="55">
        <f t="shared" si="6"/>
        <v>6482.34</v>
      </c>
      <c r="I64" s="55">
        <f t="shared" si="6"/>
        <v>105.74</v>
      </c>
      <c r="J64" s="55">
        <f t="shared" si="6"/>
        <v>6588.08</v>
      </c>
      <c r="K64" s="55">
        <f t="shared" si="6"/>
        <v>8224.69</v>
      </c>
      <c r="L64" s="74">
        <f t="shared" si="6"/>
        <v>1847.4199999999998</v>
      </c>
    </row>
    <row r="65" spans="1:12" ht="12.75">
      <c r="A65" s="71"/>
      <c r="B65" s="31"/>
      <c r="C65" s="31"/>
      <c r="D65" s="31"/>
      <c r="E65" s="31"/>
      <c r="F65" s="31"/>
      <c r="G65" s="39"/>
      <c r="H65" s="39"/>
      <c r="I65" s="39"/>
      <c r="J65" s="39"/>
      <c r="K65" s="39"/>
      <c r="L65" s="40"/>
    </row>
    <row r="66" spans="1:12" s="18" customFormat="1" ht="12.75">
      <c r="A66" s="73" t="s">
        <v>81</v>
      </c>
      <c r="B66" s="54">
        <v>94</v>
      </c>
      <c r="C66" s="54">
        <v>18</v>
      </c>
      <c r="D66" s="54">
        <v>1</v>
      </c>
      <c r="E66" s="72" t="s">
        <v>146</v>
      </c>
      <c r="F66" s="54">
        <v>113</v>
      </c>
      <c r="G66" s="55">
        <v>66.24</v>
      </c>
      <c r="H66" s="55">
        <v>67.15</v>
      </c>
      <c r="I66" s="55">
        <v>26.79</v>
      </c>
      <c r="J66" s="55">
        <v>93.94</v>
      </c>
      <c r="K66" s="55">
        <v>160.18</v>
      </c>
      <c r="L66" s="74">
        <v>23.8</v>
      </c>
    </row>
    <row r="67" spans="1:12" ht="12.75">
      <c r="A67" s="71"/>
      <c r="B67" s="31"/>
      <c r="C67" s="31"/>
      <c r="D67" s="31"/>
      <c r="E67" s="31"/>
      <c r="F67" s="31"/>
      <c r="G67" s="39"/>
      <c r="H67" s="39"/>
      <c r="I67" s="39"/>
      <c r="J67" s="39"/>
      <c r="K67" s="39"/>
      <c r="L67" s="40"/>
    </row>
    <row r="68" spans="1:12" ht="12.75">
      <c r="A68" s="71" t="s">
        <v>82</v>
      </c>
      <c r="B68" s="31">
        <v>134</v>
      </c>
      <c r="C68" s="31">
        <v>162</v>
      </c>
      <c r="D68" s="31">
        <v>2</v>
      </c>
      <c r="E68" s="31">
        <v>1</v>
      </c>
      <c r="F68" s="31">
        <v>299</v>
      </c>
      <c r="G68" s="39">
        <v>323.94</v>
      </c>
      <c r="H68" s="39">
        <v>995.32</v>
      </c>
      <c r="I68" s="39">
        <v>1254.16</v>
      </c>
      <c r="J68" s="39">
        <v>2249.48</v>
      </c>
      <c r="K68" s="39">
        <v>2573.42</v>
      </c>
      <c r="L68" s="40">
        <v>728.89</v>
      </c>
    </row>
    <row r="69" spans="1:12" ht="12.75">
      <c r="A69" s="71" t="s">
        <v>83</v>
      </c>
      <c r="B69" s="31">
        <v>285</v>
      </c>
      <c r="C69" s="31">
        <v>163</v>
      </c>
      <c r="D69" s="31">
        <v>1</v>
      </c>
      <c r="E69" s="72" t="s">
        <v>146</v>
      </c>
      <c r="F69" s="31">
        <v>449</v>
      </c>
      <c r="G69" s="39">
        <v>708.91</v>
      </c>
      <c r="H69" s="39">
        <v>1023.27</v>
      </c>
      <c r="I69" s="39">
        <v>1727</v>
      </c>
      <c r="J69" s="39">
        <v>2750.27</v>
      </c>
      <c r="K69" s="39">
        <v>3459.18</v>
      </c>
      <c r="L69" s="40">
        <v>89.18</v>
      </c>
    </row>
    <row r="70" spans="1:12" s="18" customFormat="1" ht="12.75">
      <c r="A70" s="73" t="s">
        <v>84</v>
      </c>
      <c r="B70" s="54">
        <f>SUM(B68:B69)</f>
        <v>419</v>
      </c>
      <c r="C70" s="54">
        <f aca="true" t="shared" si="7" ref="C70:L70">SUM(C68:C69)</f>
        <v>325</v>
      </c>
      <c r="D70" s="54">
        <f t="shared" si="7"/>
        <v>3</v>
      </c>
      <c r="E70" s="54">
        <f t="shared" si="7"/>
        <v>1</v>
      </c>
      <c r="F70" s="54">
        <f t="shared" si="7"/>
        <v>748</v>
      </c>
      <c r="G70" s="55">
        <f t="shared" si="7"/>
        <v>1032.85</v>
      </c>
      <c r="H70" s="55">
        <f t="shared" si="7"/>
        <v>2018.5900000000001</v>
      </c>
      <c r="I70" s="55">
        <f t="shared" si="7"/>
        <v>2981.16</v>
      </c>
      <c r="J70" s="55">
        <f t="shared" si="7"/>
        <v>4999.75</v>
      </c>
      <c r="K70" s="55">
        <f t="shared" si="7"/>
        <v>6032.6</v>
      </c>
      <c r="L70" s="74">
        <f t="shared" si="7"/>
        <v>818.0699999999999</v>
      </c>
    </row>
    <row r="71" spans="1:12" ht="12.75">
      <c r="A71" s="71"/>
      <c r="B71" s="31"/>
      <c r="C71" s="31"/>
      <c r="D71" s="31"/>
      <c r="E71" s="31"/>
      <c r="F71" s="31"/>
      <c r="G71" s="39"/>
      <c r="H71" s="39"/>
      <c r="I71" s="39"/>
      <c r="J71" s="39"/>
      <c r="K71" s="39"/>
      <c r="L71" s="40"/>
    </row>
    <row r="72" spans="1:12" ht="12.75">
      <c r="A72" s="71" t="s">
        <v>85</v>
      </c>
      <c r="B72" s="31">
        <v>52</v>
      </c>
      <c r="C72" s="31">
        <v>34</v>
      </c>
      <c r="D72" s="72" t="s">
        <v>146</v>
      </c>
      <c r="E72" s="72" t="s">
        <v>146</v>
      </c>
      <c r="F72" s="31">
        <v>86</v>
      </c>
      <c r="G72" s="39">
        <v>52.46</v>
      </c>
      <c r="H72" s="39">
        <v>376.42</v>
      </c>
      <c r="I72" s="39">
        <v>29.68</v>
      </c>
      <c r="J72" s="39">
        <v>406.1</v>
      </c>
      <c r="K72" s="39">
        <v>458.56</v>
      </c>
      <c r="L72" s="40">
        <v>16.24</v>
      </c>
    </row>
    <row r="73" spans="1:12" ht="12.75">
      <c r="A73" s="71" t="s">
        <v>86</v>
      </c>
      <c r="B73" s="31">
        <v>63</v>
      </c>
      <c r="C73" s="31">
        <v>21</v>
      </c>
      <c r="D73" s="72" t="s">
        <v>146</v>
      </c>
      <c r="E73" s="72" t="s">
        <v>146</v>
      </c>
      <c r="F73" s="31">
        <v>84</v>
      </c>
      <c r="G73" s="39">
        <v>48.6</v>
      </c>
      <c r="H73" s="39">
        <v>62.9</v>
      </c>
      <c r="I73" s="39">
        <v>65.1</v>
      </c>
      <c r="J73" s="39">
        <v>128</v>
      </c>
      <c r="K73" s="39">
        <v>176.6</v>
      </c>
      <c r="L73" s="40">
        <v>159.72</v>
      </c>
    </row>
    <row r="74" spans="1:12" ht="12.75">
      <c r="A74" s="71" t="s">
        <v>87</v>
      </c>
      <c r="B74" s="31">
        <v>49</v>
      </c>
      <c r="C74" s="31">
        <v>39</v>
      </c>
      <c r="D74" s="72" t="s">
        <v>146</v>
      </c>
      <c r="E74" s="72" t="s">
        <v>146</v>
      </c>
      <c r="F74" s="31">
        <v>88</v>
      </c>
      <c r="G74" s="39">
        <v>233.21</v>
      </c>
      <c r="H74" s="39">
        <v>1856.9</v>
      </c>
      <c r="I74" s="39">
        <v>296.95</v>
      </c>
      <c r="J74" s="39">
        <v>2153.85</v>
      </c>
      <c r="K74" s="39">
        <v>2387.06</v>
      </c>
      <c r="L74" s="40">
        <v>2604.55</v>
      </c>
    </row>
    <row r="75" spans="1:12" ht="12.75">
      <c r="A75" s="71" t="s">
        <v>88</v>
      </c>
      <c r="B75" s="31">
        <v>53</v>
      </c>
      <c r="C75" s="31">
        <v>24</v>
      </c>
      <c r="D75" s="72" t="s">
        <v>146</v>
      </c>
      <c r="E75" s="72" t="s">
        <v>146</v>
      </c>
      <c r="F75" s="31">
        <v>77</v>
      </c>
      <c r="G75" s="39">
        <v>48.63</v>
      </c>
      <c r="H75" s="39">
        <v>108.1</v>
      </c>
      <c r="I75" s="39">
        <v>24.48</v>
      </c>
      <c r="J75" s="39">
        <v>132.58</v>
      </c>
      <c r="K75" s="39">
        <v>181.21</v>
      </c>
      <c r="L75" s="40">
        <v>37.83</v>
      </c>
    </row>
    <row r="76" spans="1:12" ht="12.75">
      <c r="A76" s="71" t="s">
        <v>89</v>
      </c>
      <c r="B76" s="31">
        <v>86</v>
      </c>
      <c r="C76" s="31">
        <v>47</v>
      </c>
      <c r="D76" s="31">
        <v>5</v>
      </c>
      <c r="E76" s="31">
        <v>1</v>
      </c>
      <c r="F76" s="31">
        <v>139</v>
      </c>
      <c r="G76" s="39">
        <v>642.38</v>
      </c>
      <c r="H76" s="39">
        <v>762.45</v>
      </c>
      <c r="I76" s="39">
        <v>250.8</v>
      </c>
      <c r="J76" s="39">
        <v>1013.25</v>
      </c>
      <c r="K76" s="39">
        <v>1655.63</v>
      </c>
      <c r="L76" s="40">
        <v>55.24</v>
      </c>
    </row>
    <row r="77" spans="1:12" ht="12.75">
      <c r="A77" s="71" t="s">
        <v>90</v>
      </c>
      <c r="B77" s="31">
        <v>102</v>
      </c>
      <c r="C77" s="31">
        <v>53</v>
      </c>
      <c r="D77" s="31">
        <v>1</v>
      </c>
      <c r="E77" s="31">
        <v>1</v>
      </c>
      <c r="F77" s="31">
        <v>157</v>
      </c>
      <c r="G77" s="39">
        <v>40.37</v>
      </c>
      <c r="H77" s="39">
        <v>150.74</v>
      </c>
      <c r="I77" s="39">
        <v>320.26</v>
      </c>
      <c r="J77" s="39">
        <v>471</v>
      </c>
      <c r="K77" s="39">
        <v>511.37</v>
      </c>
      <c r="L77" s="40">
        <v>116.67</v>
      </c>
    </row>
    <row r="78" spans="1:12" ht="12.75">
      <c r="A78" s="71" t="s">
        <v>91</v>
      </c>
      <c r="B78" s="31">
        <v>54</v>
      </c>
      <c r="C78" s="31">
        <v>25</v>
      </c>
      <c r="D78" s="72" t="s">
        <v>146</v>
      </c>
      <c r="E78" s="31">
        <v>1</v>
      </c>
      <c r="F78" s="31">
        <v>80</v>
      </c>
      <c r="G78" s="39">
        <v>77.12</v>
      </c>
      <c r="H78" s="39">
        <v>140.7</v>
      </c>
      <c r="I78" s="39">
        <v>117.28</v>
      </c>
      <c r="J78" s="39">
        <v>257.98</v>
      </c>
      <c r="K78" s="39">
        <v>335.1</v>
      </c>
      <c r="L78" s="40">
        <v>240.26</v>
      </c>
    </row>
    <row r="79" spans="1:12" ht="12.75">
      <c r="A79" s="71" t="s">
        <v>92</v>
      </c>
      <c r="B79" s="31">
        <v>65</v>
      </c>
      <c r="C79" s="31">
        <v>43</v>
      </c>
      <c r="D79" s="72" t="s">
        <v>146</v>
      </c>
      <c r="E79" s="72" t="s">
        <v>146</v>
      </c>
      <c r="F79" s="31">
        <v>108</v>
      </c>
      <c r="G79" s="39">
        <v>247.46</v>
      </c>
      <c r="H79" s="39">
        <v>153.21</v>
      </c>
      <c r="I79" s="39">
        <v>163.55</v>
      </c>
      <c r="J79" s="39">
        <v>316.76</v>
      </c>
      <c r="K79" s="39">
        <v>564.22</v>
      </c>
      <c r="L79" s="40">
        <v>52.02</v>
      </c>
    </row>
    <row r="80" spans="1:12" s="18" customFormat="1" ht="12.75">
      <c r="A80" s="73" t="s">
        <v>843</v>
      </c>
      <c r="B80" s="54">
        <f>SUM(B72:B79)</f>
        <v>524</v>
      </c>
      <c r="C80" s="54">
        <f aca="true" t="shared" si="8" ref="C80:L80">SUM(C72:C79)</f>
        <v>286</v>
      </c>
      <c r="D80" s="54">
        <f t="shared" si="8"/>
        <v>6</v>
      </c>
      <c r="E80" s="54">
        <f t="shared" si="8"/>
        <v>3</v>
      </c>
      <c r="F80" s="54">
        <f t="shared" si="8"/>
        <v>819</v>
      </c>
      <c r="G80" s="55">
        <f t="shared" si="8"/>
        <v>1390.23</v>
      </c>
      <c r="H80" s="55">
        <f t="shared" si="8"/>
        <v>3611.42</v>
      </c>
      <c r="I80" s="55">
        <f t="shared" si="8"/>
        <v>1268.1</v>
      </c>
      <c r="J80" s="55">
        <f t="shared" si="8"/>
        <v>4879.52</v>
      </c>
      <c r="K80" s="55">
        <f t="shared" si="8"/>
        <v>6269.75</v>
      </c>
      <c r="L80" s="74">
        <f t="shared" si="8"/>
        <v>3282.53</v>
      </c>
    </row>
    <row r="81" spans="1:12" ht="12.75">
      <c r="A81" s="71"/>
      <c r="B81" s="31"/>
      <c r="C81" s="31"/>
      <c r="D81" s="31"/>
      <c r="E81" s="31"/>
      <c r="F81" s="31"/>
      <c r="G81" s="39"/>
      <c r="H81" s="39"/>
      <c r="I81" s="39"/>
      <c r="J81" s="39"/>
      <c r="K81" s="39"/>
      <c r="L81" s="40"/>
    </row>
    <row r="82" spans="1:12" ht="12.75">
      <c r="A82" s="71" t="s">
        <v>93</v>
      </c>
      <c r="B82" s="31">
        <v>49</v>
      </c>
      <c r="C82" s="31">
        <v>10</v>
      </c>
      <c r="D82" s="72" t="s">
        <v>146</v>
      </c>
      <c r="E82" s="72" t="s">
        <v>146</v>
      </c>
      <c r="F82" s="31">
        <v>59</v>
      </c>
      <c r="G82" s="39">
        <v>6745.11</v>
      </c>
      <c r="H82" s="39">
        <v>8465.62</v>
      </c>
      <c r="I82" s="39">
        <v>3490.37</v>
      </c>
      <c r="J82" s="39">
        <v>11955.99</v>
      </c>
      <c r="K82" s="39">
        <v>18701.1</v>
      </c>
      <c r="L82" s="40">
        <v>518</v>
      </c>
    </row>
    <row r="83" spans="1:12" ht="12.75">
      <c r="A83" s="71" t="s">
        <v>94</v>
      </c>
      <c r="B83" s="31">
        <v>62</v>
      </c>
      <c r="C83" s="31">
        <v>18</v>
      </c>
      <c r="D83" s="72" t="s">
        <v>146</v>
      </c>
      <c r="E83" s="72" t="s">
        <v>146</v>
      </c>
      <c r="F83" s="31">
        <v>80</v>
      </c>
      <c r="G83" s="39">
        <v>14262.69</v>
      </c>
      <c r="H83" s="39">
        <v>2743.39</v>
      </c>
      <c r="I83" s="39">
        <v>51.44</v>
      </c>
      <c r="J83" s="39">
        <v>2794.83</v>
      </c>
      <c r="K83" s="39">
        <v>17057.52</v>
      </c>
      <c r="L83" s="40">
        <v>1297.86</v>
      </c>
    </row>
    <row r="84" spans="1:12" s="18" customFormat="1" ht="12.75">
      <c r="A84" s="73" t="s">
        <v>95</v>
      </c>
      <c r="B84" s="54">
        <f>SUM(B82:B83)</f>
        <v>111</v>
      </c>
      <c r="C84" s="54">
        <f aca="true" t="shared" si="9" ref="C84:L84">SUM(C82:C83)</f>
        <v>28</v>
      </c>
      <c r="D84" s="76" t="s">
        <v>146</v>
      </c>
      <c r="E84" s="76" t="s">
        <v>146</v>
      </c>
      <c r="F84" s="54">
        <f t="shared" si="9"/>
        <v>139</v>
      </c>
      <c r="G84" s="55">
        <f t="shared" si="9"/>
        <v>21007.8</v>
      </c>
      <c r="H84" s="55">
        <f t="shared" si="9"/>
        <v>11209.01</v>
      </c>
      <c r="I84" s="55">
        <f t="shared" si="9"/>
        <v>3541.81</v>
      </c>
      <c r="J84" s="55">
        <f t="shared" si="9"/>
        <v>14750.82</v>
      </c>
      <c r="K84" s="55">
        <f t="shared" si="9"/>
        <v>35758.619999999995</v>
      </c>
      <c r="L84" s="74">
        <f t="shared" si="9"/>
        <v>1815.86</v>
      </c>
    </row>
    <row r="85" spans="1:12" ht="12.75">
      <c r="A85" s="71"/>
      <c r="B85" s="31"/>
      <c r="C85" s="31"/>
      <c r="D85" s="31"/>
      <c r="E85" s="31"/>
      <c r="F85" s="31"/>
      <c r="G85" s="39"/>
      <c r="H85" s="39"/>
      <c r="I85" s="39"/>
      <c r="J85" s="39"/>
      <c r="K85" s="39"/>
      <c r="L85" s="40"/>
    </row>
    <row r="86" spans="1:12" s="18" customFormat="1" ht="13.5" thickBot="1">
      <c r="A86" s="77" t="s">
        <v>145</v>
      </c>
      <c r="B86" s="78">
        <f>SUM(B13,B15,B17,B22,B24,B26,B31,B37,B39,B50,B52,B59,B64,B66,B70,B80,B84)</f>
        <v>7397</v>
      </c>
      <c r="C86" s="78">
        <f aca="true" t="shared" si="10" ref="C86:L86">SUM(C13,C15,C17,C22,C24,C26,C31,C37,C39,C50,C52,C59,C64,C66,C70,C80,C84)</f>
        <v>3378</v>
      </c>
      <c r="D86" s="78">
        <f t="shared" si="10"/>
        <v>126</v>
      </c>
      <c r="E86" s="78">
        <f t="shared" si="10"/>
        <v>31</v>
      </c>
      <c r="F86" s="78">
        <f t="shared" si="10"/>
        <v>10932</v>
      </c>
      <c r="G86" s="79">
        <f t="shared" si="10"/>
        <v>29402.559999999998</v>
      </c>
      <c r="H86" s="79">
        <f t="shared" si="10"/>
        <v>42391.57</v>
      </c>
      <c r="I86" s="79">
        <f t="shared" si="10"/>
        <v>14318.399999999998</v>
      </c>
      <c r="J86" s="79">
        <f t="shared" si="10"/>
        <v>56709.969999999994</v>
      </c>
      <c r="K86" s="79">
        <f t="shared" si="10"/>
        <v>86112.97</v>
      </c>
      <c r="L86" s="80">
        <f t="shared" si="10"/>
        <v>12592.6</v>
      </c>
    </row>
  </sheetData>
  <mergeCells count="11">
    <mergeCell ref="L6:L8"/>
    <mergeCell ref="A1:L1"/>
    <mergeCell ref="A3:L3"/>
    <mergeCell ref="A5:A8"/>
    <mergeCell ref="B5:F6"/>
    <mergeCell ref="B7:C7"/>
    <mergeCell ref="D7:E7"/>
    <mergeCell ref="G5:L5"/>
    <mergeCell ref="G6:K6"/>
    <mergeCell ref="G7:G8"/>
    <mergeCell ref="H7:J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27.140625" style="0" customWidth="1"/>
    <col min="2" max="2" width="11.28125" style="0" customWidth="1"/>
    <col min="3" max="3" width="10.8515625" style="0" customWidth="1"/>
  </cols>
  <sheetData>
    <row r="1" spans="1:15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3" spans="1:15" ht="15">
      <c r="A3" s="225" t="s">
        <v>867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6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5"/>
    </row>
    <row r="5" spans="1:16" ht="12.75">
      <c r="A5" s="109" t="s">
        <v>125</v>
      </c>
      <c r="B5" s="249" t="s">
        <v>540</v>
      </c>
      <c r="C5" s="250"/>
      <c r="D5" s="249" t="s">
        <v>541</v>
      </c>
      <c r="E5" s="250"/>
      <c r="F5" s="249" t="s">
        <v>542</v>
      </c>
      <c r="G5" s="250"/>
      <c r="H5" s="249" t="s">
        <v>543</v>
      </c>
      <c r="I5" s="250"/>
      <c r="J5" s="249" t="s">
        <v>544</v>
      </c>
      <c r="K5" s="250"/>
      <c r="L5" s="249">
        <v>112</v>
      </c>
      <c r="M5" s="250"/>
      <c r="N5" s="249" t="s">
        <v>452</v>
      </c>
      <c r="O5" s="262"/>
      <c r="P5" s="5"/>
    </row>
    <row r="6" spans="1:16" ht="13.5" thickBot="1">
      <c r="A6" s="110" t="s">
        <v>126</v>
      </c>
      <c r="B6" s="166" t="s">
        <v>30</v>
      </c>
      <c r="C6" s="167" t="s">
        <v>153</v>
      </c>
      <c r="D6" s="166" t="s">
        <v>30</v>
      </c>
      <c r="E6" s="167" t="s">
        <v>153</v>
      </c>
      <c r="F6" s="166" t="s">
        <v>30</v>
      </c>
      <c r="G6" s="167" t="s">
        <v>153</v>
      </c>
      <c r="H6" s="166" t="s">
        <v>30</v>
      </c>
      <c r="I6" s="167" t="s">
        <v>153</v>
      </c>
      <c r="J6" s="166" t="s">
        <v>30</v>
      </c>
      <c r="K6" s="168" t="s">
        <v>153</v>
      </c>
      <c r="L6" s="166" t="s">
        <v>30</v>
      </c>
      <c r="M6" s="167" t="s">
        <v>153</v>
      </c>
      <c r="N6" s="166" t="s">
        <v>30</v>
      </c>
      <c r="O6" s="169" t="s">
        <v>153</v>
      </c>
      <c r="P6" s="5"/>
    </row>
    <row r="7" spans="1:16" ht="12.75">
      <c r="A7" s="70" t="s">
        <v>127</v>
      </c>
      <c r="B7" s="152">
        <v>767</v>
      </c>
      <c r="C7" s="49">
        <v>24.3</v>
      </c>
      <c r="D7" s="152">
        <v>167</v>
      </c>
      <c r="E7" s="49">
        <v>5.29</v>
      </c>
      <c r="F7" s="152">
        <v>93</v>
      </c>
      <c r="G7" s="49">
        <v>2.95</v>
      </c>
      <c r="H7" s="152">
        <v>19</v>
      </c>
      <c r="I7" s="49">
        <v>0.6</v>
      </c>
      <c r="J7" s="152">
        <v>1280</v>
      </c>
      <c r="K7" s="49">
        <v>40.54</v>
      </c>
      <c r="L7" s="152">
        <v>145</v>
      </c>
      <c r="M7" s="49">
        <v>4.59</v>
      </c>
      <c r="N7" s="152">
        <v>686</v>
      </c>
      <c r="O7" s="83">
        <v>21.73</v>
      </c>
      <c r="P7" s="5"/>
    </row>
    <row r="8" spans="1:16" ht="12.75">
      <c r="A8" s="71" t="s">
        <v>128</v>
      </c>
      <c r="B8" s="154">
        <v>71</v>
      </c>
      <c r="C8" s="51">
        <v>6.56</v>
      </c>
      <c r="D8" s="154">
        <v>63</v>
      </c>
      <c r="E8" s="51">
        <v>5.82</v>
      </c>
      <c r="F8" s="154">
        <v>90</v>
      </c>
      <c r="G8" s="51">
        <v>8.31</v>
      </c>
      <c r="H8" s="154">
        <v>20</v>
      </c>
      <c r="I8" s="51">
        <v>1.85</v>
      </c>
      <c r="J8" s="154">
        <v>650</v>
      </c>
      <c r="K8" s="51">
        <v>60.02</v>
      </c>
      <c r="L8" s="154">
        <v>70</v>
      </c>
      <c r="M8" s="51">
        <v>6.46</v>
      </c>
      <c r="N8" s="154">
        <v>119</v>
      </c>
      <c r="O8" s="84">
        <v>10.99</v>
      </c>
      <c r="P8" s="5"/>
    </row>
    <row r="9" spans="1:16" ht="12.75">
      <c r="A9" s="71" t="s">
        <v>129</v>
      </c>
      <c r="B9" s="154" t="s">
        <v>146</v>
      </c>
      <c r="C9" s="154" t="s">
        <v>146</v>
      </c>
      <c r="D9" s="154">
        <v>196</v>
      </c>
      <c r="E9" s="51">
        <v>66.22</v>
      </c>
      <c r="F9" s="154">
        <v>6</v>
      </c>
      <c r="G9" s="51">
        <v>2.03</v>
      </c>
      <c r="H9" s="154">
        <v>2</v>
      </c>
      <c r="I9" s="51">
        <v>0.68</v>
      </c>
      <c r="J9" s="154">
        <v>38</v>
      </c>
      <c r="K9" s="51">
        <v>12.84</v>
      </c>
      <c r="L9" s="154">
        <v>43</v>
      </c>
      <c r="M9" s="51">
        <v>14.53</v>
      </c>
      <c r="N9" s="154">
        <v>11</v>
      </c>
      <c r="O9" s="84">
        <v>3.72</v>
      </c>
      <c r="P9" s="5"/>
    </row>
    <row r="10" spans="1:16" ht="12.75">
      <c r="A10" s="71" t="s">
        <v>130</v>
      </c>
      <c r="B10" s="154" t="s">
        <v>146</v>
      </c>
      <c r="C10" s="154" t="s">
        <v>146</v>
      </c>
      <c r="D10" s="154">
        <v>12</v>
      </c>
      <c r="E10" s="51">
        <v>19.05</v>
      </c>
      <c r="F10" s="154">
        <v>3</v>
      </c>
      <c r="G10" s="51">
        <v>4.76</v>
      </c>
      <c r="H10" s="154" t="s">
        <v>146</v>
      </c>
      <c r="I10" s="154" t="s">
        <v>146</v>
      </c>
      <c r="J10" s="154">
        <v>23</v>
      </c>
      <c r="K10" s="51">
        <v>36.51</v>
      </c>
      <c r="L10" s="154">
        <v>13</v>
      </c>
      <c r="M10" s="51">
        <v>20.63</v>
      </c>
      <c r="N10" s="154">
        <v>12</v>
      </c>
      <c r="O10" s="84">
        <v>19.05</v>
      </c>
      <c r="P10" s="5"/>
    </row>
    <row r="11" spans="1:16" ht="12.75">
      <c r="A11" s="71" t="s">
        <v>131</v>
      </c>
      <c r="B11" s="154">
        <v>4</v>
      </c>
      <c r="C11" s="51">
        <v>0.79</v>
      </c>
      <c r="D11" s="154">
        <v>6</v>
      </c>
      <c r="E11" s="51">
        <v>1.19</v>
      </c>
      <c r="F11" s="154">
        <v>4</v>
      </c>
      <c r="G11" s="51">
        <v>0.79</v>
      </c>
      <c r="H11" s="154">
        <v>1</v>
      </c>
      <c r="I11" s="51">
        <v>0.2</v>
      </c>
      <c r="J11" s="154">
        <v>109</v>
      </c>
      <c r="K11" s="51">
        <v>21.63</v>
      </c>
      <c r="L11" s="154">
        <v>358</v>
      </c>
      <c r="M11" s="51">
        <v>71.03</v>
      </c>
      <c r="N11" s="154">
        <v>22</v>
      </c>
      <c r="O11" s="84">
        <v>4.37</v>
      </c>
      <c r="P11" s="5"/>
    </row>
    <row r="12" spans="1:16" ht="12.75">
      <c r="A12" s="71" t="s">
        <v>132</v>
      </c>
      <c r="B12" s="154">
        <v>10</v>
      </c>
      <c r="C12" s="51">
        <v>10.75</v>
      </c>
      <c r="D12" s="154">
        <v>23</v>
      </c>
      <c r="E12" s="51">
        <v>24.73</v>
      </c>
      <c r="F12" s="154" t="s">
        <v>146</v>
      </c>
      <c r="G12" s="154" t="s">
        <v>146</v>
      </c>
      <c r="H12" s="154" t="s">
        <v>146</v>
      </c>
      <c r="I12" s="154" t="s">
        <v>146</v>
      </c>
      <c r="J12" s="154">
        <v>44</v>
      </c>
      <c r="K12" s="51">
        <v>6</v>
      </c>
      <c r="L12" s="154">
        <v>11</v>
      </c>
      <c r="M12" s="51">
        <v>11.83</v>
      </c>
      <c r="N12" s="154">
        <v>5</v>
      </c>
      <c r="O12" s="84">
        <v>5.38</v>
      </c>
      <c r="P12" s="5"/>
    </row>
    <row r="13" spans="1:16" ht="12.75">
      <c r="A13" s="71" t="s">
        <v>133</v>
      </c>
      <c r="B13" s="154">
        <v>56</v>
      </c>
      <c r="C13" s="51">
        <v>13.49</v>
      </c>
      <c r="D13" s="154">
        <v>62</v>
      </c>
      <c r="E13" s="51">
        <v>14.94</v>
      </c>
      <c r="F13" s="154">
        <v>3</v>
      </c>
      <c r="G13" s="51">
        <v>0.72</v>
      </c>
      <c r="H13" s="154">
        <v>3</v>
      </c>
      <c r="I13" s="51">
        <v>0.72</v>
      </c>
      <c r="J13" s="154">
        <v>143</v>
      </c>
      <c r="K13" s="51">
        <v>34.46</v>
      </c>
      <c r="L13" s="154">
        <v>123</v>
      </c>
      <c r="M13" s="51">
        <v>29.64</v>
      </c>
      <c r="N13" s="154">
        <v>25</v>
      </c>
      <c r="O13" s="84">
        <v>6.02</v>
      </c>
      <c r="P13" s="5"/>
    </row>
    <row r="14" spans="1:16" ht="12.75">
      <c r="A14" s="71" t="s">
        <v>134</v>
      </c>
      <c r="B14" s="154">
        <v>26</v>
      </c>
      <c r="C14" s="51">
        <v>4.49</v>
      </c>
      <c r="D14" s="154">
        <v>61</v>
      </c>
      <c r="E14" s="51">
        <v>10.54</v>
      </c>
      <c r="F14" s="154">
        <v>9</v>
      </c>
      <c r="G14" s="51">
        <v>1.55</v>
      </c>
      <c r="H14" s="154">
        <v>2</v>
      </c>
      <c r="I14" s="51">
        <v>0.35</v>
      </c>
      <c r="J14" s="154">
        <v>406</v>
      </c>
      <c r="K14" s="51">
        <v>70.12</v>
      </c>
      <c r="L14" s="154">
        <v>15</v>
      </c>
      <c r="M14" s="51">
        <v>2.59</v>
      </c>
      <c r="N14" s="154">
        <v>60</v>
      </c>
      <c r="O14" s="84">
        <v>10.36</v>
      </c>
      <c r="P14" s="5"/>
    </row>
    <row r="15" spans="1:16" ht="12.75">
      <c r="A15" s="71" t="s">
        <v>135</v>
      </c>
      <c r="B15" s="154">
        <v>6</v>
      </c>
      <c r="C15" s="51">
        <v>5.13</v>
      </c>
      <c r="D15" s="154">
        <v>3</v>
      </c>
      <c r="E15" s="51">
        <v>2.65</v>
      </c>
      <c r="F15" s="154">
        <v>1</v>
      </c>
      <c r="G15" s="51">
        <v>0.88</v>
      </c>
      <c r="H15" s="154">
        <v>2</v>
      </c>
      <c r="I15" s="51">
        <v>1.77</v>
      </c>
      <c r="J15" s="154">
        <v>31</v>
      </c>
      <c r="K15" s="51">
        <v>27.43</v>
      </c>
      <c r="L15" s="154">
        <v>61</v>
      </c>
      <c r="M15" s="51">
        <v>53.98</v>
      </c>
      <c r="N15" s="154">
        <v>9</v>
      </c>
      <c r="O15" s="84">
        <v>7.96</v>
      </c>
      <c r="P15" s="5"/>
    </row>
    <row r="16" spans="1:16" ht="12.75">
      <c r="A16" s="71" t="s">
        <v>136</v>
      </c>
      <c r="B16" s="154">
        <v>291</v>
      </c>
      <c r="C16" s="51">
        <v>19.26</v>
      </c>
      <c r="D16" s="154">
        <v>306</v>
      </c>
      <c r="E16" s="51">
        <v>20.25</v>
      </c>
      <c r="F16" s="154">
        <v>8</v>
      </c>
      <c r="G16" s="51">
        <v>0.53</v>
      </c>
      <c r="H16" s="154">
        <v>15</v>
      </c>
      <c r="I16" s="51">
        <v>0.99</v>
      </c>
      <c r="J16" s="154">
        <v>298</v>
      </c>
      <c r="K16" s="51">
        <v>19.72</v>
      </c>
      <c r="L16" s="154">
        <v>345</v>
      </c>
      <c r="M16" s="51">
        <v>22.83</v>
      </c>
      <c r="N16" s="154">
        <v>248</v>
      </c>
      <c r="O16" s="84">
        <v>16.41</v>
      </c>
      <c r="P16" s="5"/>
    </row>
    <row r="17" spans="1:16" ht="12.75">
      <c r="A17" s="71" t="s">
        <v>137</v>
      </c>
      <c r="B17" s="154">
        <v>46</v>
      </c>
      <c r="C17" s="51">
        <v>20</v>
      </c>
      <c r="D17" s="154">
        <v>6</v>
      </c>
      <c r="E17" s="51">
        <v>2.61</v>
      </c>
      <c r="F17" s="154">
        <v>1</v>
      </c>
      <c r="G17" s="51">
        <v>0.43</v>
      </c>
      <c r="H17" s="154" t="s">
        <v>146</v>
      </c>
      <c r="I17" s="154" t="s">
        <v>146</v>
      </c>
      <c r="J17" s="154">
        <v>2</v>
      </c>
      <c r="K17" s="51">
        <v>0.87</v>
      </c>
      <c r="L17" s="154">
        <v>141</v>
      </c>
      <c r="M17" s="51">
        <v>61.3</v>
      </c>
      <c r="N17" s="154">
        <v>34</v>
      </c>
      <c r="O17" s="84">
        <v>14.78</v>
      </c>
      <c r="P17" s="5"/>
    </row>
    <row r="18" spans="1:16" ht="12.75">
      <c r="A18" s="71" t="s">
        <v>138</v>
      </c>
      <c r="B18" s="154">
        <v>158</v>
      </c>
      <c r="C18" s="51">
        <v>22.77</v>
      </c>
      <c r="D18" s="154">
        <v>99</v>
      </c>
      <c r="E18" s="51">
        <v>14.27</v>
      </c>
      <c r="F18" s="154">
        <v>31</v>
      </c>
      <c r="G18" s="51">
        <v>4.47</v>
      </c>
      <c r="H18" s="154">
        <v>2</v>
      </c>
      <c r="I18" s="51">
        <v>0.29</v>
      </c>
      <c r="J18" s="154">
        <v>71</v>
      </c>
      <c r="K18" s="51">
        <v>10.23</v>
      </c>
      <c r="L18" s="154">
        <v>292</v>
      </c>
      <c r="M18" s="51">
        <v>42.07</v>
      </c>
      <c r="N18" s="154">
        <v>41</v>
      </c>
      <c r="O18" s="84">
        <v>5.91</v>
      </c>
      <c r="P18" s="5"/>
    </row>
    <row r="19" spans="1:16" ht="12.75">
      <c r="A19" s="71" t="s">
        <v>139</v>
      </c>
      <c r="B19" s="154">
        <v>71</v>
      </c>
      <c r="C19" s="51">
        <v>18.93</v>
      </c>
      <c r="D19" s="154">
        <v>27</v>
      </c>
      <c r="E19" s="51">
        <v>7.2</v>
      </c>
      <c r="F19" s="154">
        <v>26</v>
      </c>
      <c r="G19" s="51">
        <v>6.93</v>
      </c>
      <c r="H19" s="154">
        <v>2</v>
      </c>
      <c r="I19" s="51">
        <v>0.53</v>
      </c>
      <c r="J19" s="154">
        <v>129</v>
      </c>
      <c r="K19" s="51">
        <v>34.4</v>
      </c>
      <c r="L19" s="154">
        <v>92</v>
      </c>
      <c r="M19" s="51">
        <v>24.53</v>
      </c>
      <c r="N19" s="154">
        <v>28</v>
      </c>
      <c r="O19" s="84">
        <v>7.47</v>
      </c>
      <c r="P19" s="5"/>
    </row>
    <row r="20" spans="1:16" ht="12.75">
      <c r="A20" s="71" t="s">
        <v>140</v>
      </c>
      <c r="B20" s="154">
        <v>16</v>
      </c>
      <c r="C20" s="51">
        <v>14.16</v>
      </c>
      <c r="D20" s="154">
        <v>7</v>
      </c>
      <c r="E20" s="51">
        <v>6.19</v>
      </c>
      <c r="F20" s="154">
        <v>3</v>
      </c>
      <c r="G20" s="51">
        <v>2.65</v>
      </c>
      <c r="H20" s="154" t="s">
        <v>146</v>
      </c>
      <c r="I20" s="154" t="s">
        <v>146</v>
      </c>
      <c r="J20" s="154">
        <v>47</v>
      </c>
      <c r="K20" s="51">
        <v>41.59</v>
      </c>
      <c r="L20" s="154">
        <v>25</v>
      </c>
      <c r="M20" s="51">
        <v>22.12</v>
      </c>
      <c r="N20" s="154">
        <v>15</v>
      </c>
      <c r="O20" s="84">
        <v>13.27</v>
      </c>
      <c r="P20" s="5"/>
    </row>
    <row r="21" spans="1:16" ht="12.75">
      <c r="A21" s="71" t="s">
        <v>141</v>
      </c>
      <c r="B21" s="154">
        <v>161</v>
      </c>
      <c r="C21" s="51">
        <v>21.52</v>
      </c>
      <c r="D21" s="154">
        <v>58</v>
      </c>
      <c r="E21" s="51">
        <v>7.75</v>
      </c>
      <c r="F21" s="154">
        <v>24</v>
      </c>
      <c r="G21" s="51">
        <v>3.21</v>
      </c>
      <c r="H21" s="154">
        <v>1</v>
      </c>
      <c r="I21" s="51">
        <v>0.13</v>
      </c>
      <c r="J21" s="154">
        <v>87</v>
      </c>
      <c r="K21" s="51">
        <v>11.63</v>
      </c>
      <c r="L21" s="154">
        <v>339</v>
      </c>
      <c r="M21" s="51">
        <v>45.32</v>
      </c>
      <c r="N21" s="154">
        <v>78</v>
      </c>
      <c r="O21" s="84">
        <v>10.43</v>
      </c>
      <c r="P21" s="5"/>
    </row>
    <row r="22" spans="1:16" ht="12.75">
      <c r="A22" s="71" t="s">
        <v>142</v>
      </c>
      <c r="B22" s="154">
        <v>314</v>
      </c>
      <c r="C22" s="51">
        <v>38.34</v>
      </c>
      <c r="D22" s="154">
        <v>62</v>
      </c>
      <c r="E22" s="51">
        <v>7.57</v>
      </c>
      <c r="F22" s="154">
        <v>14</v>
      </c>
      <c r="G22" s="51">
        <v>1.71</v>
      </c>
      <c r="H22" s="154">
        <v>4</v>
      </c>
      <c r="I22" s="51">
        <v>0.49</v>
      </c>
      <c r="J22" s="154">
        <v>62</v>
      </c>
      <c r="K22" s="51">
        <v>7.57</v>
      </c>
      <c r="L22" s="154">
        <v>258</v>
      </c>
      <c r="M22" s="51">
        <v>31.5</v>
      </c>
      <c r="N22" s="154">
        <v>105</v>
      </c>
      <c r="O22" s="84">
        <v>12.82</v>
      </c>
      <c r="P22" s="5"/>
    </row>
    <row r="23" spans="1:16" ht="12.75">
      <c r="A23" s="71" t="s">
        <v>143</v>
      </c>
      <c r="B23" s="154">
        <v>24</v>
      </c>
      <c r="C23" s="51">
        <v>17.27</v>
      </c>
      <c r="D23" s="154">
        <v>14</v>
      </c>
      <c r="E23" s="51">
        <v>10.07</v>
      </c>
      <c r="F23" s="154">
        <v>7</v>
      </c>
      <c r="G23" s="51">
        <v>5.04</v>
      </c>
      <c r="H23" s="154">
        <v>2</v>
      </c>
      <c r="I23" s="51">
        <v>1.44</v>
      </c>
      <c r="J23" s="154">
        <v>27</v>
      </c>
      <c r="K23" s="51">
        <v>19.42</v>
      </c>
      <c r="L23" s="154">
        <v>54</v>
      </c>
      <c r="M23" s="51">
        <v>38.85</v>
      </c>
      <c r="N23" s="154">
        <v>11</v>
      </c>
      <c r="O23" s="84">
        <v>7.91</v>
      </c>
      <c r="P23" s="5"/>
    </row>
    <row r="24" spans="1:16" ht="12.75">
      <c r="A24" s="99"/>
      <c r="B24" s="154"/>
      <c r="C24" s="51"/>
      <c r="D24" s="154"/>
      <c r="E24" s="51"/>
      <c r="F24" s="154"/>
      <c r="G24" s="51"/>
      <c r="H24" s="154"/>
      <c r="I24" s="51"/>
      <c r="J24" s="154"/>
      <c r="K24" s="51"/>
      <c r="L24" s="154"/>
      <c r="M24" s="51"/>
      <c r="N24" s="154"/>
      <c r="O24" s="84"/>
      <c r="P24" s="5"/>
    </row>
    <row r="25" spans="1:16" s="18" customFormat="1" ht="13.5" thickBot="1">
      <c r="A25" s="102" t="s">
        <v>145</v>
      </c>
      <c r="B25" s="162">
        <f>SUM(B7:B24)</f>
        <v>2021</v>
      </c>
      <c r="C25" s="86">
        <v>18.49</v>
      </c>
      <c r="D25" s="162">
        <f>SUM(D7:D24)</f>
        <v>1172</v>
      </c>
      <c r="E25" s="86">
        <v>10.72</v>
      </c>
      <c r="F25" s="162">
        <f>SUM(F7:F24)</f>
        <v>323</v>
      </c>
      <c r="G25" s="86">
        <v>2.95</v>
      </c>
      <c r="H25" s="162">
        <f>SUM(H7:H24)</f>
        <v>75</v>
      </c>
      <c r="I25" s="86">
        <v>0.69</v>
      </c>
      <c r="J25" s="162">
        <f>SUM(J7:J24)</f>
        <v>3447</v>
      </c>
      <c r="K25" s="86">
        <v>31.53</v>
      </c>
      <c r="L25" s="162">
        <f>SUM(L7:L24)</f>
        <v>2385</v>
      </c>
      <c r="M25" s="86">
        <v>21.82</v>
      </c>
      <c r="N25" s="162">
        <f>SUM(N7:N24)</f>
        <v>1509</v>
      </c>
      <c r="O25" s="87">
        <v>13.8</v>
      </c>
      <c r="P25" s="12"/>
    </row>
    <row r="26" spans="2:16" ht="12.75">
      <c r="B26" s="3"/>
      <c r="F26" s="3"/>
      <c r="H26" s="3"/>
      <c r="N26" s="151"/>
      <c r="P26" s="5"/>
    </row>
  </sheetData>
  <mergeCells count="9">
    <mergeCell ref="L5:M5"/>
    <mergeCell ref="N5:O5"/>
    <mergeCell ref="J5:K5"/>
    <mergeCell ref="A1:O1"/>
    <mergeCell ref="A3:O3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75" zoomScaleNormal="75" workbookViewId="0" topLeftCell="A1">
      <selection activeCell="A1" sqref="A1:N1"/>
    </sheetView>
  </sheetViews>
  <sheetFormatPr defaultColWidth="11.421875" defaultRowHeight="12.75"/>
  <cols>
    <col min="1" max="1" width="20.140625" style="0" customWidth="1"/>
    <col min="2" max="7" width="11.7109375" style="0" bestFit="1" customWidth="1"/>
    <col min="8" max="8" width="12.140625" style="0" bestFit="1" customWidth="1"/>
    <col min="9" max="9" width="11.7109375" style="0" bestFit="1" customWidth="1"/>
    <col min="10" max="10" width="12.7109375" style="0" bestFit="1" customWidth="1"/>
    <col min="11" max="14" width="11.7109375" style="0" bestFit="1" customWidth="1"/>
  </cols>
  <sheetData>
    <row r="1" spans="1:14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3" spans="1:14" ht="15">
      <c r="A3" s="225" t="s">
        <v>834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.75">
      <c r="A5" s="218" t="s">
        <v>545</v>
      </c>
      <c r="B5" s="249" t="s">
        <v>29</v>
      </c>
      <c r="C5" s="262"/>
      <c r="D5" s="262"/>
      <c r="E5" s="262"/>
      <c r="F5" s="262"/>
      <c r="G5" s="250"/>
      <c r="H5" s="249" t="s">
        <v>546</v>
      </c>
      <c r="I5" s="262"/>
      <c r="J5" s="262"/>
      <c r="K5" s="262"/>
      <c r="L5" s="262"/>
      <c r="M5" s="262"/>
      <c r="N5" s="262"/>
    </row>
    <row r="6" spans="1:14" ht="12.75">
      <c r="A6" s="219"/>
      <c r="B6" s="259" t="s">
        <v>31</v>
      </c>
      <c r="C6" s="261"/>
      <c r="D6" s="259" t="s">
        <v>32</v>
      </c>
      <c r="E6" s="261"/>
      <c r="F6" s="259" t="s">
        <v>2</v>
      </c>
      <c r="G6" s="261"/>
      <c r="H6" s="259" t="s">
        <v>1</v>
      </c>
      <c r="I6" s="261"/>
      <c r="J6" s="259" t="s">
        <v>11</v>
      </c>
      <c r="K6" s="261"/>
      <c r="L6" s="259" t="s">
        <v>157</v>
      </c>
      <c r="M6" s="260"/>
      <c r="N6" s="260"/>
    </row>
    <row r="7" spans="1:14" ht="13.5" thickBot="1">
      <c r="A7" s="220"/>
      <c r="B7" s="96" t="s">
        <v>30</v>
      </c>
      <c r="C7" s="96" t="s">
        <v>153</v>
      </c>
      <c r="D7" s="96" t="s">
        <v>30</v>
      </c>
      <c r="E7" s="96" t="s">
        <v>153</v>
      </c>
      <c r="F7" s="96" t="s">
        <v>30</v>
      </c>
      <c r="G7" s="96" t="s">
        <v>153</v>
      </c>
      <c r="H7" s="96" t="s">
        <v>152</v>
      </c>
      <c r="I7" s="170" t="s">
        <v>153</v>
      </c>
      <c r="J7" s="96" t="s">
        <v>152</v>
      </c>
      <c r="K7" s="96" t="s">
        <v>153</v>
      </c>
      <c r="L7" s="96" t="s">
        <v>152</v>
      </c>
      <c r="M7" s="96" t="s">
        <v>153</v>
      </c>
      <c r="N7" s="97" t="s">
        <v>904</v>
      </c>
    </row>
    <row r="8" spans="1:15" ht="12.75">
      <c r="A8" s="98" t="s">
        <v>408</v>
      </c>
      <c r="B8" s="152">
        <v>32</v>
      </c>
      <c r="C8" s="49">
        <v>0.43</v>
      </c>
      <c r="D8" s="152">
        <v>16</v>
      </c>
      <c r="E8" s="49">
        <v>0.47</v>
      </c>
      <c r="F8" s="152">
        <v>48</v>
      </c>
      <c r="G8" s="49">
        <v>0.44</v>
      </c>
      <c r="H8" s="158">
        <v>4.35</v>
      </c>
      <c r="I8" s="49">
        <v>0.01</v>
      </c>
      <c r="J8" s="158">
        <v>56.63</v>
      </c>
      <c r="K8" s="49">
        <v>0.1</v>
      </c>
      <c r="L8" s="158">
        <v>60.98</v>
      </c>
      <c r="M8" s="49">
        <v>0.07</v>
      </c>
      <c r="N8" s="159">
        <v>1.27</v>
      </c>
      <c r="O8" s="5"/>
    </row>
    <row r="9" spans="1:15" ht="12.75">
      <c r="A9" s="99" t="s">
        <v>547</v>
      </c>
      <c r="B9" s="154">
        <v>907</v>
      </c>
      <c r="C9" s="51">
        <v>12.06</v>
      </c>
      <c r="D9" s="154">
        <v>226</v>
      </c>
      <c r="E9" s="51">
        <v>6.63</v>
      </c>
      <c r="F9" s="154">
        <v>1133</v>
      </c>
      <c r="G9" s="51">
        <v>10.36</v>
      </c>
      <c r="H9" s="160">
        <v>239.78</v>
      </c>
      <c r="I9" s="51">
        <v>0.82</v>
      </c>
      <c r="J9" s="160">
        <v>1364.72</v>
      </c>
      <c r="K9" s="51">
        <v>2.41</v>
      </c>
      <c r="L9" s="160">
        <v>1604.5</v>
      </c>
      <c r="M9" s="51">
        <v>1.86</v>
      </c>
      <c r="N9" s="161">
        <v>1.42</v>
      </c>
      <c r="O9" s="5"/>
    </row>
    <row r="10" spans="1:15" ht="12.75">
      <c r="A10" s="99" t="s">
        <v>548</v>
      </c>
      <c r="B10" s="154">
        <v>1113</v>
      </c>
      <c r="C10" s="51">
        <v>14.79</v>
      </c>
      <c r="D10" s="154">
        <v>342</v>
      </c>
      <c r="E10" s="51">
        <v>10.03</v>
      </c>
      <c r="F10" s="154">
        <v>1455</v>
      </c>
      <c r="G10" s="51">
        <v>13.31</v>
      </c>
      <c r="H10" s="160">
        <v>14832.46</v>
      </c>
      <c r="I10" s="51">
        <v>50.45</v>
      </c>
      <c r="J10" s="160">
        <v>4956.42</v>
      </c>
      <c r="K10" s="51">
        <v>8.74</v>
      </c>
      <c r="L10" s="160">
        <v>19788.88</v>
      </c>
      <c r="M10" s="51">
        <v>22.98</v>
      </c>
      <c r="N10" s="161" t="s">
        <v>557</v>
      </c>
      <c r="O10" s="5"/>
    </row>
    <row r="11" spans="1:14" ht="12.75">
      <c r="A11" s="99" t="s">
        <v>556</v>
      </c>
      <c r="B11" s="154">
        <v>1362</v>
      </c>
      <c r="C11" s="51">
        <v>18.1</v>
      </c>
      <c r="D11" s="154">
        <v>505</v>
      </c>
      <c r="E11" s="51">
        <v>14.81</v>
      </c>
      <c r="F11" s="154">
        <v>1867</v>
      </c>
      <c r="G11" s="51">
        <v>17.08</v>
      </c>
      <c r="H11" s="160">
        <v>8438.53</v>
      </c>
      <c r="I11" s="51">
        <v>28.7</v>
      </c>
      <c r="J11" s="160">
        <v>16798.91</v>
      </c>
      <c r="K11" s="51">
        <v>29.62</v>
      </c>
      <c r="L11" s="160">
        <v>25237.44</v>
      </c>
      <c r="M11" s="51">
        <v>29.31</v>
      </c>
      <c r="N11" s="161">
        <v>13.52</v>
      </c>
    </row>
    <row r="12" spans="1:14" ht="12.75">
      <c r="A12" s="99" t="s">
        <v>549</v>
      </c>
      <c r="B12" s="154">
        <v>2494</v>
      </c>
      <c r="C12" s="51">
        <v>33.15</v>
      </c>
      <c r="D12" s="154">
        <v>1171</v>
      </c>
      <c r="E12" s="51">
        <v>34.35</v>
      </c>
      <c r="F12" s="154">
        <v>3665</v>
      </c>
      <c r="G12" s="51">
        <v>33.53</v>
      </c>
      <c r="H12" s="160">
        <v>3264.79</v>
      </c>
      <c r="I12" s="51">
        <v>11.1</v>
      </c>
      <c r="J12" s="160">
        <v>16015.21</v>
      </c>
      <c r="K12" s="51">
        <v>28.24</v>
      </c>
      <c r="L12" s="160">
        <v>19280</v>
      </c>
      <c r="M12" s="51">
        <v>22.39</v>
      </c>
      <c r="N12" s="161">
        <v>5.26</v>
      </c>
    </row>
    <row r="13" spans="1:14" ht="12.75">
      <c r="A13" s="99" t="s">
        <v>550</v>
      </c>
      <c r="B13" s="154">
        <v>836</v>
      </c>
      <c r="C13" s="51">
        <v>11.11</v>
      </c>
      <c r="D13" s="154">
        <v>501</v>
      </c>
      <c r="E13" s="51">
        <v>14.7</v>
      </c>
      <c r="F13" s="154">
        <v>1337</v>
      </c>
      <c r="G13" s="51">
        <v>12.23</v>
      </c>
      <c r="H13" s="160">
        <v>1867.43</v>
      </c>
      <c r="I13" s="51">
        <v>6.35</v>
      </c>
      <c r="J13" s="160">
        <v>10034.5</v>
      </c>
      <c r="K13" s="51">
        <v>17.69</v>
      </c>
      <c r="L13" s="160">
        <v>11901.93</v>
      </c>
      <c r="M13" s="51">
        <v>13.82</v>
      </c>
      <c r="N13" s="161">
        <v>8.9</v>
      </c>
    </row>
    <row r="14" spans="1:14" ht="12.75">
      <c r="A14" s="99" t="s">
        <v>551</v>
      </c>
      <c r="B14" s="154">
        <v>301</v>
      </c>
      <c r="C14" s="51">
        <v>4</v>
      </c>
      <c r="D14" s="154">
        <v>250</v>
      </c>
      <c r="E14" s="51">
        <v>7.33</v>
      </c>
      <c r="F14" s="154">
        <v>551</v>
      </c>
      <c r="G14" s="51">
        <v>5.04</v>
      </c>
      <c r="H14" s="160">
        <v>261.89</v>
      </c>
      <c r="I14" s="51">
        <v>0.89</v>
      </c>
      <c r="J14" s="160">
        <v>1997.35</v>
      </c>
      <c r="K14" s="51">
        <v>3.52</v>
      </c>
      <c r="L14" s="160">
        <v>2259.24</v>
      </c>
      <c r="M14" s="51">
        <v>2.62</v>
      </c>
      <c r="N14" s="161">
        <v>4.1</v>
      </c>
    </row>
    <row r="15" spans="1:14" ht="12.75">
      <c r="A15" s="99" t="s">
        <v>552</v>
      </c>
      <c r="B15" s="154">
        <v>212</v>
      </c>
      <c r="C15" s="51">
        <v>2.82</v>
      </c>
      <c r="D15" s="154">
        <v>168</v>
      </c>
      <c r="E15" s="51">
        <v>4.93</v>
      </c>
      <c r="F15" s="154">
        <v>380</v>
      </c>
      <c r="G15" s="51">
        <v>3.48</v>
      </c>
      <c r="H15" s="160">
        <v>302.35</v>
      </c>
      <c r="I15" s="51">
        <v>1.03</v>
      </c>
      <c r="J15" s="160">
        <v>1924.14</v>
      </c>
      <c r="K15" s="51">
        <v>3.39</v>
      </c>
      <c r="L15" s="160">
        <v>2226.49</v>
      </c>
      <c r="M15" s="51">
        <v>2.59</v>
      </c>
      <c r="N15" s="161">
        <v>5.86</v>
      </c>
    </row>
    <row r="16" spans="1:14" ht="12.75">
      <c r="A16" s="99" t="s">
        <v>553</v>
      </c>
      <c r="B16" s="154">
        <v>63</v>
      </c>
      <c r="C16" s="51">
        <v>0.84</v>
      </c>
      <c r="D16" s="154">
        <v>62</v>
      </c>
      <c r="E16" s="51">
        <v>1.82</v>
      </c>
      <c r="F16" s="154">
        <v>125</v>
      </c>
      <c r="G16" s="51">
        <v>1.14</v>
      </c>
      <c r="H16" s="160">
        <v>31.74</v>
      </c>
      <c r="I16" s="51">
        <v>0.11</v>
      </c>
      <c r="J16" s="160">
        <v>533.33</v>
      </c>
      <c r="K16" s="51">
        <v>0.94</v>
      </c>
      <c r="L16" s="160">
        <v>565.07</v>
      </c>
      <c r="M16" s="51">
        <v>0.66</v>
      </c>
      <c r="N16" s="161">
        <v>4.52</v>
      </c>
    </row>
    <row r="17" spans="1:14" ht="12.75">
      <c r="A17" s="99" t="s">
        <v>554</v>
      </c>
      <c r="B17" s="154">
        <v>39</v>
      </c>
      <c r="C17" s="51">
        <v>0.52</v>
      </c>
      <c r="D17" s="154">
        <v>102</v>
      </c>
      <c r="E17" s="51">
        <v>2.99</v>
      </c>
      <c r="F17" s="154">
        <v>141</v>
      </c>
      <c r="G17" s="51">
        <v>1.29</v>
      </c>
      <c r="H17" s="160">
        <v>157.36</v>
      </c>
      <c r="I17" s="51">
        <v>0.54</v>
      </c>
      <c r="J17" s="160">
        <v>2479.83</v>
      </c>
      <c r="K17" s="51">
        <v>4.37</v>
      </c>
      <c r="L17" s="160">
        <v>2637.19</v>
      </c>
      <c r="M17" s="51">
        <v>3.06</v>
      </c>
      <c r="N17" s="161">
        <v>18.7</v>
      </c>
    </row>
    <row r="18" spans="1:14" ht="12.75">
      <c r="A18" s="99" t="s">
        <v>555</v>
      </c>
      <c r="B18" s="154">
        <v>164</v>
      </c>
      <c r="C18" s="51">
        <v>2.18</v>
      </c>
      <c r="D18" s="154">
        <v>66</v>
      </c>
      <c r="E18" s="51">
        <v>1.94</v>
      </c>
      <c r="F18" s="154">
        <v>230</v>
      </c>
      <c r="G18" s="51">
        <v>2.1</v>
      </c>
      <c r="H18" s="160">
        <v>1.88</v>
      </c>
      <c r="I18" s="51">
        <v>0.01</v>
      </c>
      <c r="J18" s="160">
        <v>548.93</v>
      </c>
      <c r="K18" s="51">
        <v>0.97</v>
      </c>
      <c r="L18" s="160">
        <v>550.81</v>
      </c>
      <c r="M18" s="51">
        <v>0.64</v>
      </c>
      <c r="N18" s="161">
        <v>2.39</v>
      </c>
    </row>
    <row r="19" spans="1:14" ht="12.75">
      <c r="A19" s="99"/>
      <c r="B19" s="154"/>
      <c r="C19" s="51"/>
      <c r="D19" s="154"/>
      <c r="E19" s="51"/>
      <c r="F19" s="154"/>
      <c r="G19" s="51"/>
      <c r="H19" s="160"/>
      <c r="I19" s="51"/>
      <c r="J19" s="160"/>
      <c r="K19" s="51"/>
      <c r="L19" s="160"/>
      <c r="M19" s="51"/>
      <c r="N19" s="161">
        <v>7.88</v>
      </c>
    </row>
    <row r="20" spans="1:14" s="18" customFormat="1" ht="13.5" thickBot="1">
      <c r="A20" s="102" t="s">
        <v>185</v>
      </c>
      <c r="B20" s="162">
        <f>SUM(B8:B18)</f>
        <v>7523</v>
      </c>
      <c r="C20" s="58"/>
      <c r="D20" s="162">
        <f>SUM(D8:D18)</f>
        <v>3409</v>
      </c>
      <c r="E20" s="58"/>
      <c r="F20" s="162">
        <f>SUM(F8:F18)</f>
        <v>10932</v>
      </c>
      <c r="G20" s="58"/>
      <c r="H20" s="163">
        <f>SUM(H8:H18)</f>
        <v>29402.56</v>
      </c>
      <c r="I20" s="58"/>
      <c r="J20" s="163">
        <v>56709.97</v>
      </c>
      <c r="K20" s="58"/>
      <c r="L20" s="163">
        <f>SUM(L8:L18)</f>
        <v>86112.53000000003</v>
      </c>
      <c r="M20" s="58"/>
      <c r="N20" s="164">
        <v>7.88</v>
      </c>
    </row>
    <row r="22" ht="12.75">
      <c r="O22" s="5"/>
    </row>
    <row r="25" ht="12.75">
      <c r="D25" s="4"/>
    </row>
  </sheetData>
  <mergeCells count="11">
    <mergeCell ref="A1:N1"/>
    <mergeCell ref="A3:N3"/>
    <mergeCell ref="H6:I6"/>
    <mergeCell ref="J6:K6"/>
    <mergeCell ref="H5:N5"/>
    <mergeCell ref="L6:N6"/>
    <mergeCell ref="A5:A7"/>
    <mergeCell ref="B5:G5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1"/>
  <colBreaks count="1" manualBreakCount="1">
    <brk id="14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7.140625" style="0" customWidth="1"/>
    <col min="2" max="2" width="13.8515625" style="0" customWidth="1"/>
  </cols>
  <sheetData>
    <row r="1" spans="1:14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  <c r="K1" s="14"/>
      <c r="L1" s="14"/>
      <c r="M1" s="14"/>
      <c r="N1" s="14"/>
    </row>
    <row r="3" spans="1:14" ht="15">
      <c r="A3" s="225" t="s">
        <v>835</v>
      </c>
      <c r="B3" s="225"/>
      <c r="C3" s="225"/>
      <c r="D3" s="225"/>
      <c r="E3" s="225"/>
      <c r="F3" s="225"/>
      <c r="G3" s="225"/>
      <c r="H3" s="225"/>
      <c r="I3" s="225"/>
      <c r="J3" s="225"/>
      <c r="K3" s="7"/>
      <c r="L3" s="7"/>
      <c r="M3" s="7"/>
      <c r="N3" s="7"/>
    </row>
    <row r="4" spans="1:14" ht="13.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5"/>
      <c r="L4" s="5"/>
      <c r="M4" s="5"/>
      <c r="N4" s="5"/>
    </row>
    <row r="5" spans="1:15" ht="12.75" customHeight="1">
      <c r="A5" s="289" t="s">
        <v>400</v>
      </c>
      <c r="B5" s="221" t="s">
        <v>433</v>
      </c>
      <c r="C5" s="244" t="s">
        <v>558</v>
      </c>
      <c r="D5" s="218"/>
      <c r="E5" s="249" t="s">
        <v>559</v>
      </c>
      <c r="F5" s="262"/>
      <c r="G5" s="262"/>
      <c r="H5" s="262"/>
      <c r="I5" s="262"/>
      <c r="J5" s="262"/>
      <c r="K5" s="10"/>
      <c r="L5" s="5"/>
      <c r="M5" s="5"/>
      <c r="N5" s="5"/>
      <c r="O5" s="5"/>
    </row>
    <row r="6" spans="1:15" ht="12.75" customHeight="1">
      <c r="A6" s="290"/>
      <c r="B6" s="222"/>
      <c r="C6" s="256"/>
      <c r="D6" s="219"/>
      <c r="E6" s="209" t="s">
        <v>408</v>
      </c>
      <c r="F6" s="300"/>
      <c r="G6" s="259" t="s">
        <v>560</v>
      </c>
      <c r="H6" s="260"/>
      <c r="I6" s="260"/>
      <c r="J6" s="260"/>
      <c r="K6" s="5"/>
      <c r="L6" s="5"/>
      <c r="M6" s="5"/>
      <c r="N6" s="5"/>
      <c r="O6" s="5"/>
    </row>
    <row r="7" spans="1:15" ht="12.75">
      <c r="A7" s="290"/>
      <c r="B7" s="222"/>
      <c r="C7" s="246"/>
      <c r="D7" s="248"/>
      <c r="E7" s="246"/>
      <c r="F7" s="248"/>
      <c r="G7" s="259" t="s">
        <v>561</v>
      </c>
      <c r="H7" s="261"/>
      <c r="I7" s="259" t="s">
        <v>562</v>
      </c>
      <c r="J7" s="260"/>
      <c r="K7" s="5"/>
      <c r="L7" s="5"/>
      <c r="M7" s="5"/>
      <c r="N7" s="5"/>
      <c r="O7" s="5"/>
    </row>
    <row r="8" spans="1:11" ht="13.5" thickBot="1">
      <c r="A8" s="291"/>
      <c r="B8" s="223"/>
      <c r="C8" s="96" t="s">
        <v>30</v>
      </c>
      <c r="D8" s="96" t="s">
        <v>153</v>
      </c>
      <c r="E8" s="96" t="s">
        <v>30</v>
      </c>
      <c r="F8" s="96" t="s">
        <v>153</v>
      </c>
      <c r="G8" s="96" t="s">
        <v>30</v>
      </c>
      <c r="H8" s="96" t="s">
        <v>153</v>
      </c>
      <c r="I8" s="96" t="s">
        <v>30</v>
      </c>
      <c r="J8" s="97" t="s">
        <v>153</v>
      </c>
      <c r="K8" s="5"/>
    </row>
    <row r="9" spans="1:11" ht="12.75">
      <c r="A9" s="70" t="s">
        <v>127</v>
      </c>
      <c r="B9" s="152">
        <v>3157</v>
      </c>
      <c r="C9" s="152" t="s">
        <v>146</v>
      </c>
      <c r="D9" s="152" t="s">
        <v>146</v>
      </c>
      <c r="E9" s="152">
        <v>6</v>
      </c>
      <c r="F9" s="49">
        <v>0.19</v>
      </c>
      <c r="G9" s="152">
        <v>1463</v>
      </c>
      <c r="H9" s="49">
        <v>46.43</v>
      </c>
      <c r="I9" s="152">
        <v>2617</v>
      </c>
      <c r="J9" s="83">
        <v>83.05</v>
      </c>
      <c r="K9" s="5"/>
    </row>
    <row r="10" spans="1:11" ht="12.75">
      <c r="A10" s="71" t="s">
        <v>128</v>
      </c>
      <c r="B10" s="154">
        <v>1083</v>
      </c>
      <c r="C10" s="154">
        <v>155</v>
      </c>
      <c r="D10" s="51">
        <v>14.31</v>
      </c>
      <c r="E10" s="154" t="s">
        <v>146</v>
      </c>
      <c r="F10" s="154" t="s">
        <v>146</v>
      </c>
      <c r="G10" s="154">
        <v>115</v>
      </c>
      <c r="H10" s="51">
        <v>12.39</v>
      </c>
      <c r="I10" s="154">
        <v>386</v>
      </c>
      <c r="J10" s="84">
        <v>41.59</v>
      </c>
      <c r="K10" s="5"/>
    </row>
    <row r="11" spans="1:11" ht="12.75">
      <c r="A11" s="71" t="s">
        <v>129</v>
      </c>
      <c r="B11" s="154">
        <v>296</v>
      </c>
      <c r="C11" s="154">
        <v>16</v>
      </c>
      <c r="D11" s="51">
        <v>5.41</v>
      </c>
      <c r="E11" s="154" t="s">
        <v>146</v>
      </c>
      <c r="F11" s="154" t="s">
        <v>146</v>
      </c>
      <c r="G11" s="154">
        <v>74</v>
      </c>
      <c r="H11" s="51">
        <v>26.43</v>
      </c>
      <c r="I11" s="154">
        <v>186</v>
      </c>
      <c r="J11" s="84">
        <v>66.43</v>
      </c>
      <c r="K11" s="5"/>
    </row>
    <row r="12" spans="1:11" ht="12.75">
      <c r="A12" s="71" t="s">
        <v>130</v>
      </c>
      <c r="B12" s="154">
        <v>63</v>
      </c>
      <c r="C12" s="154">
        <v>1</v>
      </c>
      <c r="D12" s="51">
        <v>1.59</v>
      </c>
      <c r="E12" s="154" t="s">
        <v>146</v>
      </c>
      <c r="F12" s="154" t="s">
        <v>146</v>
      </c>
      <c r="G12" s="154">
        <v>19</v>
      </c>
      <c r="H12" s="51">
        <v>30.65</v>
      </c>
      <c r="I12" s="154">
        <v>48</v>
      </c>
      <c r="J12" s="84">
        <v>77.42</v>
      </c>
      <c r="K12" s="5"/>
    </row>
    <row r="13" spans="1:11" ht="12.75">
      <c r="A13" s="71" t="s">
        <v>131</v>
      </c>
      <c r="B13" s="154">
        <v>504</v>
      </c>
      <c r="C13" s="154" t="s">
        <v>146</v>
      </c>
      <c r="D13" s="154" t="s">
        <v>146</v>
      </c>
      <c r="E13" s="154" t="s">
        <v>146</v>
      </c>
      <c r="F13" s="154" t="s">
        <v>146</v>
      </c>
      <c r="G13" s="154">
        <v>252</v>
      </c>
      <c r="H13" s="51">
        <v>50</v>
      </c>
      <c r="I13" s="154">
        <v>453</v>
      </c>
      <c r="J13" s="84">
        <v>89.88</v>
      </c>
      <c r="K13" s="5"/>
    </row>
    <row r="14" spans="1:11" ht="12.75">
      <c r="A14" s="71" t="s">
        <v>132</v>
      </c>
      <c r="B14" s="154">
        <v>93</v>
      </c>
      <c r="C14" s="154" t="s">
        <v>146</v>
      </c>
      <c r="D14" s="154" t="s">
        <v>146</v>
      </c>
      <c r="E14" s="154" t="s">
        <v>146</v>
      </c>
      <c r="F14" s="154" t="s">
        <v>146</v>
      </c>
      <c r="G14" s="154">
        <v>42</v>
      </c>
      <c r="H14" s="51">
        <v>45.16</v>
      </c>
      <c r="I14" s="154">
        <v>75</v>
      </c>
      <c r="J14" s="84">
        <v>80.65</v>
      </c>
      <c r="K14" s="5"/>
    </row>
    <row r="15" spans="1:11" ht="12.75">
      <c r="A15" s="71" t="s">
        <v>133</v>
      </c>
      <c r="B15" s="154">
        <v>415</v>
      </c>
      <c r="C15" s="154">
        <v>2</v>
      </c>
      <c r="D15" s="51">
        <v>0.48</v>
      </c>
      <c r="E15" s="154">
        <v>1</v>
      </c>
      <c r="F15" s="51">
        <v>0.24</v>
      </c>
      <c r="G15" s="154">
        <v>149</v>
      </c>
      <c r="H15" s="51">
        <v>36.17</v>
      </c>
      <c r="I15" s="154">
        <v>298</v>
      </c>
      <c r="J15" s="84">
        <v>72.33</v>
      </c>
      <c r="K15" s="5"/>
    </row>
    <row r="16" spans="1:11" ht="12.75">
      <c r="A16" s="71" t="s">
        <v>134</v>
      </c>
      <c r="B16" s="154">
        <v>579</v>
      </c>
      <c r="C16" s="154">
        <v>1</v>
      </c>
      <c r="D16" s="51">
        <v>0.17</v>
      </c>
      <c r="E16" s="154" t="s">
        <v>146</v>
      </c>
      <c r="F16" s="154" t="s">
        <v>146</v>
      </c>
      <c r="G16" s="154">
        <v>315</v>
      </c>
      <c r="H16" s="51">
        <v>54.5</v>
      </c>
      <c r="I16" s="154">
        <v>513</v>
      </c>
      <c r="J16" s="84">
        <v>88.75</v>
      </c>
      <c r="K16" s="5"/>
    </row>
    <row r="17" spans="1:11" ht="12.75">
      <c r="A17" s="71" t="s">
        <v>135</v>
      </c>
      <c r="B17" s="154">
        <v>113</v>
      </c>
      <c r="C17" s="154" t="s">
        <v>146</v>
      </c>
      <c r="D17" s="154" t="s">
        <v>146</v>
      </c>
      <c r="E17" s="154">
        <v>1</v>
      </c>
      <c r="F17" s="51">
        <v>0.88</v>
      </c>
      <c r="G17" s="154">
        <v>41</v>
      </c>
      <c r="H17" s="51">
        <v>36.61</v>
      </c>
      <c r="I17" s="154">
        <v>91</v>
      </c>
      <c r="J17" s="84">
        <v>81.25</v>
      </c>
      <c r="K17" s="5"/>
    </row>
    <row r="18" spans="1:11" ht="12.75">
      <c r="A18" s="71" t="s">
        <v>136</v>
      </c>
      <c r="B18" s="154">
        <v>1511</v>
      </c>
      <c r="C18" s="154">
        <v>52</v>
      </c>
      <c r="D18" s="51">
        <v>3.44</v>
      </c>
      <c r="E18" s="154">
        <v>15</v>
      </c>
      <c r="F18" s="51">
        <v>1.03</v>
      </c>
      <c r="G18" s="154">
        <v>728</v>
      </c>
      <c r="H18" s="51">
        <v>50.42</v>
      </c>
      <c r="I18" s="154">
        <v>1158</v>
      </c>
      <c r="J18" s="84">
        <v>80.19</v>
      </c>
      <c r="K18" s="5"/>
    </row>
    <row r="19" spans="1:11" ht="12.75">
      <c r="A19" s="71" t="s">
        <v>137</v>
      </c>
      <c r="B19" s="154">
        <v>230</v>
      </c>
      <c r="C19" s="154" t="s">
        <v>146</v>
      </c>
      <c r="D19" s="154" t="s">
        <v>146</v>
      </c>
      <c r="E19" s="154" t="s">
        <v>146</v>
      </c>
      <c r="F19" s="154" t="s">
        <v>146</v>
      </c>
      <c r="G19" s="154">
        <v>92</v>
      </c>
      <c r="H19" s="51">
        <v>40</v>
      </c>
      <c r="I19" s="154">
        <v>191</v>
      </c>
      <c r="J19" s="84">
        <v>83.04</v>
      </c>
      <c r="K19" s="5"/>
    </row>
    <row r="20" spans="1:11" ht="12.75">
      <c r="A20" s="71" t="s">
        <v>138</v>
      </c>
      <c r="B20" s="154">
        <v>694</v>
      </c>
      <c r="C20" s="154">
        <v>1</v>
      </c>
      <c r="D20" s="51">
        <v>0.14</v>
      </c>
      <c r="E20" s="154" t="s">
        <v>146</v>
      </c>
      <c r="F20" s="154" t="s">
        <v>146</v>
      </c>
      <c r="G20" s="154">
        <v>242</v>
      </c>
      <c r="H20" s="51">
        <v>34.92</v>
      </c>
      <c r="I20" s="154">
        <v>470</v>
      </c>
      <c r="J20" s="84">
        <v>67.82</v>
      </c>
      <c r="K20" s="5"/>
    </row>
    <row r="21" spans="1:11" ht="12.75">
      <c r="A21" s="71" t="s">
        <v>139</v>
      </c>
      <c r="B21" s="154">
        <v>375</v>
      </c>
      <c r="C21" s="154" t="s">
        <v>146</v>
      </c>
      <c r="D21" s="154" t="s">
        <v>146</v>
      </c>
      <c r="E21" s="154">
        <v>3</v>
      </c>
      <c r="F21" s="51">
        <v>0.8</v>
      </c>
      <c r="G21" s="154">
        <v>137</v>
      </c>
      <c r="H21" s="51">
        <v>36.83</v>
      </c>
      <c r="I21" s="154">
        <v>272</v>
      </c>
      <c r="J21" s="84">
        <v>73.12</v>
      </c>
      <c r="K21" s="5"/>
    </row>
    <row r="22" spans="1:11" ht="12.75">
      <c r="A22" s="71" t="s">
        <v>140</v>
      </c>
      <c r="B22" s="154">
        <v>113</v>
      </c>
      <c r="C22" s="154">
        <v>1</v>
      </c>
      <c r="D22" s="51">
        <v>0.88</v>
      </c>
      <c r="E22" s="154">
        <v>7</v>
      </c>
      <c r="F22" s="51">
        <v>6.25</v>
      </c>
      <c r="G22" s="154">
        <v>45</v>
      </c>
      <c r="H22" s="51">
        <v>42.86</v>
      </c>
      <c r="I22" s="154">
        <v>84</v>
      </c>
      <c r="J22" s="84">
        <v>80</v>
      </c>
      <c r="K22" s="5"/>
    </row>
    <row r="23" spans="1:11" ht="12.75">
      <c r="A23" s="71" t="s">
        <v>141</v>
      </c>
      <c r="B23" s="154">
        <v>748</v>
      </c>
      <c r="C23" s="154">
        <v>1</v>
      </c>
      <c r="D23" s="51">
        <v>0.13</v>
      </c>
      <c r="E23" s="154">
        <v>2</v>
      </c>
      <c r="F23" s="51">
        <v>0.27</v>
      </c>
      <c r="G23" s="154">
        <v>415</v>
      </c>
      <c r="H23" s="51">
        <v>55.7</v>
      </c>
      <c r="I23" s="154">
        <v>659</v>
      </c>
      <c r="J23" s="84">
        <v>88.46</v>
      </c>
      <c r="K23" s="5"/>
    </row>
    <row r="24" spans="1:11" ht="12.75">
      <c r="A24" s="71" t="s">
        <v>142</v>
      </c>
      <c r="B24" s="154">
        <v>819</v>
      </c>
      <c r="C24" s="154" t="s">
        <v>146</v>
      </c>
      <c r="D24" s="154" t="s">
        <v>146</v>
      </c>
      <c r="E24" s="154">
        <v>4</v>
      </c>
      <c r="F24" s="51">
        <v>0.49</v>
      </c>
      <c r="G24" s="154">
        <v>267</v>
      </c>
      <c r="H24" s="51">
        <v>32.76</v>
      </c>
      <c r="I24" s="154">
        <v>523</v>
      </c>
      <c r="J24" s="84">
        <v>64.17</v>
      </c>
      <c r="K24" s="5"/>
    </row>
    <row r="25" spans="1:11" ht="12.75">
      <c r="A25" s="71" t="s">
        <v>143</v>
      </c>
      <c r="B25" s="154">
        <v>139</v>
      </c>
      <c r="C25" s="154" t="s">
        <v>146</v>
      </c>
      <c r="D25" s="154" t="s">
        <v>146</v>
      </c>
      <c r="E25" s="154">
        <v>9</v>
      </c>
      <c r="F25" s="51">
        <v>6.47</v>
      </c>
      <c r="G25" s="154">
        <v>59</v>
      </c>
      <c r="H25" s="51">
        <v>45.38</v>
      </c>
      <c r="I25" s="154">
        <v>96</v>
      </c>
      <c r="J25" s="84">
        <v>73.85</v>
      </c>
      <c r="K25" s="5"/>
    </row>
    <row r="26" spans="1:11" ht="12.75">
      <c r="A26" s="99"/>
      <c r="B26" s="154"/>
      <c r="C26" s="154"/>
      <c r="D26" s="51"/>
      <c r="E26" s="154"/>
      <c r="F26" s="51"/>
      <c r="G26" s="154"/>
      <c r="H26" s="51"/>
      <c r="I26" s="154"/>
      <c r="J26" s="84"/>
      <c r="K26" s="5"/>
    </row>
    <row r="27" spans="1:11" s="18" customFormat="1" ht="13.5" thickBot="1">
      <c r="A27" s="102" t="s">
        <v>145</v>
      </c>
      <c r="B27" s="162">
        <f>SUM(B9:B25)</f>
        <v>10932</v>
      </c>
      <c r="C27" s="162">
        <f>SUM(C9:C25)</f>
        <v>230</v>
      </c>
      <c r="D27" s="86">
        <v>2.1</v>
      </c>
      <c r="E27" s="162">
        <f>SUM(E9:E25)</f>
        <v>48</v>
      </c>
      <c r="F27" s="86">
        <v>0.45</v>
      </c>
      <c r="G27" s="162">
        <f>SUM(G9:G25)</f>
        <v>4455</v>
      </c>
      <c r="H27" s="86">
        <v>41.82</v>
      </c>
      <c r="I27" s="162">
        <f>SUM(I9:I25)</f>
        <v>8120</v>
      </c>
      <c r="J27" s="87">
        <v>76.22</v>
      </c>
      <c r="K27" s="12"/>
    </row>
    <row r="28" spans="1:11" ht="12.7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5"/>
    </row>
    <row r="29" ht="12.75">
      <c r="K29" s="5"/>
    </row>
    <row r="30" ht="12.75">
      <c r="K30" s="5"/>
    </row>
    <row r="31" spans="1:11" ht="13.5" thickBot="1">
      <c r="A31" s="299" t="s">
        <v>563</v>
      </c>
      <c r="B31" s="299"/>
      <c r="C31" s="171"/>
      <c r="D31" s="171"/>
      <c r="E31" s="171"/>
      <c r="F31" s="171"/>
      <c r="G31" s="171"/>
      <c r="H31" s="171"/>
      <c r="I31" s="171"/>
      <c r="J31" s="171"/>
      <c r="K31" s="5"/>
    </row>
    <row r="32" spans="1:11" ht="12.75">
      <c r="A32" s="289" t="s">
        <v>400</v>
      </c>
      <c r="B32" s="221" t="s">
        <v>433</v>
      </c>
      <c r="C32" s="244" t="s">
        <v>558</v>
      </c>
      <c r="D32" s="218"/>
      <c r="E32" s="249" t="s">
        <v>559</v>
      </c>
      <c r="F32" s="262"/>
      <c r="G32" s="262"/>
      <c r="H32" s="262"/>
      <c r="I32" s="262"/>
      <c r="J32" s="262"/>
      <c r="K32" s="5"/>
    </row>
    <row r="33" spans="1:11" ht="12.75">
      <c r="A33" s="290"/>
      <c r="B33" s="222"/>
      <c r="C33" s="256"/>
      <c r="D33" s="219"/>
      <c r="E33" s="209" t="s">
        <v>408</v>
      </c>
      <c r="F33" s="300"/>
      <c r="G33" s="259" t="s">
        <v>560</v>
      </c>
      <c r="H33" s="260"/>
      <c r="I33" s="260"/>
      <c r="J33" s="260"/>
      <c r="K33" s="5"/>
    </row>
    <row r="34" spans="1:11" ht="12.75">
      <c r="A34" s="290"/>
      <c r="B34" s="222"/>
      <c r="C34" s="246"/>
      <c r="D34" s="248"/>
      <c r="E34" s="246"/>
      <c r="F34" s="248"/>
      <c r="G34" s="259" t="s">
        <v>561</v>
      </c>
      <c r="H34" s="261"/>
      <c r="I34" s="259" t="s">
        <v>562</v>
      </c>
      <c r="J34" s="260"/>
      <c r="K34" s="5"/>
    </row>
    <row r="35" spans="1:11" ht="13.5" thickBot="1">
      <c r="A35" s="291"/>
      <c r="B35" s="223"/>
      <c r="C35" s="96" t="s">
        <v>30</v>
      </c>
      <c r="D35" s="96" t="s">
        <v>153</v>
      </c>
      <c r="E35" s="96" t="s">
        <v>30</v>
      </c>
      <c r="F35" s="96" t="s">
        <v>153</v>
      </c>
      <c r="G35" s="96" t="s">
        <v>30</v>
      </c>
      <c r="H35" s="96" t="s">
        <v>153</v>
      </c>
      <c r="I35" s="96" t="s">
        <v>30</v>
      </c>
      <c r="J35" s="97" t="s">
        <v>153</v>
      </c>
      <c r="K35" s="5"/>
    </row>
    <row r="36" spans="1:11" ht="12.75">
      <c r="A36" s="70" t="s">
        <v>127</v>
      </c>
      <c r="B36" s="152">
        <v>1051</v>
      </c>
      <c r="C36" s="152" t="s">
        <v>146</v>
      </c>
      <c r="D36" s="152" t="s">
        <v>146</v>
      </c>
      <c r="E36" s="152">
        <v>3</v>
      </c>
      <c r="F36" s="49">
        <v>0.29</v>
      </c>
      <c r="G36" s="152">
        <v>556</v>
      </c>
      <c r="H36" s="49">
        <v>53.05</v>
      </c>
      <c r="I36" s="152">
        <v>947</v>
      </c>
      <c r="J36" s="83">
        <v>90.36</v>
      </c>
      <c r="K36" s="5"/>
    </row>
    <row r="37" spans="1:11" ht="12.75">
      <c r="A37" s="71" t="s">
        <v>128</v>
      </c>
      <c r="B37" s="154">
        <v>130</v>
      </c>
      <c r="C37" s="154">
        <v>35</v>
      </c>
      <c r="D37" s="51">
        <v>26.92</v>
      </c>
      <c r="E37" s="154" t="s">
        <v>146</v>
      </c>
      <c r="F37" s="154" t="s">
        <v>146</v>
      </c>
      <c r="G37" s="154">
        <v>7</v>
      </c>
      <c r="H37" s="51">
        <v>7.37</v>
      </c>
      <c r="I37" s="154">
        <v>48</v>
      </c>
      <c r="J37" s="84">
        <v>50.53</v>
      </c>
      <c r="K37" s="5"/>
    </row>
    <row r="38" spans="1:11" ht="12.75">
      <c r="A38" s="71" t="s">
        <v>129</v>
      </c>
      <c r="B38" s="154">
        <v>12</v>
      </c>
      <c r="C38" s="154" t="s">
        <v>146</v>
      </c>
      <c r="D38" s="51" t="s">
        <v>146</v>
      </c>
      <c r="E38" s="154" t="s">
        <v>146</v>
      </c>
      <c r="F38" s="154" t="s">
        <v>146</v>
      </c>
      <c r="G38" s="154">
        <v>4</v>
      </c>
      <c r="H38" s="51">
        <v>33.33</v>
      </c>
      <c r="I38" s="154">
        <v>8</v>
      </c>
      <c r="J38" s="84">
        <v>66.67</v>
      </c>
      <c r="K38" s="5"/>
    </row>
    <row r="39" spans="1:11" ht="12.75">
      <c r="A39" s="71" t="s">
        <v>130</v>
      </c>
      <c r="B39" s="154">
        <v>9</v>
      </c>
      <c r="C39" s="154">
        <v>1</v>
      </c>
      <c r="D39" s="51">
        <v>11.11</v>
      </c>
      <c r="E39" s="154" t="s">
        <v>146</v>
      </c>
      <c r="F39" s="154" t="s">
        <v>146</v>
      </c>
      <c r="G39" s="154">
        <v>1</v>
      </c>
      <c r="H39" s="51">
        <v>12.5</v>
      </c>
      <c r="I39" s="154">
        <v>7</v>
      </c>
      <c r="J39" s="84">
        <v>87.5</v>
      </c>
      <c r="K39" s="5"/>
    </row>
    <row r="40" spans="1:11" ht="12.75">
      <c r="A40" s="71" t="s">
        <v>131</v>
      </c>
      <c r="B40" s="154">
        <v>172</v>
      </c>
      <c r="C40" s="154" t="s">
        <v>146</v>
      </c>
      <c r="D40" s="154" t="s">
        <v>146</v>
      </c>
      <c r="E40" s="154" t="s">
        <v>146</v>
      </c>
      <c r="F40" s="154" t="s">
        <v>146</v>
      </c>
      <c r="G40" s="154">
        <v>97</v>
      </c>
      <c r="H40" s="51">
        <v>56.4</v>
      </c>
      <c r="I40" s="154">
        <v>160</v>
      </c>
      <c r="J40" s="84">
        <v>93.02</v>
      </c>
      <c r="K40" s="5"/>
    </row>
    <row r="41" spans="1:11" ht="12.75">
      <c r="A41" s="71" t="s">
        <v>132</v>
      </c>
      <c r="B41" s="154">
        <v>34</v>
      </c>
      <c r="C41" s="154" t="s">
        <v>146</v>
      </c>
      <c r="D41" s="154" t="s">
        <v>146</v>
      </c>
      <c r="E41" s="154" t="s">
        <v>146</v>
      </c>
      <c r="F41" s="154" t="s">
        <v>146</v>
      </c>
      <c r="G41" s="154">
        <v>16</v>
      </c>
      <c r="H41" s="51">
        <v>47.06</v>
      </c>
      <c r="I41" s="154">
        <v>31</v>
      </c>
      <c r="J41" s="84">
        <v>91.18</v>
      </c>
      <c r="K41" s="5"/>
    </row>
    <row r="42" spans="1:11" ht="12.75">
      <c r="A42" s="71" t="s">
        <v>133</v>
      </c>
      <c r="B42" s="154">
        <v>162</v>
      </c>
      <c r="C42" s="154" t="s">
        <v>146</v>
      </c>
      <c r="D42" s="154" t="s">
        <v>146</v>
      </c>
      <c r="E42" s="154" t="s">
        <v>146</v>
      </c>
      <c r="F42" s="154" t="s">
        <v>146</v>
      </c>
      <c r="G42" s="154">
        <v>57</v>
      </c>
      <c r="H42" s="51">
        <v>35.19</v>
      </c>
      <c r="I42" s="154">
        <v>126</v>
      </c>
      <c r="J42" s="84">
        <v>77.78</v>
      </c>
      <c r="K42" s="5"/>
    </row>
    <row r="43" spans="1:11" ht="12.75">
      <c r="A43" s="71" t="s">
        <v>134</v>
      </c>
      <c r="B43" s="154">
        <v>247</v>
      </c>
      <c r="C43" s="154" t="s">
        <v>146</v>
      </c>
      <c r="D43" s="154" t="s">
        <v>146</v>
      </c>
      <c r="E43" s="154" t="s">
        <v>146</v>
      </c>
      <c r="F43" s="154" t="s">
        <v>146</v>
      </c>
      <c r="G43" s="154">
        <v>148</v>
      </c>
      <c r="H43" s="51">
        <v>59.92</v>
      </c>
      <c r="I43" s="154">
        <v>222</v>
      </c>
      <c r="J43" s="84">
        <v>89.88</v>
      </c>
      <c r="K43" s="5"/>
    </row>
    <row r="44" spans="1:11" ht="12.75">
      <c r="A44" s="71" t="s">
        <v>135</v>
      </c>
      <c r="B44" s="154">
        <v>47</v>
      </c>
      <c r="C44" s="154" t="s">
        <v>146</v>
      </c>
      <c r="D44" s="154" t="s">
        <v>146</v>
      </c>
      <c r="E44" s="154" t="s">
        <v>146</v>
      </c>
      <c r="F44" s="154" t="s">
        <v>146</v>
      </c>
      <c r="G44" s="154">
        <v>18</v>
      </c>
      <c r="H44" s="51">
        <v>38.3</v>
      </c>
      <c r="I44" s="154">
        <v>38</v>
      </c>
      <c r="J44" s="84">
        <v>80.85</v>
      </c>
      <c r="K44" s="5"/>
    </row>
    <row r="45" spans="1:11" ht="12.75">
      <c r="A45" s="71" t="s">
        <v>136</v>
      </c>
      <c r="B45" s="154">
        <v>736</v>
      </c>
      <c r="C45" s="154">
        <v>3</v>
      </c>
      <c r="D45" s="51">
        <v>0.41</v>
      </c>
      <c r="E45" s="154">
        <v>1</v>
      </c>
      <c r="F45" s="51">
        <v>0.14</v>
      </c>
      <c r="G45" s="154">
        <v>399</v>
      </c>
      <c r="H45" s="51">
        <v>54.51</v>
      </c>
      <c r="I45" s="154">
        <v>635</v>
      </c>
      <c r="J45" s="84">
        <v>86.75</v>
      </c>
      <c r="K45" s="5"/>
    </row>
    <row r="46" spans="1:11" ht="12.75">
      <c r="A46" s="71" t="s">
        <v>137</v>
      </c>
      <c r="B46" s="154">
        <v>151</v>
      </c>
      <c r="C46" s="154" t="s">
        <v>146</v>
      </c>
      <c r="D46" s="154" t="s">
        <v>146</v>
      </c>
      <c r="E46" s="154" t="s">
        <v>146</v>
      </c>
      <c r="F46" s="154" t="s">
        <v>146</v>
      </c>
      <c r="G46" s="154">
        <v>76</v>
      </c>
      <c r="H46" s="51">
        <v>50.33</v>
      </c>
      <c r="I46" s="154">
        <v>136</v>
      </c>
      <c r="J46" s="84">
        <v>90.07</v>
      </c>
      <c r="K46" s="5"/>
    </row>
    <row r="47" spans="1:11" ht="12.75">
      <c r="A47" s="71" t="s">
        <v>138</v>
      </c>
      <c r="B47" s="154">
        <v>353</v>
      </c>
      <c r="C47" s="154" t="s">
        <v>146</v>
      </c>
      <c r="D47" s="154" t="s">
        <v>146</v>
      </c>
      <c r="E47" s="154" t="s">
        <v>146</v>
      </c>
      <c r="F47" s="154" t="s">
        <v>146</v>
      </c>
      <c r="G47" s="154">
        <v>144</v>
      </c>
      <c r="H47" s="51">
        <v>40.79</v>
      </c>
      <c r="I47" s="154">
        <v>283</v>
      </c>
      <c r="J47" s="84">
        <v>80.17</v>
      </c>
      <c r="K47" s="5"/>
    </row>
    <row r="48" spans="1:11" ht="12.75">
      <c r="A48" s="71" t="s">
        <v>139</v>
      </c>
      <c r="B48" s="154">
        <v>142</v>
      </c>
      <c r="C48" s="154" t="s">
        <v>146</v>
      </c>
      <c r="D48" s="154" t="s">
        <v>146</v>
      </c>
      <c r="E48" s="154">
        <v>2</v>
      </c>
      <c r="F48" s="51">
        <v>1.41</v>
      </c>
      <c r="G48" s="154">
        <v>56</v>
      </c>
      <c r="H48" s="51">
        <v>40</v>
      </c>
      <c r="I48" s="154">
        <v>105</v>
      </c>
      <c r="J48" s="84">
        <v>75</v>
      </c>
      <c r="K48" s="5"/>
    </row>
    <row r="49" spans="1:11" ht="12.75">
      <c r="A49" s="71" t="s">
        <v>140</v>
      </c>
      <c r="B49" s="154">
        <v>48</v>
      </c>
      <c r="C49" s="154" t="s">
        <v>146</v>
      </c>
      <c r="D49" s="154" t="s">
        <v>146</v>
      </c>
      <c r="E49" s="154">
        <v>3</v>
      </c>
      <c r="F49" s="51">
        <v>6.25</v>
      </c>
      <c r="G49" s="154">
        <v>19</v>
      </c>
      <c r="H49" s="51">
        <v>42.22</v>
      </c>
      <c r="I49" s="154">
        <v>34</v>
      </c>
      <c r="J49" s="84">
        <v>75.56</v>
      </c>
      <c r="K49" s="5"/>
    </row>
    <row r="50" spans="1:11" ht="12.75">
      <c r="A50" s="71" t="s">
        <v>141</v>
      </c>
      <c r="B50" s="154">
        <v>413</v>
      </c>
      <c r="C50" s="154">
        <v>1</v>
      </c>
      <c r="D50" s="51">
        <v>0.24</v>
      </c>
      <c r="E50" s="154" t="s">
        <v>146</v>
      </c>
      <c r="F50" s="154" t="s">
        <v>146</v>
      </c>
      <c r="G50" s="154">
        <v>228</v>
      </c>
      <c r="H50" s="51">
        <v>55.34</v>
      </c>
      <c r="I50" s="154">
        <v>361</v>
      </c>
      <c r="J50" s="84">
        <v>87.62</v>
      </c>
      <c r="K50" s="5"/>
    </row>
    <row r="51" spans="1:11" ht="12.75">
      <c r="A51" s="71" t="s">
        <v>142</v>
      </c>
      <c r="B51" s="154">
        <v>508</v>
      </c>
      <c r="C51" s="154" t="s">
        <v>146</v>
      </c>
      <c r="D51" s="154" t="s">
        <v>146</v>
      </c>
      <c r="E51" s="154">
        <v>3</v>
      </c>
      <c r="F51" s="51">
        <v>0.59</v>
      </c>
      <c r="G51" s="154">
        <v>190</v>
      </c>
      <c r="H51" s="51">
        <v>37.62</v>
      </c>
      <c r="I51" s="154">
        <v>364</v>
      </c>
      <c r="J51" s="84">
        <v>72.08</v>
      </c>
      <c r="K51" s="5"/>
    </row>
    <row r="52" spans="1:11" ht="12.75">
      <c r="A52" s="71" t="s">
        <v>143</v>
      </c>
      <c r="B52" s="154">
        <v>53</v>
      </c>
      <c r="C52" s="154" t="s">
        <v>146</v>
      </c>
      <c r="D52" s="154" t="s">
        <v>146</v>
      </c>
      <c r="E52" s="154">
        <v>1</v>
      </c>
      <c r="F52" s="51">
        <v>1.89</v>
      </c>
      <c r="G52" s="154">
        <v>32</v>
      </c>
      <c r="H52" s="51">
        <v>61.54</v>
      </c>
      <c r="I52" s="154">
        <v>46</v>
      </c>
      <c r="J52" s="84">
        <v>88.46</v>
      </c>
      <c r="K52" s="5"/>
    </row>
    <row r="53" spans="1:11" ht="12.75">
      <c r="A53" s="99"/>
      <c r="B53" s="154"/>
      <c r="C53" s="154"/>
      <c r="D53" s="51"/>
      <c r="E53" s="154"/>
      <c r="F53" s="51"/>
      <c r="G53" s="154"/>
      <c r="H53" s="51"/>
      <c r="I53" s="154"/>
      <c r="J53" s="84"/>
      <c r="K53" s="5"/>
    </row>
    <row r="54" spans="1:11" s="18" customFormat="1" ht="13.5" thickBot="1">
      <c r="A54" s="102" t="s">
        <v>145</v>
      </c>
      <c r="B54" s="162">
        <f>SUM(B36:B53)</f>
        <v>4268</v>
      </c>
      <c r="C54" s="162">
        <f aca="true" t="shared" si="0" ref="C54:I54">SUM(C36:C53)</f>
        <v>40</v>
      </c>
      <c r="D54" s="86">
        <v>0.94</v>
      </c>
      <c r="E54" s="162">
        <f t="shared" si="0"/>
        <v>13</v>
      </c>
      <c r="F54" s="86">
        <v>0.31</v>
      </c>
      <c r="G54" s="162">
        <f t="shared" si="0"/>
        <v>2048</v>
      </c>
      <c r="H54" s="86">
        <v>48.59</v>
      </c>
      <c r="I54" s="162">
        <f t="shared" si="0"/>
        <v>3551</v>
      </c>
      <c r="J54" s="87">
        <v>84.25</v>
      </c>
      <c r="K54" s="12"/>
    </row>
    <row r="55" ht="12.75">
      <c r="K55" s="5"/>
    </row>
    <row r="56" ht="12.75">
      <c r="K56" s="5"/>
    </row>
  </sheetData>
  <mergeCells count="19">
    <mergeCell ref="B5:B8"/>
    <mergeCell ref="A5:A8"/>
    <mergeCell ref="A1:J1"/>
    <mergeCell ref="A3:J3"/>
    <mergeCell ref="C5:D7"/>
    <mergeCell ref="E5:J5"/>
    <mergeCell ref="E6:F7"/>
    <mergeCell ref="G6:J6"/>
    <mergeCell ref="G7:H7"/>
    <mergeCell ref="I7:J7"/>
    <mergeCell ref="E32:J32"/>
    <mergeCell ref="E33:F34"/>
    <mergeCell ref="G33:J33"/>
    <mergeCell ref="G34:H34"/>
    <mergeCell ref="I34:J34"/>
    <mergeCell ref="A31:B31"/>
    <mergeCell ref="A32:A35"/>
    <mergeCell ref="B32:B35"/>
    <mergeCell ref="C32:D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colBreaks count="1" manualBreakCount="1">
    <brk id="10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15.57421875" style="0" customWidth="1"/>
    <col min="3" max="3" width="11.57421875" style="0" customWidth="1"/>
    <col min="4" max="4" width="11.00390625" style="0" customWidth="1"/>
    <col min="5" max="5" width="12.7109375" style="0" customWidth="1"/>
    <col min="6" max="6" width="12.421875" style="0" customWidth="1"/>
    <col min="7" max="7" width="14.140625" style="0" customWidth="1"/>
  </cols>
  <sheetData>
    <row r="1" spans="1:9" ht="18">
      <c r="A1" s="270" t="s">
        <v>18</v>
      </c>
      <c r="B1" s="270"/>
      <c r="C1" s="270"/>
      <c r="D1" s="270"/>
      <c r="E1" s="270"/>
      <c r="F1" s="270"/>
      <c r="G1" s="270"/>
      <c r="H1" s="14"/>
      <c r="I1" s="14"/>
    </row>
    <row r="3" spans="1:9" ht="15">
      <c r="A3" s="225" t="s">
        <v>836</v>
      </c>
      <c r="B3" s="225"/>
      <c r="C3" s="225"/>
      <c r="D3" s="225"/>
      <c r="E3" s="225"/>
      <c r="F3" s="225"/>
      <c r="G3" s="225"/>
      <c r="H3" s="7"/>
      <c r="I3" s="7"/>
    </row>
    <row r="5" spans="1:7" ht="13.5" thickBot="1">
      <c r="A5" s="301" t="s">
        <v>577</v>
      </c>
      <c r="B5" s="301"/>
      <c r="C5" s="301"/>
      <c r="D5" s="23"/>
      <c r="E5" s="23"/>
      <c r="F5" s="23"/>
      <c r="G5" s="23"/>
    </row>
    <row r="6" spans="1:7" ht="12.75">
      <c r="A6" s="302" t="s">
        <v>905</v>
      </c>
      <c r="B6" s="249" t="s">
        <v>29</v>
      </c>
      <c r="C6" s="250"/>
      <c r="D6" s="249" t="s">
        <v>189</v>
      </c>
      <c r="E6" s="262"/>
      <c r="F6" s="262"/>
      <c r="G6" s="262"/>
    </row>
    <row r="7" spans="1:7" ht="13.5" thickBot="1">
      <c r="A7" s="303"/>
      <c r="B7" s="96" t="s">
        <v>283</v>
      </c>
      <c r="C7" s="96" t="s">
        <v>153</v>
      </c>
      <c r="D7" s="96" t="s">
        <v>574</v>
      </c>
      <c r="E7" s="96" t="s">
        <v>575</v>
      </c>
      <c r="F7" s="96" t="s">
        <v>576</v>
      </c>
      <c r="G7" s="97" t="s">
        <v>564</v>
      </c>
    </row>
    <row r="8" spans="1:7" ht="12.75">
      <c r="A8" s="98" t="s">
        <v>408</v>
      </c>
      <c r="B8" s="152">
        <v>846</v>
      </c>
      <c r="C8" s="158">
        <v>7.74</v>
      </c>
      <c r="D8" s="158">
        <v>146.27</v>
      </c>
      <c r="E8" s="158">
        <v>2028.46</v>
      </c>
      <c r="F8" s="158">
        <v>2174.73</v>
      </c>
      <c r="G8" s="159">
        <v>2.57</v>
      </c>
    </row>
    <row r="9" spans="1:7" ht="12.75">
      <c r="A9" s="99" t="s">
        <v>565</v>
      </c>
      <c r="B9" s="154">
        <v>4964</v>
      </c>
      <c r="C9" s="160">
        <v>45.41</v>
      </c>
      <c r="D9" s="160">
        <v>240.28</v>
      </c>
      <c r="E9" s="160">
        <v>1756.59</v>
      </c>
      <c r="F9" s="160">
        <v>1996.87</v>
      </c>
      <c r="G9" s="161">
        <v>0.4</v>
      </c>
    </row>
    <row r="10" spans="1:7" ht="12.75">
      <c r="A10" s="99" t="s">
        <v>566</v>
      </c>
      <c r="B10" s="154">
        <v>4101</v>
      </c>
      <c r="C10" s="160">
        <v>37.51</v>
      </c>
      <c r="D10" s="160">
        <v>1148.84</v>
      </c>
      <c r="E10" s="160">
        <v>7490.95</v>
      </c>
      <c r="F10" s="160">
        <v>8639.79</v>
      </c>
      <c r="G10" s="161">
        <v>2.11</v>
      </c>
    </row>
    <row r="11" spans="1:7" ht="12.75">
      <c r="A11" s="99" t="s">
        <v>567</v>
      </c>
      <c r="B11" s="154">
        <v>720</v>
      </c>
      <c r="C11" s="160">
        <v>6.59</v>
      </c>
      <c r="D11" s="160">
        <v>1381.5</v>
      </c>
      <c r="E11" s="160">
        <v>7912.51</v>
      </c>
      <c r="F11" s="160">
        <v>9294.01</v>
      </c>
      <c r="G11" s="161">
        <v>12.91</v>
      </c>
    </row>
    <row r="12" spans="1:7" ht="12.75">
      <c r="A12" s="99" t="s">
        <v>573</v>
      </c>
      <c r="B12" s="154">
        <v>154</v>
      </c>
      <c r="C12" s="160">
        <v>1.41</v>
      </c>
      <c r="D12" s="160">
        <v>948.88</v>
      </c>
      <c r="E12" s="160">
        <v>4736.22</v>
      </c>
      <c r="F12" s="160">
        <v>5685.1</v>
      </c>
      <c r="G12" s="161">
        <v>36.92</v>
      </c>
    </row>
    <row r="13" spans="1:7" ht="12.75">
      <c r="A13" s="99" t="s">
        <v>568</v>
      </c>
      <c r="B13" s="154">
        <v>87</v>
      </c>
      <c r="C13" s="160">
        <v>0.8</v>
      </c>
      <c r="D13" s="160">
        <v>1146.14</v>
      </c>
      <c r="E13" s="160">
        <v>4729.16</v>
      </c>
      <c r="F13" s="160">
        <v>5875.3</v>
      </c>
      <c r="G13" s="161">
        <v>67.53</v>
      </c>
    </row>
    <row r="14" spans="1:7" ht="12.75">
      <c r="A14" s="99" t="s">
        <v>569</v>
      </c>
      <c r="B14" s="154">
        <v>45</v>
      </c>
      <c r="C14" s="160">
        <v>0.41</v>
      </c>
      <c r="D14" s="160">
        <v>2331.69</v>
      </c>
      <c r="E14" s="160">
        <v>5019.29</v>
      </c>
      <c r="F14" s="160">
        <v>7350.98</v>
      </c>
      <c r="G14" s="161">
        <v>163.36</v>
      </c>
    </row>
    <row r="15" spans="1:7" ht="12.75">
      <c r="A15" s="99" t="s">
        <v>570</v>
      </c>
      <c r="B15" s="154">
        <v>4</v>
      </c>
      <c r="C15" s="160">
        <v>0.04</v>
      </c>
      <c r="D15" s="160">
        <v>340.1</v>
      </c>
      <c r="E15" s="160">
        <v>156.45</v>
      </c>
      <c r="F15" s="160">
        <v>496.55</v>
      </c>
      <c r="G15" s="161">
        <v>124.14</v>
      </c>
    </row>
    <row r="16" spans="1:7" ht="12.75">
      <c r="A16" s="99" t="s">
        <v>571</v>
      </c>
      <c r="B16" s="154">
        <v>4</v>
      </c>
      <c r="C16" s="160">
        <v>0.04</v>
      </c>
      <c r="D16" s="160">
        <v>14854.89</v>
      </c>
      <c r="E16" s="160">
        <v>9872.96</v>
      </c>
      <c r="F16" s="160">
        <v>24727.85</v>
      </c>
      <c r="G16" s="161">
        <v>6181.96</v>
      </c>
    </row>
    <row r="17" spans="1:7" ht="12.75">
      <c r="A17" s="99" t="s">
        <v>572</v>
      </c>
      <c r="B17" s="154">
        <v>7</v>
      </c>
      <c r="C17" s="160">
        <v>0.06</v>
      </c>
      <c r="D17" s="160">
        <v>6863.97</v>
      </c>
      <c r="E17" s="160">
        <v>13007.38</v>
      </c>
      <c r="F17" s="160">
        <v>19871.35</v>
      </c>
      <c r="G17" s="161">
        <v>2838.76</v>
      </c>
    </row>
    <row r="18" spans="1:7" ht="12.75">
      <c r="A18" s="99"/>
      <c r="B18" s="154"/>
      <c r="C18" s="160"/>
      <c r="D18" s="160"/>
      <c r="E18" s="160"/>
      <c r="F18" s="160"/>
      <c r="G18" s="161"/>
    </row>
    <row r="19" spans="1:8" s="18" customFormat="1" ht="13.5" thickBot="1">
      <c r="A19" s="102" t="s">
        <v>185</v>
      </c>
      <c r="B19" s="162">
        <f>SUM(B8:B17)</f>
        <v>10932</v>
      </c>
      <c r="C19" s="163"/>
      <c r="D19" s="163">
        <f>SUM(D8:D17)</f>
        <v>29402.56</v>
      </c>
      <c r="E19" s="163">
        <f>SUM(E8:E17)</f>
        <v>56709.969999999994</v>
      </c>
      <c r="F19" s="163">
        <f>SUM(F8:F17)</f>
        <v>86112.53</v>
      </c>
      <c r="G19" s="164">
        <v>7.88</v>
      </c>
      <c r="H19" s="12"/>
    </row>
    <row r="20" spans="1:7" ht="12.75">
      <c r="A20" s="60"/>
      <c r="B20" s="60"/>
      <c r="C20" s="60"/>
      <c r="D20" s="60"/>
      <c r="E20" s="60"/>
      <c r="F20" s="60"/>
      <c r="G20" s="60"/>
    </row>
    <row r="23" spans="1:7" ht="13.5" thickBot="1">
      <c r="A23" s="301" t="s">
        <v>578</v>
      </c>
      <c r="B23" s="301"/>
      <c r="C23" s="301"/>
      <c r="D23" s="23"/>
      <c r="E23" s="23"/>
      <c r="F23" s="23"/>
      <c r="G23" s="23"/>
    </row>
    <row r="24" spans="1:7" ht="12.75">
      <c r="A24" s="302" t="s">
        <v>905</v>
      </c>
      <c r="B24" s="249" t="s">
        <v>29</v>
      </c>
      <c r="C24" s="250"/>
      <c r="D24" s="249" t="s">
        <v>189</v>
      </c>
      <c r="E24" s="262"/>
      <c r="F24" s="262"/>
      <c r="G24" s="262"/>
    </row>
    <row r="25" spans="1:7" ht="13.5" thickBot="1">
      <c r="A25" s="303"/>
      <c r="B25" s="96" t="s">
        <v>283</v>
      </c>
      <c r="C25" s="96" t="s">
        <v>153</v>
      </c>
      <c r="D25" s="96" t="s">
        <v>574</v>
      </c>
      <c r="E25" s="96" t="s">
        <v>575</v>
      </c>
      <c r="F25" s="96" t="s">
        <v>576</v>
      </c>
      <c r="G25" s="97" t="s">
        <v>564</v>
      </c>
    </row>
    <row r="26" spans="1:7" ht="12.75">
      <c r="A26" s="98" t="s">
        <v>408</v>
      </c>
      <c r="B26" s="152">
        <v>40</v>
      </c>
      <c r="C26" s="158">
        <v>0.37</v>
      </c>
      <c r="D26" s="158">
        <v>1.27</v>
      </c>
      <c r="E26" s="158">
        <v>78.09</v>
      </c>
      <c r="F26" s="158">
        <v>79.36</v>
      </c>
      <c r="G26" s="159">
        <v>1.98</v>
      </c>
    </row>
    <row r="27" spans="1:7" ht="12.75">
      <c r="A27" s="99" t="s">
        <v>565</v>
      </c>
      <c r="B27" s="154">
        <v>2138</v>
      </c>
      <c r="C27" s="160">
        <v>19.56</v>
      </c>
      <c r="D27" s="160">
        <v>26.71</v>
      </c>
      <c r="E27" s="160">
        <v>646.1</v>
      </c>
      <c r="F27" s="160">
        <v>672.81</v>
      </c>
      <c r="G27" s="161">
        <v>0.31</v>
      </c>
    </row>
    <row r="28" spans="1:7" ht="12.75">
      <c r="A28" s="99" t="s">
        <v>566</v>
      </c>
      <c r="B28" s="154">
        <v>5590</v>
      </c>
      <c r="C28" s="160">
        <v>51.13</v>
      </c>
      <c r="D28" s="160">
        <v>495.07</v>
      </c>
      <c r="E28" s="160">
        <v>4099.61</v>
      </c>
      <c r="F28" s="160">
        <v>4594.68</v>
      </c>
      <c r="G28" s="161">
        <v>0.82</v>
      </c>
    </row>
    <row r="29" spans="1:7" ht="12.75">
      <c r="A29" s="99" t="s">
        <v>567</v>
      </c>
      <c r="B29" s="154">
        <v>2003</v>
      </c>
      <c r="C29" s="160">
        <v>18.32</v>
      </c>
      <c r="D29" s="160">
        <v>722.15</v>
      </c>
      <c r="E29" s="160">
        <v>5958.45</v>
      </c>
      <c r="F29" s="160">
        <v>6680.6</v>
      </c>
      <c r="G29" s="161">
        <v>3.34</v>
      </c>
    </row>
    <row r="30" spans="1:7" ht="12.75">
      <c r="A30" s="99" t="s">
        <v>573</v>
      </c>
      <c r="B30" s="154">
        <v>602</v>
      </c>
      <c r="C30" s="160">
        <v>5.51</v>
      </c>
      <c r="D30" s="160">
        <v>1287.37</v>
      </c>
      <c r="E30" s="160">
        <v>6245.67</v>
      </c>
      <c r="F30" s="160">
        <v>7533.04</v>
      </c>
      <c r="G30" s="161">
        <v>12.51</v>
      </c>
    </row>
    <row r="31" spans="1:7" ht="12.75">
      <c r="A31" s="99" t="s">
        <v>568</v>
      </c>
      <c r="B31" s="154">
        <v>343</v>
      </c>
      <c r="C31" s="160">
        <v>3.14</v>
      </c>
      <c r="D31" s="160">
        <v>670.77</v>
      </c>
      <c r="E31" s="160">
        <v>5394.03</v>
      </c>
      <c r="F31" s="160">
        <v>6064.8</v>
      </c>
      <c r="G31" s="161">
        <v>17.68</v>
      </c>
    </row>
    <row r="32" spans="1:7" ht="12.75">
      <c r="A32" s="99" t="s">
        <v>569</v>
      </c>
      <c r="B32" s="154">
        <v>154</v>
      </c>
      <c r="C32" s="160">
        <v>1.41</v>
      </c>
      <c r="D32" s="160">
        <v>868.22</v>
      </c>
      <c r="E32" s="160">
        <v>5748.06</v>
      </c>
      <c r="F32" s="160">
        <v>6616.28</v>
      </c>
      <c r="G32" s="161">
        <v>42.96</v>
      </c>
    </row>
    <row r="33" spans="1:7" ht="12.75">
      <c r="A33" s="99" t="s">
        <v>570</v>
      </c>
      <c r="B33" s="154">
        <v>32</v>
      </c>
      <c r="C33" s="160">
        <v>0.29</v>
      </c>
      <c r="D33" s="160">
        <v>1774.54</v>
      </c>
      <c r="E33" s="160">
        <v>3327.23</v>
      </c>
      <c r="F33" s="160">
        <v>5101.77</v>
      </c>
      <c r="G33" s="161">
        <v>159.43</v>
      </c>
    </row>
    <row r="34" spans="1:7" ht="12.75">
      <c r="A34" s="99" t="s">
        <v>571</v>
      </c>
      <c r="B34" s="154">
        <v>11</v>
      </c>
      <c r="C34" s="160">
        <v>0.1</v>
      </c>
      <c r="D34" s="160">
        <v>919.59</v>
      </c>
      <c r="E34" s="160">
        <v>828.78</v>
      </c>
      <c r="F34" s="160">
        <v>1748.37</v>
      </c>
      <c r="G34" s="161">
        <v>158.94</v>
      </c>
    </row>
    <row r="35" spans="1:7" ht="12.75">
      <c r="A35" s="99" t="s">
        <v>572</v>
      </c>
      <c r="B35" s="154">
        <v>19</v>
      </c>
      <c r="C35" s="160">
        <v>0.17</v>
      </c>
      <c r="D35" s="160">
        <v>22636.87</v>
      </c>
      <c r="E35" s="160">
        <v>24383.95</v>
      </c>
      <c r="F35" s="160">
        <v>47020.82</v>
      </c>
      <c r="G35" s="161">
        <v>2474.78</v>
      </c>
    </row>
    <row r="36" spans="1:7" ht="12.75">
      <c r="A36" s="99"/>
      <c r="B36" s="154"/>
      <c r="C36" s="160"/>
      <c r="D36" s="160"/>
      <c r="E36" s="160"/>
      <c r="F36" s="160"/>
      <c r="G36" s="161"/>
    </row>
    <row r="37" spans="1:7" s="18" customFormat="1" ht="13.5" thickBot="1">
      <c r="A37" s="102" t="s">
        <v>185</v>
      </c>
      <c r="B37" s="162">
        <f>SUM(B26:B35)</f>
        <v>10932</v>
      </c>
      <c r="C37" s="163"/>
      <c r="D37" s="163">
        <f>SUM(D26:D35)</f>
        <v>29402.559999999998</v>
      </c>
      <c r="E37" s="163">
        <f>SUM(E26:E35)</f>
        <v>56709.97</v>
      </c>
      <c r="F37" s="163">
        <f>SUM(F26:F35)</f>
        <v>86112.53</v>
      </c>
      <c r="G37" s="164">
        <v>7.88</v>
      </c>
    </row>
  </sheetData>
  <mergeCells count="10">
    <mergeCell ref="A1:G1"/>
    <mergeCell ref="A3:G3"/>
    <mergeCell ref="A23:C23"/>
    <mergeCell ref="A24:A25"/>
    <mergeCell ref="B24:C24"/>
    <mergeCell ref="D24:G24"/>
    <mergeCell ref="A6:A7"/>
    <mergeCell ref="B6:C6"/>
    <mergeCell ref="D6:G6"/>
    <mergeCell ref="A5:C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colBreaks count="1" manualBreakCount="1">
    <brk id="7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6.00390625" style="0" customWidth="1"/>
    <col min="2" max="5" width="15.7109375" style="0" customWidth="1"/>
  </cols>
  <sheetData>
    <row r="1" spans="1:7" ht="18">
      <c r="A1" s="270" t="s">
        <v>18</v>
      </c>
      <c r="B1" s="270"/>
      <c r="C1" s="270"/>
      <c r="D1" s="270"/>
      <c r="E1" s="270"/>
      <c r="F1" s="14"/>
      <c r="G1" s="14"/>
    </row>
    <row r="3" spans="1:7" ht="15">
      <c r="A3" s="225" t="s">
        <v>837</v>
      </c>
      <c r="B3" s="225"/>
      <c r="C3" s="225"/>
      <c r="D3" s="225"/>
      <c r="E3" s="225"/>
      <c r="F3" s="7"/>
      <c r="G3" s="7"/>
    </row>
    <row r="4" spans="1:5" ht="13.5" thickBot="1">
      <c r="A4" s="23"/>
      <c r="B4" s="23"/>
      <c r="C4" s="23"/>
      <c r="D4" s="23"/>
      <c r="E4" s="23"/>
    </row>
    <row r="5" spans="1:5" ht="12.75">
      <c r="A5" s="218" t="s">
        <v>258</v>
      </c>
      <c r="B5" s="249" t="s">
        <v>579</v>
      </c>
      <c r="C5" s="250"/>
      <c r="D5" s="249" t="s">
        <v>580</v>
      </c>
      <c r="E5" s="262"/>
    </row>
    <row r="6" spans="1:6" ht="13.5" thickBot="1">
      <c r="A6" s="220"/>
      <c r="B6" s="96" t="s">
        <v>30</v>
      </c>
      <c r="C6" s="96" t="s">
        <v>153</v>
      </c>
      <c r="D6" s="96" t="s">
        <v>30</v>
      </c>
      <c r="E6" s="97" t="s">
        <v>153</v>
      </c>
      <c r="F6" s="5"/>
    </row>
    <row r="7" spans="1:6" ht="12.75">
      <c r="A7" s="98" t="s">
        <v>581</v>
      </c>
      <c r="B7" s="152">
        <v>1664</v>
      </c>
      <c r="C7" s="49">
        <v>15.22</v>
      </c>
      <c r="D7" s="152">
        <v>2865</v>
      </c>
      <c r="E7" s="83">
        <v>1.85</v>
      </c>
      <c r="F7" s="5"/>
    </row>
    <row r="8" spans="1:6" ht="12.75">
      <c r="A8" s="99" t="s">
        <v>585</v>
      </c>
      <c r="B8" s="154">
        <v>8465</v>
      </c>
      <c r="C8" s="51">
        <v>77.43</v>
      </c>
      <c r="D8" s="154">
        <v>15164</v>
      </c>
      <c r="E8" s="84">
        <v>9.77</v>
      </c>
      <c r="F8" s="5"/>
    </row>
    <row r="9" spans="1:6" ht="12.75">
      <c r="A9" s="99" t="s">
        <v>582</v>
      </c>
      <c r="B9" s="154">
        <v>4469</v>
      </c>
      <c r="C9" s="51">
        <v>40.88</v>
      </c>
      <c r="D9" s="154">
        <v>27518</v>
      </c>
      <c r="E9" s="84">
        <v>17.73</v>
      </c>
      <c r="F9" s="5"/>
    </row>
    <row r="10" spans="1:6" ht="12.75">
      <c r="A10" s="99" t="s">
        <v>583</v>
      </c>
      <c r="B10" s="154">
        <v>7104</v>
      </c>
      <c r="C10" s="51">
        <v>64.98</v>
      </c>
      <c r="D10" s="154">
        <v>76509</v>
      </c>
      <c r="E10" s="84">
        <v>49.28</v>
      </c>
      <c r="F10" s="5"/>
    </row>
    <row r="11" spans="1:6" ht="12.75">
      <c r="A11" s="99" t="s">
        <v>584</v>
      </c>
      <c r="B11" s="154">
        <v>1065</v>
      </c>
      <c r="C11" s="51">
        <v>9.74</v>
      </c>
      <c r="D11" s="154">
        <v>6146</v>
      </c>
      <c r="E11" s="84">
        <v>3.96</v>
      </c>
      <c r="F11" s="5"/>
    </row>
    <row r="12" spans="1:6" ht="12.75">
      <c r="A12" s="99" t="s">
        <v>586</v>
      </c>
      <c r="B12" s="154">
        <v>1866</v>
      </c>
      <c r="C12" s="51">
        <v>17.07</v>
      </c>
      <c r="D12" s="154">
        <v>13673</v>
      </c>
      <c r="E12" s="84">
        <v>8.81</v>
      </c>
      <c r="F12" s="5"/>
    </row>
    <row r="13" spans="1:6" ht="12.75">
      <c r="A13" s="99" t="s">
        <v>587</v>
      </c>
      <c r="B13" s="154">
        <v>3742</v>
      </c>
      <c r="C13" s="51">
        <v>34.23</v>
      </c>
      <c r="D13" s="154">
        <v>12137</v>
      </c>
      <c r="E13" s="84">
        <v>7.82</v>
      </c>
      <c r="F13" s="5"/>
    </row>
    <row r="14" spans="1:6" ht="12.75">
      <c r="A14" s="99" t="s">
        <v>588</v>
      </c>
      <c r="B14" s="154">
        <v>51</v>
      </c>
      <c r="C14" s="51">
        <v>0.47</v>
      </c>
      <c r="D14" s="154">
        <v>1232</v>
      </c>
      <c r="E14" s="84">
        <v>0.79</v>
      </c>
      <c r="F14" s="5"/>
    </row>
    <row r="15" spans="1:6" ht="12.75">
      <c r="A15" s="99"/>
      <c r="B15" s="154"/>
      <c r="C15" s="114"/>
      <c r="D15" s="154"/>
      <c r="E15" s="27"/>
      <c r="F15" s="5"/>
    </row>
    <row r="16" spans="1:6" s="18" customFormat="1" ht="13.5" thickBot="1">
      <c r="A16" s="102" t="s">
        <v>185</v>
      </c>
      <c r="B16" s="162">
        <f>SUM(B7:B14)</f>
        <v>28426</v>
      </c>
      <c r="C16" s="126"/>
      <c r="D16" s="162">
        <f>SUM(D7:D14)</f>
        <v>155244</v>
      </c>
      <c r="E16" s="127"/>
      <c r="F16" s="12"/>
    </row>
    <row r="17" spans="1:6" ht="12.75">
      <c r="A17" s="60"/>
      <c r="B17" s="60"/>
      <c r="C17" s="60"/>
      <c r="D17" s="172"/>
      <c r="E17" s="60"/>
      <c r="F17" s="5"/>
    </row>
    <row r="18" ht="12.75">
      <c r="F18" s="5"/>
    </row>
    <row r="19" spans="1:6" ht="13.5" thickBot="1">
      <c r="A19" s="23"/>
      <c r="B19" s="23"/>
      <c r="C19" s="23"/>
      <c r="D19" s="23"/>
      <c r="E19" s="23"/>
      <c r="F19" s="5"/>
    </row>
    <row r="20" spans="1:6" ht="12.75">
      <c r="A20" s="218" t="s">
        <v>592</v>
      </c>
      <c r="B20" s="249" t="s">
        <v>579</v>
      </c>
      <c r="C20" s="250"/>
      <c r="D20" s="249" t="s">
        <v>580</v>
      </c>
      <c r="E20" s="262"/>
      <c r="F20" s="5"/>
    </row>
    <row r="21" spans="1:6" ht="13.5" thickBot="1">
      <c r="A21" s="220"/>
      <c r="B21" s="96" t="s">
        <v>30</v>
      </c>
      <c r="C21" s="96" t="s">
        <v>153</v>
      </c>
      <c r="D21" s="96" t="s">
        <v>30</v>
      </c>
      <c r="E21" s="97" t="s">
        <v>153</v>
      </c>
      <c r="F21" s="5"/>
    </row>
    <row r="22" spans="1:6" ht="12.75">
      <c r="A22" s="98" t="s">
        <v>589</v>
      </c>
      <c r="B22" s="152">
        <v>7968</v>
      </c>
      <c r="C22" s="49">
        <v>72.89</v>
      </c>
      <c r="D22" s="152">
        <v>15187</v>
      </c>
      <c r="E22" s="83">
        <v>82.89</v>
      </c>
      <c r="F22" s="5"/>
    </row>
    <row r="23" spans="1:6" ht="12.75">
      <c r="A23" s="99" t="s">
        <v>590</v>
      </c>
      <c r="B23" s="154">
        <v>233</v>
      </c>
      <c r="C23" s="51">
        <v>2.13</v>
      </c>
      <c r="D23" s="154">
        <v>367</v>
      </c>
      <c r="E23" s="84">
        <v>2</v>
      </c>
      <c r="F23" s="5"/>
    </row>
    <row r="24" spans="1:6" ht="12.75">
      <c r="A24" s="99" t="s">
        <v>591</v>
      </c>
      <c r="B24" s="154">
        <v>485</v>
      </c>
      <c r="C24" s="51">
        <v>4.44</v>
      </c>
      <c r="D24" s="154">
        <v>1218</v>
      </c>
      <c r="E24" s="84">
        <v>6.65</v>
      </c>
      <c r="F24" s="5"/>
    </row>
    <row r="25" spans="1:6" ht="12.75">
      <c r="A25" s="99" t="s">
        <v>452</v>
      </c>
      <c r="B25" s="154">
        <v>1164</v>
      </c>
      <c r="C25" s="51">
        <v>10.65</v>
      </c>
      <c r="D25" s="154">
        <v>1550</v>
      </c>
      <c r="E25" s="84">
        <v>8.46</v>
      </c>
      <c r="F25" s="5"/>
    </row>
    <row r="26" spans="1:6" ht="12.75">
      <c r="A26" s="99"/>
      <c r="B26" s="154"/>
      <c r="C26" s="114"/>
      <c r="D26" s="154"/>
      <c r="E26" s="84"/>
      <c r="F26" s="5"/>
    </row>
    <row r="27" spans="1:6" s="18" customFormat="1" ht="13.5" thickBot="1">
      <c r="A27" s="102" t="s">
        <v>185</v>
      </c>
      <c r="B27" s="162">
        <f>SUM(B22:B25)</f>
        <v>9850</v>
      </c>
      <c r="C27" s="126"/>
      <c r="D27" s="162">
        <f>SUM(D22:D25)</f>
        <v>18322</v>
      </c>
      <c r="E27" s="127"/>
      <c r="F27" s="12"/>
    </row>
    <row r="28" spans="1:6" ht="12.75">
      <c r="A28" s="60"/>
      <c r="B28" s="60"/>
      <c r="C28" s="60"/>
      <c r="D28" s="172"/>
      <c r="E28" s="60"/>
      <c r="F28" s="5"/>
    </row>
    <row r="29" ht="12.75">
      <c r="F29" s="5"/>
    </row>
    <row r="30" spans="1:6" ht="13.5" thickBot="1">
      <c r="A30" s="23"/>
      <c r="B30" s="23"/>
      <c r="C30" s="23"/>
      <c r="D30" s="23"/>
      <c r="E30" s="23"/>
      <c r="F30" s="5"/>
    </row>
    <row r="31" spans="1:6" ht="12.75">
      <c r="A31" s="218" t="s">
        <v>593</v>
      </c>
      <c r="B31" s="249" t="s">
        <v>579</v>
      </c>
      <c r="C31" s="250"/>
      <c r="D31" s="249" t="s">
        <v>580</v>
      </c>
      <c r="E31" s="262"/>
      <c r="F31" s="5"/>
    </row>
    <row r="32" spans="1:6" ht="13.5" thickBot="1">
      <c r="A32" s="220"/>
      <c r="B32" s="96" t="s">
        <v>30</v>
      </c>
      <c r="C32" s="96" t="s">
        <v>153</v>
      </c>
      <c r="D32" s="96" t="s">
        <v>30</v>
      </c>
      <c r="E32" s="97" t="s">
        <v>153</v>
      </c>
      <c r="F32" s="5"/>
    </row>
    <row r="33" spans="1:6" ht="12.75">
      <c r="A33" s="98" t="s">
        <v>594</v>
      </c>
      <c r="B33" s="152">
        <v>214</v>
      </c>
      <c r="C33" s="49">
        <v>1.96</v>
      </c>
      <c r="D33" s="152">
        <v>337</v>
      </c>
      <c r="E33" s="83">
        <v>6.42</v>
      </c>
      <c r="F33" s="5"/>
    </row>
    <row r="34" spans="1:6" ht="12.75">
      <c r="A34" s="99" t="s">
        <v>595</v>
      </c>
      <c r="B34" s="154">
        <v>531</v>
      </c>
      <c r="C34" s="51">
        <v>4.86</v>
      </c>
      <c r="D34" s="154">
        <v>869</v>
      </c>
      <c r="E34" s="84">
        <v>16.55</v>
      </c>
      <c r="F34" s="5"/>
    </row>
    <row r="35" spans="1:6" ht="12.75">
      <c r="A35" s="99" t="s">
        <v>596</v>
      </c>
      <c r="B35" s="154">
        <v>614</v>
      </c>
      <c r="C35" s="51">
        <v>5.62</v>
      </c>
      <c r="D35" s="154">
        <v>854</v>
      </c>
      <c r="E35" s="84">
        <v>16.27</v>
      </c>
      <c r="F35" s="5"/>
    </row>
    <row r="36" spans="1:6" ht="12.75">
      <c r="A36" s="99" t="s">
        <v>597</v>
      </c>
      <c r="B36" s="154">
        <v>2068</v>
      </c>
      <c r="C36" s="51">
        <v>18.92</v>
      </c>
      <c r="D36" s="154">
        <v>2902</v>
      </c>
      <c r="E36" s="84">
        <v>55.28</v>
      </c>
      <c r="F36" s="5"/>
    </row>
    <row r="37" spans="1:6" ht="12.75">
      <c r="A37" s="99" t="s">
        <v>598</v>
      </c>
      <c r="B37" s="154">
        <v>266</v>
      </c>
      <c r="C37" s="51">
        <v>2.43</v>
      </c>
      <c r="D37" s="154">
        <v>288</v>
      </c>
      <c r="E37" s="84">
        <v>5.49</v>
      </c>
      <c r="F37" s="5"/>
    </row>
    <row r="38" spans="1:6" ht="12.75">
      <c r="A38" s="99"/>
      <c r="B38" s="154"/>
      <c r="C38" s="51"/>
      <c r="D38" s="154"/>
      <c r="E38" s="84"/>
      <c r="F38" s="5"/>
    </row>
    <row r="39" spans="1:6" s="18" customFormat="1" ht="13.5" thickBot="1">
      <c r="A39" s="102" t="s">
        <v>185</v>
      </c>
      <c r="B39" s="162">
        <f>SUM(B33:B37)</f>
        <v>3693</v>
      </c>
      <c r="C39" s="86"/>
      <c r="D39" s="162">
        <f>SUM(D33:D37)</f>
        <v>5250</v>
      </c>
      <c r="E39" s="127"/>
      <c r="F39" s="12"/>
    </row>
  </sheetData>
  <mergeCells count="11">
    <mergeCell ref="A1:E1"/>
    <mergeCell ref="A3:E3"/>
    <mergeCell ref="A5:A6"/>
    <mergeCell ref="B5:C5"/>
    <mergeCell ref="D5:E5"/>
    <mergeCell ref="D20:E20"/>
    <mergeCell ref="A31:A32"/>
    <mergeCell ref="B31:C31"/>
    <mergeCell ref="D31:E31"/>
    <mergeCell ref="A20:A21"/>
    <mergeCell ref="B20:C2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colBreaks count="1" manualBreakCount="1">
    <brk id="5" max="65535" man="1"/>
  </col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1.421875" style="0" customWidth="1"/>
  </cols>
  <sheetData>
    <row r="1" spans="1:10" ht="18">
      <c r="A1" s="270" t="s">
        <v>18</v>
      </c>
      <c r="B1" s="270"/>
      <c r="C1" s="270"/>
      <c r="D1" s="270"/>
      <c r="E1" s="270"/>
      <c r="F1" s="270"/>
      <c r="G1" s="270"/>
      <c r="H1" s="270"/>
      <c r="I1" s="270"/>
      <c r="J1" s="270"/>
    </row>
    <row r="3" spans="1:10" ht="15">
      <c r="A3" s="225" t="s">
        <v>868</v>
      </c>
      <c r="B3" s="225"/>
      <c r="C3" s="225"/>
      <c r="D3" s="225"/>
      <c r="E3" s="225"/>
      <c r="F3" s="225"/>
      <c r="G3" s="225"/>
      <c r="H3" s="225"/>
      <c r="I3" s="225"/>
      <c r="J3" s="225"/>
    </row>
    <row r="4" spans="1:10" ht="13.5" thickBo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2.75">
      <c r="A5" s="90" t="s">
        <v>622</v>
      </c>
      <c r="B5" s="61" t="s">
        <v>283</v>
      </c>
      <c r="C5" s="249" t="s">
        <v>908</v>
      </c>
      <c r="D5" s="262"/>
      <c r="E5" s="262"/>
      <c r="F5" s="262"/>
      <c r="G5" s="262"/>
      <c r="H5" s="262"/>
      <c r="I5" s="262"/>
      <c r="J5" s="262"/>
    </row>
    <row r="6" spans="1:10" ht="12.75">
      <c r="A6" s="91" t="s">
        <v>623</v>
      </c>
      <c r="B6" s="65" t="s">
        <v>907</v>
      </c>
      <c r="C6" s="259" t="s">
        <v>624</v>
      </c>
      <c r="D6" s="261"/>
      <c r="E6" s="259" t="s">
        <v>625</v>
      </c>
      <c r="F6" s="261"/>
      <c r="G6" s="259" t="s">
        <v>626</v>
      </c>
      <c r="H6" s="261"/>
      <c r="I6" s="259" t="s">
        <v>2</v>
      </c>
      <c r="J6" s="260"/>
    </row>
    <row r="7" spans="1:11" ht="13.5" thickBot="1">
      <c r="A7" s="95" t="s">
        <v>906</v>
      </c>
      <c r="B7" s="68" t="s">
        <v>36</v>
      </c>
      <c r="C7" s="96" t="s">
        <v>30</v>
      </c>
      <c r="D7" s="96" t="s">
        <v>153</v>
      </c>
      <c r="E7" s="96" t="s">
        <v>30</v>
      </c>
      <c r="F7" s="96" t="s">
        <v>153</v>
      </c>
      <c r="G7" s="96" t="s">
        <v>30</v>
      </c>
      <c r="H7" s="96" t="s">
        <v>153</v>
      </c>
      <c r="I7" s="96" t="s">
        <v>30</v>
      </c>
      <c r="J7" s="97" t="s">
        <v>153</v>
      </c>
      <c r="K7" s="5"/>
    </row>
    <row r="8" spans="1:11" ht="12.75">
      <c r="A8" s="25" t="s">
        <v>627</v>
      </c>
      <c r="B8" s="152">
        <v>10346</v>
      </c>
      <c r="C8" s="152">
        <v>81</v>
      </c>
      <c r="D8" s="49">
        <v>73.64</v>
      </c>
      <c r="E8" s="152">
        <v>333</v>
      </c>
      <c r="F8" s="49">
        <v>79.47</v>
      </c>
      <c r="G8" s="152">
        <v>6</v>
      </c>
      <c r="H8" s="49">
        <v>66.67</v>
      </c>
      <c r="I8" s="152">
        <v>370</v>
      </c>
      <c r="J8" s="83">
        <v>79.74</v>
      </c>
      <c r="K8" s="5"/>
    </row>
    <row r="9" spans="1:11" ht="12.75">
      <c r="A9" s="30" t="s">
        <v>628</v>
      </c>
      <c r="B9" s="154">
        <v>118</v>
      </c>
      <c r="C9" s="154">
        <v>2</v>
      </c>
      <c r="D9" s="51">
        <v>1.82</v>
      </c>
      <c r="E9" s="154">
        <v>11</v>
      </c>
      <c r="F9" s="51">
        <v>2.63</v>
      </c>
      <c r="G9" s="154">
        <v>3</v>
      </c>
      <c r="H9" s="51">
        <v>33.33</v>
      </c>
      <c r="I9" s="154">
        <v>13</v>
      </c>
      <c r="J9" s="84">
        <v>2.8</v>
      </c>
      <c r="K9" s="5"/>
    </row>
    <row r="10" spans="1:11" ht="12.75">
      <c r="A10" s="30" t="s">
        <v>629</v>
      </c>
      <c r="B10" s="154">
        <v>28</v>
      </c>
      <c r="C10" s="154" t="s">
        <v>146</v>
      </c>
      <c r="D10" s="154" t="s">
        <v>146</v>
      </c>
      <c r="E10" s="154">
        <v>2</v>
      </c>
      <c r="F10" s="51">
        <v>0.48</v>
      </c>
      <c r="G10" s="154" t="s">
        <v>146</v>
      </c>
      <c r="H10" s="154" t="s">
        <v>146</v>
      </c>
      <c r="I10" s="154">
        <v>2</v>
      </c>
      <c r="J10" s="84">
        <v>0.43</v>
      </c>
      <c r="K10" s="5"/>
    </row>
    <row r="11" spans="1:11" ht="12.75">
      <c r="A11" s="30" t="s">
        <v>630</v>
      </c>
      <c r="B11" s="154">
        <v>321</v>
      </c>
      <c r="C11" s="154">
        <v>24</v>
      </c>
      <c r="D11" s="51">
        <v>21.82</v>
      </c>
      <c r="E11" s="154">
        <v>62</v>
      </c>
      <c r="F11" s="51">
        <v>14.8</v>
      </c>
      <c r="G11" s="154" t="s">
        <v>146</v>
      </c>
      <c r="H11" s="154" t="s">
        <v>146</v>
      </c>
      <c r="I11" s="154">
        <v>67</v>
      </c>
      <c r="J11" s="84">
        <v>14.44</v>
      </c>
      <c r="K11" s="5"/>
    </row>
    <row r="12" spans="1:11" ht="12.75">
      <c r="A12" s="30" t="s">
        <v>631</v>
      </c>
      <c r="B12" s="154">
        <v>94</v>
      </c>
      <c r="C12" s="154">
        <v>1</v>
      </c>
      <c r="D12" s="51">
        <v>0.91</v>
      </c>
      <c r="E12" s="154">
        <v>3</v>
      </c>
      <c r="F12" s="51">
        <v>0.72</v>
      </c>
      <c r="G12" s="154" t="s">
        <v>146</v>
      </c>
      <c r="H12" s="154" t="s">
        <v>146</v>
      </c>
      <c r="I12" s="154">
        <v>4</v>
      </c>
      <c r="J12" s="84">
        <v>0.86</v>
      </c>
      <c r="K12" s="5"/>
    </row>
    <row r="13" spans="1:11" ht="12.75">
      <c r="A13" s="30" t="s">
        <v>632</v>
      </c>
      <c r="B13" s="154">
        <v>2</v>
      </c>
      <c r="C13" s="154" t="s">
        <v>146</v>
      </c>
      <c r="D13" s="154" t="s">
        <v>146</v>
      </c>
      <c r="E13" s="154" t="s">
        <v>146</v>
      </c>
      <c r="F13" s="154" t="s">
        <v>146</v>
      </c>
      <c r="G13" s="154" t="s">
        <v>146</v>
      </c>
      <c r="H13" s="154" t="s">
        <v>146</v>
      </c>
      <c r="I13" s="154" t="s">
        <v>146</v>
      </c>
      <c r="J13" s="155" t="s">
        <v>146</v>
      </c>
      <c r="K13" s="5"/>
    </row>
    <row r="14" spans="1:11" ht="12.75">
      <c r="A14" s="30" t="s">
        <v>633</v>
      </c>
      <c r="B14" s="154">
        <v>23</v>
      </c>
      <c r="C14" s="154">
        <v>2</v>
      </c>
      <c r="D14" s="51">
        <v>1.82</v>
      </c>
      <c r="E14" s="154">
        <v>8</v>
      </c>
      <c r="F14" s="51">
        <v>1.91</v>
      </c>
      <c r="G14" s="154" t="s">
        <v>146</v>
      </c>
      <c r="H14" s="154" t="s">
        <v>146</v>
      </c>
      <c r="I14" s="154">
        <v>8</v>
      </c>
      <c r="J14" s="84">
        <v>1.72</v>
      </c>
      <c r="K14" s="5"/>
    </row>
    <row r="15" spans="1:11" ht="12.75">
      <c r="A15" s="30"/>
      <c r="B15" s="154"/>
      <c r="C15" s="154"/>
      <c r="D15" s="51"/>
      <c r="E15" s="154"/>
      <c r="F15" s="114"/>
      <c r="G15" s="154"/>
      <c r="H15" s="114"/>
      <c r="I15" s="154"/>
      <c r="J15" s="84"/>
      <c r="K15" s="5"/>
    </row>
    <row r="16" spans="1:11" s="18" customFormat="1" ht="13.5" thickBot="1">
      <c r="A16" s="173" t="s">
        <v>185</v>
      </c>
      <c r="B16" s="162">
        <f>SUM(B8:B14)</f>
        <v>10932</v>
      </c>
      <c r="C16" s="162">
        <f>SUM(C8:C14)</f>
        <v>110</v>
      </c>
      <c r="D16" s="126"/>
      <c r="E16" s="162">
        <f>SUM(E8:E14)</f>
        <v>419</v>
      </c>
      <c r="F16" s="126"/>
      <c r="G16" s="162">
        <f>SUM(G8:G14)</f>
        <v>9</v>
      </c>
      <c r="H16" s="126"/>
      <c r="I16" s="162">
        <f>SUM(I8:I14)</f>
        <v>464</v>
      </c>
      <c r="J16" s="127"/>
      <c r="K16" s="12"/>
    </row>
  </sheetData>
  <mergeCells count="7">
    <mergeCell ref="A1:J1"/>
    <mergeCell ref="A3:J3"/>
    <mergeCell ref="C5:J5"/>
    <mergeCell ref="C6:D6"/>
    <mergeCell ref="E6:F6"/>
    <mergeCell ref="G6:H6"/>
    <mergeCell ref="I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5.8515625" style="0" customWidth="1"/>
    <col min="2" max="2" width="13.7109375" style="0" customWidth="1"/>
    <col min="3" max="3" width="13.28125" style="0" customWidth="1"/>
    <col min="4" max="4" width="13.7109375" style="0" customWidth="1"/>
    <col min="5" max="5" width="13.2812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869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2.75">
      <c r="A5" s="218" t="s">
        <v>909</v>
      </c>
      <c r="B5" s="61" t="s">
        <v>283</v>
      </c>
      <c r="C5" s="249" t="s">
        <v>189</v>
      </c>
      <c r="D5" s="262"/>
      <c r="E5" s="262"/>
      <c r="F5" s="262"/>
    </row>
    <row r="6" spans="1:6" ht="12.75">
      <c r="A6" s="219"/>
      <c r="B6" s="65" t="s">
        <v>607</v>
      </c>
      <c r="C6" s="259" t="s">
        <v>97</v>
      </c>
      <c r="D6" s="261"/>
      <c r="E6" s="66" t="s">
        <v>186</v>
      </c>
      <c r="F6" s="142" t="s">
        <v>6</v>
      </c>
    </row>
    <row r="7" spans="1:6" ht="13.5" thickBot="1">
      <c r="A7" s="220"/>
      <c r="B7" s="68" t="s">
        <v>36</v>
      </c>
      <c r="C7" s="96" t="s">
        <v>1</v>
      </c>
      <c r="D7" s="96" t="s">
        <v>11</v>
      </c>
      <c r="E7" s="68" t="s">
        <v>187</v>
      </c>
      <c r="F7" s="69" t="s">
        <v>40</v>
      </c>
    </row>
    <row r="8" spans="1:6" ht="12.75">
      <c r="A8" s="98" t="s">
        <v>369</v>
      </c>
      <c r="B8" s="152">
        <v>1943</v>
      </c>
      <c r="C8" s="158">
        <v>78.91</v>
      </c>
      <c r="D8" s="158">
        <v>459.63</v>
      </c>
      <c r="E8" s="158">
        <v>4109.15</v>
      </c>
      <c r="F8" s="159">
        <f>SUM(C8:E8)</f>
        <v>4647.69</v>
      </c>
    </row>
    <row r="9" spans="1:6" ht="12.75">
      <c r="A9" s="99" t="s">
        <v>608</v>
      </c>
      <c r="B9" s="154">
        <v>4631</v>
      </c>
      <c r="C9" s="160">
        <v>615.79</v>
      </c>
      <c r="D9" s="160">
        <v>8926.22</v>
      </c>
      <c r="E9" s="160">
        <v>230.97</v>
      </c>
      <c r="F9" s="161">
        <f aca="true" t="shared" si="0" ref="F9:F22">SUM(C9:E9)</f>
        <v>9772.979999999998</v>
      </c>
    </row>
    <row r="10" spans="1:6" ht="12.75">
      <c r="A10" s="99" t="s">
        <v>609</v>
      </c>
      <c r="B10" s="154">
        <v>869</v>
      </c>
      <c r="C10" s="160">
        <v>15342.36</v>
      </c>
      <c r="D10" s="160">
        <v>3088.98</v>
      </c>
      <c r="E10" s="160">
        <v>4.74</v>
      </c>
      <c r="F10" s="161">
        <f t="shared" si="0"/>
        <v>18436.08</v>
      </c>
    </row>
    <row r="11" spans="1:6" ht="12.75">
      <c r="A11" s="99" t="s">
        <v>610</v>
      </c>
      <c r="B11" s="154">
        <v>233</v>
      </c>
      <c r="C11" s="160">
        <v>21.72</v>
      </c>
      <c r="D11" s="160">
        <v>71.27</v>
      </c>
      <c r="E11" s="160">
        <v>5.02</v>
      </c>
      <c r="F11" s="161">
        <f t="shared" si="0"/>
        <v>98.00999999999999</v>
      </c>
    </row>
    <row r="12" spans="1:6" ht="12.75">
      <c r="A12" s="99" t="s">
        <v>611</v>
      </c>
      <c r="B12" s="154">
        <v>1401</v>
      </c>
      <c r="C12" s="160">
        <v>1187.32</v>
      </c>
      <c r="D12" s="160">
        <v>11728.58</v>
      </c>
      <c r="E12" s="160">
        <v>3483.62</v>
      </c>
      <c r="F12" s="161">
        <f t="shared" si="0"/>
        <v>16399.52</v>
      </c>
    </row>
    <row r="13" spans="1:6" ht="12.75">
      <c r="A13" s="99" t="s">
        <v>612</v>
      </c>
      <c r="B13" s="154">
        <v>175</v>
      </c>
      <c r="C13" s="160">
        <v>300.37</v>
      </c>
      <c r="D13" s="160">
        <v>73.75</v>
      </c>
      <c r="E13" s="160">
        <v>368.78</v>
      </c>
      <c r="F13" s="161">
        <f t="shared" si="0"/>
        <v>742.9</v>
      </c>
    </row>
    <row r="14" spans="1:6" ht="12.75">
      <c r="A14" s="99" t="s">
        <v>613</v>
      </c>
      <c r="B14" s="154">
        <v>93</v>
      </c>
      <c r="C14" s="160">
        <v>14.23</v>
      </c>
      <c r="D14" s="160">
        <v>19.08</v>
      </c>
      <c r="E14" s="160">
        <v>765.49</v>
      </c>
      <c r="F14" s="161">
        <f t="shared" si="0"/>
        <v>798.8</v>
      </c>
    </row>
    <row r="15" spans="1:6" ht="12.75">
      <c r="A15" s="99" t="s">
        <v>614</v>
      </c>
      <c r="B15" s="154">
        <v>968</v>
      </c>
      <c r="C15" s="160">
        <v>2549.8</v>
      </c>
      <c r="D15" s="160">
        <v>3915.44</v>
      </c>
      <c r="E15" s="160">
        <v>102.38</v>
      </c>
      <c r="F15" s="161">
        <f t="shared" si="0"/>
        <v>6567.62</v>
      </c>
    </row>
    <row r="16" spans="1:6" ht="12.75">
      <c r="A16" s="99" t="s">
        <v>615</v>
      </c>
      <c r="B16" s="154">
        <v>125</v>
      </c>
      <c r="C16" s="160">
        <v>24.95</v>
      </c>
      <c r="D16" s="160">
        <v>202.91</v>
      </c>
      <c r="E16" s="160">
        <v>8.35</v>
      </c>
      <c r="F16" s="161">
        <f t="shared" si="0"/>
        <v>236.20999999999998</v>
      </c>
    </row>
    <row r="17" spans="1:6" ht="12.75">
      <c r="A17" s="99" t="s">
        <v>616</v>
      </c>
      <c r="B17" s="154">
        <v>56</v>
      </c>
      <c r="C17" s="160">
        <v>21.99</v>
      </c>
      <c r="D17" s="160">
        <v>21.09</v>
      </c>
      <c r="E17" s="160">
        <v>2.21</v>
      </c>
      <c r="F17" s="161">
        <f t="shared" si="0"/>
        <v>45.29</v>
      </c>
    </row>
    <row r="18" spans="1:6" ht="12.75">
      <c r="A18" s="99" t="s">
        <v>617</v>
      </c>
      <c r="B18" s="154">
        <v>263</v>
      </c>
      <c r="C18" s="160">
        <v>8497.22</v>
      </c>
      <c r="D18" s="160">
        <v>12126.41</v>
      </c>
      <c r="E18" s="160">
        <v>4931.14</v>
      </c>
      <c r="F18" s="161">
        <f t="shared" si="0"/>
        <v>25554.769999999997</v>
      </c>
    </row>
    <row r="19" spans="1:6" ht="12.75">
      <c r="A19" s="99" t="s">
        <v>618</v>
      </c>
      <c r="B19" s="154">
        <v>58</v>
      </c>
      <c r="C19" s="160">
        <v>36.65</v>
      </c>
      <c r="D19" s="160">
        <v>714.32</v>
      </c>
      <c r="E19" s="160">
        <v>178.88</v>
      </c>
      <c r="F19" s="161">
        <f t="shared" si="0"/>
        <v>929.85</v>
      </c>
    </row>
    <row r="20" spans="1:6" ht="12.75">
      <c r="A20" s="99" t="s">
        <v>619</v>
      </c>
      <c r="B20" s="154">
        <v>13</v>
      </c>
      <c r="C20" s="160">
        <v>5.91</v>
      </c>
      <c r="D20" s="160">
        <v>2.16</v>
      </c>
      <c r="E20" s="160">
        <v>5.61</v>
      </c>
      <c r="F20" s="161">
        <f t="shared" si="0"/>
        <v>13.68</v>
      </c>
    </row>
    <row r="21" spans="1:6" ht="12.75">
      <c r="A21" s="99" t="s">
        <v>620</v>
      </c>
      <c r="B21" s="154">
        <v>56</v>
      </c>
      <c r="C21" s="160">
        <v>102.68</v>
      </c>
      <c r="D21" s="160">
        <v>52.46</v>
      </c>
      <c r="E21" s="160">
        <v>1.9</v>
      </c>
      <c r="F21" s="161">
        <f t="shared" si="0"/>
        <v>157.04000000000002</v>
      </c>
    </row>
    <row r="22" spans="1:6" ht="12.75">
      <c r="A22" s="99" t="s">
        <v>621</v>
      </c>
      <c r="B22" s="154">
        <v>48</v>
      </c>
      <c r="C22" s="160">
        <v>602.66</v>
      </c>
      <c r="D22" s="160">
        <v>989.27</v>
      </c>
      <c r="E22" s="160">
        <v>120.16</v>
      </c>
      <c r="F22" s="161">
        <f t="shared" si="0"/>
        <v>1712.09</v>
      </c>
    </row>
    <row r="23" spans="1:6" ht="12.75">
      <c r="A23" s="99"/>
      <c r="B23" s="154"/>
      <c r="C23" s="160"/>
      <c r="D23" s="160"/>
      <c r="E23" s="160"/>
      <c r="F23" s="161"/>
    </row>
    <row r="24" spans="1:6" s="18" customFormat="1" ht="13.5" thickBot="1">
      <c r="A24" s="102" t="s">
        <v>185</v>
      </c>
      <c r="B24" s="162">
        <f>SUM(B8:B22)</f>
        <v>10932</v>
      </c>
      <c r="C24" s="163">
        <f>SUM(C8:C22)</f>
        <v>29402.560000000005</v>
      </c>
      <c r="D24" s="163">
        <f>SUM(D8:D22)</f>
        <v>42391.57</v>
      </c>
      <c r="E24" s="163">
        <f>SUM(E8:E22)</f>
        <v>14318.399999999998</v>
      </c>
      <c r="F24" s="164">
        <f>SUM(F8:F22)</f>
        <v>86112.52999999998</v>
      </c>
    </row>
  </sheetData>
  <mergeCells count="5">
    <mergeCell ref="A1:F1"/>
    <mergeCell ref="A3:F3"/>
    <mergeCell ref="A5:A7"/>
    <mergeCell ref="C5:F5"/>
    <mergeCell ref="C6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ignoredErrors>
    <ignoredError sqref="F8:F22" formulaRange="1"/>
  </ignoredErrors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1.8515625" style="0" customWidth="1"/>
    <col min="6" max="6" width="13.7109375" style="0" customWidth="1"/>
    <col min="7" max="7" width="16.421875" style="0" customWidth="1"/>
    <col min="8" max="8" width="19.28125" style="0" customWidth="1"/>
  </cols>
  <sheetData>
    <row r="1" spans="1:10" ht="18">
      <c r="A1" s="270" t="s">
        <v>18</v>
      </c>
      <c r="B1" s="270"/>
      <c r="C1" s="270"/>
      <c r="D1" s="270"/>
      <c r="E1" s="270"/>
      <c r="F1" s="270"/>
      <c r="G1" s="270"/>
      <c r="H1" s="270"/>
      <c r="I1" s="14"/>
      <c r="J1" s="14"/>
    </row>
    <row r="3" spans="1:10" ht="15">
      <c r="A3" s="225" t="s">
        <v>838</v>
      </c>
      <c r="B3" s="225"/>
      <c r="C3" s="225"/>
      <c r="D3" s="225"/>
      <c r="E3" s="225"/>
      <c r="F3" s="225"/>
      <c r="G3" s="225"/>
      <c r="H3" s="225"/>
      <c r="I3" s="7"/>
      <c r="J3" s="7"/>
    </row>
    <row r="4" spans="1:8" ht="13.5" thickBot="1">
      <c r="A4" s="23"/>
      <c r="B4" s="23"/>
      <c r="C4" s="23"/>
      <c r="D4" s="23"/>
      <c r="E4" s="23"/>
      <c r="F4" s="23"/>
      <c r="G4" s="23"/>
      <c r="H4" s="23"/>
    </row>
    <row r="5" spans="1:8" ht="12.75">
      <c r="A5" s="218" t="s">
        <v>914</v>
      </c>
      <c r="B5" s="221" t="s">
        <v>433</v>
      </c>
      <c r="C5" s="244" t="s">
        <v>910</v>
      </c>
      <c r="D5" s="245"/>
      <c r="E5" s="245"/>
      <c r="F5" s="218"/>
      <c r="G5" s="249" t="s">
        <v>911</v>
      </c>
      <c r="H5" s="262"/>
    </row>
    <row r="6" spans="1:8" ht="12.75">
      <c r="A6" s="219"/>
      <c r="B6" s="222"/>
      <c r="C6" s="246"/>
      <c r="D6" s="247"/>
      <c r="E6" s="247"/>
      <c r="F6" s="247"/>
      <c r="G6" s="224" t="s">
        <v>912</v>
      </c>
      <c r="H6" s="209" t="s">
        <v>913</v>
      </c>
    </row>
    <row r="7" spans="1:8" ht="27" customHeight="1" thickBot="1">
      <c r="A7" s="220"/>
      <c r="B7" s="223"/>
      <c r="C7" s="81" t="s">
        <v>634</v>
      </c>
      <c r="D7" s="81" t="s">
        <v>635</v>
      </c>
      <c r="E7" s="81" t="s">
        <v>636</v>
      </c>
      <c r="F7" s="81" t="s">
        <v>637</v>
      </c>
      <c r="G7" s="223"/>
      <c r="H7" s="210"/>
    </row>
    <row r="8" spans="1:8" ht="12.75">
      <c r="A8" s="25" t="s">
        <v>627</v>
      </c>
      <c r="B8" s="152">
        <v>10346</v>
      </c>
      <c r="C8" s="152">
        <v>9892</v>
      </c>
      <c r="D8" s="152">
        <v>47</v>
      </c>
      <c r="E8" s="152">
        <v>194</v>
      </c>
      <c r="F8" s="152">
        <v>213</v>
      </c>
      <c r="G8" s="152">
        <v>111</v>
      </c>
      <c r="H8" s="153">
        <v>144</v>
      </c>
    </row>
    <row r="9" spans="1:8" ht="12.75">
      <c r="A9" s="30" t="s">
        <v>628</v>
      </c>
      <c r="B9" s="154">
        <v>118</v>
      </c>
      <c r="C9" s="154">
        <v>115</v>
      </c>
      <c r="D9" s="154" t="s">
        <v>146</v>
      </c>
      <c r="E9" s="154">
        <v>3</v>
      </c>
      <c r="F9" s="154" t="s">
        <v>146</v>
      </c>
      <c r="G9" s="154">
        <v>2</v>
      </c>
      <c r="H9" s="155">
        <v>1</v>
      </c>
    </row>
    <row r="10" spans="1:9" ht="12.75">
      <c r="A10" s="30" t="s">
        <v>629</v>
      </c>
      <c r="B10" s="154">
        <v>28</v>
      </c>
      <c r="C10" s="154">
        <v>25</v>
      </c>
      <c r="D10" s="154">
        <v>2</v>
      </c>
      <c r="E10" s="154">
        <v>1</v>
      </c>
      <c r="F10" s="154" t="s">
        <v>146</v>
      </c>
      <c r="G10" s="154">
        <v>3</v>
      </c>
      <c r="H10" s="155" t="s">
        <v>146</v>
      </c>
      <c r="I10" s="5"/>
    </row>
    <row r="11" spans="1:9" ht="12.75">
      <c r="A11" s="30" t="s">
        <v>630</v>
      </c>
      <c r="B11" s="154">
        <v>321</v>
      </c>
      <c r="C11" s="154">
        <v>274</v>
      </c>
      <c r="D11" s="154">
        <v>1</v>
      </c>
      <c r="E11" s="154">
        <v>44</v>
      </c>
      <c r="F11" s="154">
        <v>2</v>
      </c>
      <c r="G11" s="154">
        <v>34</v>
      </c>
      <c r="H11" s="155">
        <v>23</v>
      </c>
      <c r="I11" s="5"/>
    </row>
    <row r="12" spans="1:9" ht="12.75">
      <c r="A12" s="30" t="s">
        <v>631</v>
      </c>
      <c r="B12" s="154">
        <v>94</v>
      </c>
      <c r="C12" s="154">
        <v>90</v>
      </c>
      <c r="D12" s="154" t="s">
        <v>146</v>
      </c>
      <c r="E12" s="154">
        <v>4</v>
      </c>
      <c r="F12" s="154" t="s">
        <v>146</v>
      </c>
      <c r="G12" s="154">
        <v>4</v>
      </c>
      <c r="H12" s="155">
        <v>1</v>
      </c>
      <c r="I12" s="5"/>
    </row>
    <row r="13" spans="1:9" ht="12.75">
      <c r="A13" s="30" t="s">
        <v>632</v>
      </c>
      <c r="B13" s="154">
        <v>12</v>
      </c>
      <c r="C13" s="154">
        <v>2</v>
      </c>
      <c r="D13" s="154" t="s">
        <v>146</v>
      </c>
      <c r="E13" s="154" t="s">
        <v>146</v>
      </c>
      <c r="F13" s="154" t="s">
        <v>146</v>
      </c>
      <c r="G13" s="154" t="s">
        <v>146</v>
      </c>
      <c r="H13" s="155" t="s">
        <v>146</v>
      </c>
      <c r="I13" s="5"/>
    </row>
    <row r="14" spans="1:8" ht="12.75">
      <c r="A14" s="30" t="s">
        <v>633</v>
      </c>
      <c r="B14" s="154">
        <v>23</v>
      </c>
      <c r="C14" s="154">
        <v>18</v>
      </c>
      <c r="D14" s="154" t="s">
        <v>146</v>
      </c>
      <c r="E14" s="154">
        <v>5</v>
      </c>
      <c r="F14" s="154" t="s">
        <v>146</v>
      </c>
      <c r="G14" s="154">
        <v>5</v>
      </c>
      <c r="H14" s="155">
        <v>2</v>
      </c>
    </row>
    <row r="15" spans="1:8" ht="12.75">
      <c r="A15" s="30"/>
      <c r="B15" s="154"/>
      <c r="C15" s="154"/>
      <c r="D15" s="154"/>
      <c r="E15" s="154"/>
      <c r="F15" s="154"/>
      <c r="G15" s="154"/>
      <c r="H15" s="155"/>
    </row>
    <row r="16" spans="1:8" s="18" customFormat="1" ht="13.5" thickBot="1">
      <c r="A16" s="173" t="s">
        <v>185</v>
      </c>
      <c r="B16" s="162">
        <f>SUM(B8:B15)</f>
        <v>10942</v>
      </c>
      <c r="C16" s="162">
        <f aca="true" t="shared" si="0" ref="C16:H16">SUM(C8:C15)</f>
        <v>10416</v>
      </c>
      <c r="D16" s="162">
        <f t="shared" si="0"/>
        <v>50</v>
      </c>
      <c r="E16" s="162">
        <f t="shared" si="0"/>
        <v>251</v>
      </c>
      <c r="F16" s="162">
        <f t="shared" si="0"/>
        <v>215</v>
      </c>
      <c r="G16" s="162">
        <f t="shared" si="0"/>
        <v>159</v>
      </c>
      <c r="H16" s="174">
        <f t="shared" si="0"/>
        <v>171</v>
      </c>
    </row>
    <row r="17" ht="12.75">
      <c r="A17" s="8"/>
    </row>
  </sheetData>
  <mergeCells count="8">
    <mergeCell ref="A1:H1"/>
    <mergeCell ref="A3:H3"/>
    <mergeCell ref="C5:F6"/>
    <mergeCell ref="G5:H5"/>
    <mergeCell ref="G6:G7"/>
    <mergeCell ref="H6:H7"/>
    <mergeCell ref="A5:A7"/>
    <mergeCell ref="B5:B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colBreaks count="1" manualBreakCount="1">
    <brk id="8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60.57421875" style="0" customWidth="1"/>
  </cols>
  <sheetData>
    <row r="1" spans="1:5" ht="18">
      <c r="A1" s="270" t="s">
        <v>18</v>
      </c>
      <c r="B1" s="270"/>
      <c r="C1" s="270"/>
      <c r="D1" s="270"/>
      <c r="E1" s="270"/>
    </row>
    <row r="3" spans="1:5" ht="15">
      <c r="A3" s="225" t="s">
        <v>870</v>
      </c>
      <c r="B3" s="225"/>
      <c r="C3" s="225"/>
      <c r="D3" s="225"/>
      <c r="E3" s="225"/>
    </row>
    <row r="4" spans="1:5" ht="13.5" thickBot="1">
      <c r="A4" s="23"/>
      <c r="B4" s="23"/>
      <c r="C4" s="23"/>
      <c r="D4" s="23"/>
      <c r="E4" s="23"/>
    </row>
    <row r="5" spans="1:5" ht="12.75">
      <c r="A5" s="218" t="s">
        <v>255</v>
      </c>
      <c r="B5" s="221" t="s">
        <v>667</v>
      </c>
      <c r="C5" s="43" t="s">
        <v>124</v>
      </c>
      <c r="D5" s="44" t="s">
        <v>668</v>
      </c>
      <c r="E5" s="244" t="s">
        <v>915</v>
      </c>
    </row>
    <row r="6" spans="1:5" ht="13.5" thickBot="1">
      <c r="A6" s="220"/>
      <c r="B6" s="223"/>
      <c r="C6" s="48" t="s">
        <v>259</v>
      </c>
      <c r="D6" s="48" t="s">
        <v>669</v>
      </c>
      <c r="E6" s="210"/>
    </row>
    <row r="7" spans="1:5" ht="12.75">
      <c r="A7" s="307" t="s">
        <v>670</v>
      </c>
      <c r="B7" s="112" t="s">
        <v>672</v>
      </c>
      <c r="C7" s="152">
        <v>2</v>
      </c>
      <c r="D7" s="152" t="s">
        <v>720</v>
      </c>
      <c r="E7" s="153" t="s">
        <v>736</v>
      </c>
    </row>
    <row r="8" spans="1:5" ht="12.75">
      <c r="A8" s="305"/>
      <c r="B8" s="114" t="s">
        <v>673</v>
      </c>
      <c r="C8" s="154">
        <v>2</v>
      </c>
      <c r="D8" s="154" t="s">
        <v>720</v>
      </c>
      <c r="E8" s="155" t="s">
        <v>737</v>
      </c>
    </row>
    <row r="9" spans="1:5" ht="12.75">
      <c r="A9" s="305"/>
      <c r="B9" s="114" t="s">
        <v>674</v>
      </c>
      <c r="C9" s="154">
        <v>2</v>
      </c>
      <c r="D9" s="154" t="s">
        <v>721</v>
      </c>
      <c r="E9" s="155" t="s">
        <v>738</v>
      </c>
    </row>
    <row r="10" spans="1:5" ht="12.75">
      <c r="A10" s="305"/>
      <c r="B10" s="114" t="s">
        <v>675</v>
      </c>
      <c r="C10" s="154" t="s">
        <v>716</v>
      </c>
      <c r="D10" s="154" t="s">
        <v>722</v>
      </c>
      <c r="E10" s="155" t="s">
        <v>739</v>
      </c>
    </row>
    <row r="11" spans="1:5" ht="12.75">
      <c r="A11" s="305"/>
      <c r="B11" s="114" t="s">
        <v>676</v>
      </c>
      <c r="C11" s="154" t="s">
        <v>717</v>
      </c>
      <c r="D11" s="154" t="s">
        <v>721</v>
      </c>
      <c r="E11" s="155" t="s">
        <v>740</v>
      </c>
    </row>
    <row r="12" spans="1:5" ht="12.75">
      <c r="A12" s="305"/>
      <c r="B12" s="114" t="s">
        <v>677</v>
      </c>
      <c r="C12" s="154">
        <v>1</v>
      </c>
      <c r="D12" s="154" t="s">
        <v>722</v>
      </c>
      <c r="E12" s="155" t="s">
        <v>741</v>
      </c>
    </row>
    <row r="13" spans="1:5" ht="12.75">
      <c r="A13" s="305"/>
      <c r="B13" s="114" t="s">
        <v>678</v>
      </c>
      <c r="C13" s="154">
        <v>1</v>
      </c>
      <c r="D13" s="154" t="s">
        <v>723</v>
      </c>
      <c r="E13" s="155" t="s">
        <v>742</v>
      </c>
    </row>
    <row r="14" spans="1:5" ht="12.75">
      <c r="A14" s="306"/>
      <c r="B14" s="116" t="s">
        <v>679</v>
      </c>
      <c r="C14" s="175" t="s">
        <v>717</v>
      </c>
      <c r="D14" s="175" t="s">
        <v>721</v>
      </c>
      <c r="E14" s="176" t="s">
        <v>743</v>
      </c>
    </row>
    <row r="15" spans="1:5" ht="12.75">
      <c r="A15" s="304" t="s">
        <v>671</v>
      </c>
      <c r="B15" s="177" t="s">
        <v>680</v>
      </c>
      <c r="C15" s="178" t="s">
        <v>718</v>
      </c>
      <c r="D15" s="178" t="s">
        <v>724</v>
      </c>
      <c r="E15" s="179" t="s">
        <v>744</v>
      </c>
    </row>
    <row r="16" spans="1:5" ht="12.75">
      <c r="A16" s="305"/>
      <c r="B16" s="114" t="s">
        <v>681</v>
      </c>
      <c r="C16" s="154" t="s">
        <v>718</v>
      </c>
      <c r="D16" s="154" t="s">
        <v>724</v>
      </c>
      <c r="E16" s="155" t="s">
        <v>745</v>
      </c>
    </row>
    <row r="17" spans="1:5" ht="12.75">
      <c r="A17" s="305"/>
      <c r="B17" s="114" t="s">
        <v>682</v>
      </c>
      <c r="C17" s="154" t="s">
        <v>718</v>
      </c>
      <c r="D17" s="154" t="s">
        <v>724</v>
      </c>
      <c r="E17" s="155" t="s">
        <v>746</v>
      </c>
    </row>
    <row r="18" spans="1:5" ht="12.75">
      <c r="A18" s="305"/>
      <c r="B18" s="180" t="s">
        <v>703</v>
      </c>
      <c r="C18" s="154" t="s">
        <v>718</v>
      </c>
      <c r="D18" s="154" t="s">
        <v>724</v>
      </c>
      <c r="E18" s="155" t="s">
        <v>747</v>
      </c>
    </row>
    <row r="19" spans="1:5" ht="12.75">
      <c r="A19" s="305"/>
      <c r="B19" s="114" t="s">
        <v>683</v>
      </c>
      <c r="C19" s="154" t="s">
        <v>718</v>
      </c>
      <c r="D19" s="154" t="s">
        <v>725</v>
      </c>
      <c r="E19" s="155" t="s">
        <v>143</v>
      </c>
    </row>
    <row r="20" spans="1:5" ht="12.75">
      <c r="A20" s="305"/>
      <c r="B20" s="114" t="s">
        <v>684</v>
      </c>
      <c r="C20" s="154" t="s">
        <v>718</v>
      </c>
      <c r="D20" s="154" t="s">
        <v>724</v>
      </c>
      <c r="E20" s="155" t="s">
        <v>738</v>
      </c>
    </row>
    <row r="21" spans="1:5" ht="12.75">
      <c r="A21" s="305"/>
      <c r="B21" s="114" t="s">
        <v>685</v>
      </c>
      <c r="C21" s="154" t="s">
        <v>718</v>
      </c>
      <c r="D21" s="154" t="s">
        <v>726</v>
      </c>
      <c r="E21" s="155" t="s">
        <v>748</v>
      </c>
    </row>
    <row r="22" spans="1:5" ht="12.75">
      <c r="A22" s="306"/>
      <c r="B22" s="116" t="s">
        <v>686</v>
      </c>
      <c r="C22" s="175" t="s">
        <v>718</v>
      </c>
      <c r="D22" s="175" t="s">
        <v>727</v>
      </c>
      <c r="E22" s="176" t="s">
        <v>749</v>
      </c>
    </row>
    <row r="23" spans="1:5" ht="12.75">
      <c r="A23" s="304" t="s">
        <v>697</v>
      </c>
      <c r="B23" s="177" t="s">
        <v>687</v>
      </c>
      <c r="C23" s="178" t="s">
        <v>718</v>
      </c>
      <c r="D23" s="178" t="s">
        <v>728</v>
      </c>
      <c r="E23" s="179" t="s">
        <v>750</v>
      </c>
    </row>
    <row r="24" spans="1:5" ht="12.75">
      <c r="A24" s="305"/>
      <c r="B24" s="114" t="s">
        <v>688</v>
      </c>
      <c r="C24" s="154" t="s">
        <v>719</v>
      </c>
      <c r="D24" s="154" t="s">
        <v>728</v>
      </c>
      <c r="E24" s="155" t="s">
        <v>751</v>
      </c>
    </row>
    <row r="25" spans="1:5" ht="12.75">
      <c r="A25" s="305"/>
      <c r="B25" s="114" t="s">
        <v>689</v>
      </c>
      <c r="C25" s="154" t="s">
        <v>719</v>
      </c>
      <c r="D25" s="154" t="s">
        <v>729</v>
      </c>
      <c r="E25" s="155" t="s">
        <v>752</v>
      </c>
    </row>
    <row r="26" spans="1:5" ht="12.75">
      <c r="A26" s="305"/>
      <c r="B26" s="114" t="s">
        <v>690</v>
      </c>
      <c r="C26" s="154" t="s">
        <v>718</v>
      </c>
      <c r="D26" s="154" t="s">
        <v>729</v>
      </c>
      <c r="E26" s="155" t="s">
        <v>753</v>
      </c>
    </row>
    <row r="27" spans="1:5" ht="12.75">
      <c r="A27" s="305"/>
      <c r="B27" s="114" t="s">
        <v>691</v>
      </c>
      <c r="C27" s="154" t="s">
        <v>719</v>
      </c>
      <c r="D27" s="154" t="s">
        <v>729</v>
      </c>
      <c r="E27" s="155" t="s">
        <v>754</v>
      </c>
    </row>
    <row r="28" spans="1:5" ht="12.75">
      <c r="A28" s="306"/>
      <c r="B28" s="116" t="s">
        <v>692</v>
      </c>
      <c r="C28" s="175" t="s">
        <v>718</v>
      </c>
      <c r="D28" s="175" t="s">
        <v>729</v>
      </c>
      <c r="E28" s="176" t="s">
        <v>741</v>
      </c>
    </row>
    <row r="29" spans="1:5" ht="12.75">
      <c r="A29" s="304" t="s">
        <v>715</v>
      </c>
      <c r="B29" s="177" t="s">
        <v>693</v>
      </c>
      <c r="C29" s="178" t="s">
        <v>719</v>
      </c>
      <c r="D29" s="178" t="s">
        <v>729</v>
      </c>
      <c r="E29" s="179" t="s">
        <v>755</v>
      </c>
    </row>
    <row r="30" spans="1:5" ht="12.75">
      <c r="A30" s="305"/>
      <c r="B30" s="114" t="s">
        <v>694</v>
      </c>
      <c r="C30" s="154" t="s">
        <v>719</v>
      </c>
      <c r="D30" s="154" t="s">
        <v>729</v>
      </c>
      <c r="E30" s="155" t="s">
        <v>751</v>
      </c>
    </row>
    <row r="31" spans="1:5" ht="12.75">
      <c r="A31" s="306"/>
      <c r="B31" s="116" t="s">
        <v>695</v>
      </c>
      <c r="C31" s="175" t="s">
        <v>719</v>
      </c>
      <c r="D31" s="175" t="s">
        <v>731</v>
      </c>
      <c r="E31" s="176" t="s">
        <v>737</v>
      </c>
    </row>
    <row r="32" spans="1:5" ht="12.75">
      <c r="A32" s="304" t="s">
        <v>696</v>
      </c>
      <c r="B32" s="177" t="s">
        <v>698</v>
      </c>
      <c r="C32" s="178" t="s">
        <v>719</v>
      </c>
      <c r="D32" s="178" t="s">
        <v>730</v>
      </c>
      <c r="E32" s="179" t="s">
        <v>756</v>
      </c>
    </row>
    <row r="33" spans="1:5" ht="12.75">
      <c r="A33" s="305"/>
      <c r="B33" s="114" t="s">
        <v>699</v>
      </c>
      <c r="C33" s="154" t="s">
        <v>719</v>
      </c>
      <c r="D33" s="154" t="s">
        <v>732</v>
      </c>
      <c r="E33" s="155" t="s">
        <v>757</v>
      </c>
    </row>
    <row r="34" spans="1:5" ht="12.75">
      <c r="A34" s="305"/>
      <c r="B34" s="114" t="s">
        <v>700</v>
      </c>
      <c r="C34" s="154" t="s">
        <v>719</v>
      </c>
      <c r="D34" s="154" t="s">
        <v>733</v>
      </c>
      <c r="E34" s="155" t="s">
        <v>758</v>
      </c>
    </row>
    <row r="35" spans="1:5" ht="12.75">
      <c r="A35" s="305"/>
      <c r="B35" s="114" t="s">
        <v>701</v>
      </c>
      <c r="C35" s="154" t="s">
        <v>719</v>
      </c>
      <c r="D35" s="154" t="s">
        <v>733</v>
      </c>
      <c r="E35" s="155" t="s">
        <v>759</v>
      </c>
    </row>
    <row r="36" spans="1:5" ht="12.75">
      <c r="A36" s="305"/>
      <c r="B36" s="114" t="s">
        <v>702</v>
      </c>
      <c r="C36" s="154" t="s">
        <v>719</v>
      </c>
      <c r="D36" s="154" t="s">
        <v>725</v>
      </c>
      <c r="E36" s="155" t="s">
        <v>747</v>
      </c>
    </row>
    <row r="37" spans="1:5" ht="12.75">
      <c r="A37" s="305"/>
      <c r="B37" s="114" t="s">
        <v>704</v>
      </c>
      <c r="C37" s="154" t="s">
        <v>719</v>
      </c>
      <c r="D37" s="154" t="s">
        <v>733</v>
      </c>
      <c r="E37" s="155" t="s">
        <v>754</v>
      </c>
    </row>
    <row r="38" spans="1:5" ht="12.75">
      <c r="A38" s="305"/>
      <c r="B38" s="114" t="s">
        <v>705</v>
      </c>
      <c r="C38" s="154" t="s">
        <v>719</v>
      </c>
      <c r="D38" s="154" t="s">
        <v>730</v>
      </c>
      <c r="E38" s="155" t="s">
        <v>760</v>
      </c>
    </row>
    <row r="39" spans="1:5" ht="12.75">
      <c r="A39" s="305"/>
      <c r="B39" s="114" t="s">
        <v>706</v>
      </c>
      <c r="C39" s="154" t="s">
        <v>719</v>
      </c>
      <c r="D39" s="154" t="s">
        <v>734</v>
      </c>
      <c r="E39" s="155" t="s">
        <v>143</v>
      </c>
    </row>
    <row r="40" spans="1:5" ht="12.75">
      <c r="A40" s="306"/>
      <c r="B40" s="116" t="s">
        <v>707</v>
      </c>
      <c r="C40" s="175" t="s">
        <v>719</v>
      </c>
      <c r="D40" s="175" t="s">
        <v>733</v>
      </c>
      <c r="E40" s="176" t="s">
        <v>761</v>
      </c>
    </row>
    <row r="41" spans="1:5" ht="12.75">
      <c r="A41" s="181" t="s">
        <v>708</v>
      </c>
      <c r="B41" s="182" t="s">
        <v>709</v>
      </c>
      <c r="C41" s="183" t="s">
        <v>718</v>
      </c>
      <c r="D41" s="183" t="s">
        <v>733</v>
      </c>
      <c r="E41" s="184" t="s">
        <v>762</v>
      </c>
    </row>
    <row r="42" spans="1:5" ht="12.75">
      <c r="A42" s="304" t="s">
        <v>710</v>
      </c>
      <c r="B42" s="177" t="s">
        <v>707</v>
      </c>
      <c r="C42" s="178" t="s">
        <v>718</v>
      </c>
      <c r="D42" s="178" t="s">
        <v>729</v>
      </c>
      <c r="E42" s="179" t="s">
        <v>763</v>
      </c>
    </row>
    <row r="43" spans="1:5" ht="12.75">
      <c r="A43" s="305"/>
      <c r="B43" s="114" t="s">
        <v>693</v>
      </c>
      <c r="C43" s="154" t="s">
        <v>718</v>
      </c>
      <c r="D43" s="154" t="s">
        <v>729</v>
      </c>
      <c r="E43" s="155" t="s">
        <v>764</v>
      </c>
    </row>
    <row r="44" spans="1:5" ht="12.75">
      <c r="A44" s="305"/>
      <c r="B44" s="114" t="s">
        <v>711</v>
      </c>
      <c r="C44" s="154" t="s">
        <v>718</v>
      </c>
      <c r="D44" s="154" t="s">
        <v>729</v>
      </c>
      <c r="E44" s="155" t="s">
        <v>739</v>
      </c>
    </row>
    <row r="45" spans="1:5" ht="12.75">
      <c r="A45" s="306"/>
      <c r="B45" s="116" t="s">
        <v>712</v>
      </c>
      <c r="C45" s="175" t="s">
        <v>718</v>
      </c>
      <c r="D45" s="175" t="s">
        <v>729</v>
      </c>
      <c r="E45" s="176" t="s">
        <v>765</v>
      </c>
    </row>
    <row r="46" spans="1:6" ht="26.25" thickBot="1">
      <c r="A46" s="185" t="s">
        <v>713</v>
      </c>
      <c r="B46" s="186" t="s">
        <v>714</v>
      </c>
      <c r="C46" s="187" t="s">
        <v>718</v>
      </c>
      <c r="D46" s="187" t="s">
        <v>735</v>
      </c>
      <c r="E46" s="188" t="s">
        <v>736</v>
      </c>
      <c r="F46" s="191"/>
    </row>
    <row r="47" spans="1:5" ht="12.75">
      <c r="A47" s="16"/>
      <c r="E47" s="5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</sheetData>
  <mergeCells count="11">
    <mergeCell ref="A42:A45"/>
    <mergeCell ref="A29:A31"/>
    <mergeCell ref="A32:A40"/>
    <mergeCell ref="A1:E1"/>
    <mergeCell ref="A3:E3"/>
    <mergeCell ref="A15:A22"/>
    <mergeCell ref="A23:A28"/>
    <mergeCell ref="A5:A6"/>
    <mergeCell ref="B5:B6"/>
    <mergeCell ref="E5:E6"/>
    <mergeCell ref="A7:A1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rowBreaks count="1" manualBreakCount="1">
    <brk id="47" max="255" man="1"/>
  </rowBreaks>
  <ignoredErrors>
    <ignoredError sqref="C10" twoDigitTextYear="1"/>
    <ignoredError sqref="C15:C46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59.28125" style="0" customWidth="1"/>
  </cols>
  <sheetData>
    <row r="1" spans="1:5" ht="18">
      <c r="A1" s="270" t="s">
        <v>18</v>
      </c>
      <c r="B1" s="270"/>
      <c r="C1" s="270"/>
      <c r="D1" s="270"/>
      <c r="E1" s="270"/>
    </row>
    <row r="3" spans="1:5" ht="15">
      <c r="A3" s="225" t="s">
        <v>871</v>
      </c>
      <c r="B3" s="225"/>
      <c r="C3" s="225"/>
      <c r="D3" s="225"/>
      <c r="E3" s="225"/>
    </row>
    <row r="4" spans="1:6" ht="13.5" thickBot="1">
      <c r="A4" s="23"/>
      <c r="B4" s="23"/>
      <c r="C4" s="23"/>
      <c r="D4" s="23"/>
      <c r="E4" s="23"/>
      <c r="F4" s="5"/>
    </row>
    <row r="5" spans="1:6" ht="12.75">
      <c r="A5" s="218" t="s">
        <v>255</v>
      </c>
      <c r="B5" s="221" t="s">
        <v>667</v>
      </c>
      <c r="C5" s="43" t="s">
        <v>124</v>
      </c>
      <c r="D5" s="44" t="s">
        <v>668</v>
      </c>
      <c r="E5" s="244" t="s">
        <v>915</v>
      </c>
      <c r="F5" s="5"/>
    </row>
    <row r="6" spans="1:6" ht="13.5" thickBot="1">
      <c r="A6" s="220"/>
      <c r="B6" s="223"/>
      <c r="C6" s="48" t="s">
        <v>916</v>
      </c>
      <c r="D6" s="48" t="s">
        <v>669</v>
      </c>
      <c r="E6" s="210"/>
      <c r="F6" s="5"/>
    </row>
    <row r="7" spans="1:6" ht="12.75">
      <c r="A7" s="307" t="s">
        <v>670</v>
      </c>
      <c r="B7" s="112" t="s">
        <v>672</v>
      </c>
      <c r="C7" s="152">
        <v>2</v>
      </c>
      <c r="D7" s="152" t="s">
        <v>720</v>
      </c>
      <c r="E7" s="153" t="s">
        <v>736</v>
      </c>
      <c r="F7" s="5"/>
    </row>
    <row r="8" spans="1:6" ht="12.75">
      <c r="A8" s="305"/>
      <c r="B8" s="114" t="s">
        <v>673</v>
      </c>
      <c r="C8" s="154">
        <v>2</v>
      </c>
      <c r="D8" s="154" t="s">
        <v>720</v>
      </c>
      <c r="E8" s="155" t="s">
        <v>737</v>
      </c>
      <c r="F8" s="5"/>
    </row>
    <row r="9" spans="1:6" ht="12.75">
      <c r="A9" s="306"/>
      <c r="B9" s="116" t="s">
        <v>766</v>
      </c>
      <c r="C9" s="175" t="s">
        <v>718</v>
      </c>
      <c r="D9" s="175" t="s">
        <v>767</v>
      </c>
      <c r="E9" s="176" t="s">
        <v>772</v>
      </c>
      <c r="F9" s="5"/>
    </row>
    <row r="10" spans="1:6" ht="12.75">
      <c r="A10" s="304" t="s">
        <v>671</v>
      </c>
      <c r="B10" s="177" t="s">
        <v>768</v>
      </c>
      <c r="C10" s="178" t="s">
        <v>718</v>
      </c>
      <c r="D10" s="178" t="s">
        <v>769</v>
      </c>
      <c r="E10" s="179" t="s">
        <v>773</v>
      </c>
      <c r="F10" s="5"/>
    </row>
    <row r="11" spans="1:6" ht="12.75">
      <c r="A11" s="305"/>
      <c r="B11" s="114" t="s">
        <v>698</v>
      </c>
      <c r="C11" s="154" t="s">
        <v>718</v>
      </c>
      <c r="D11" s="154" t="s">
        <v>770</v>
      </c>
      <c r="E11" s="155" t="s">
        <v>756</v>
      </c>
      <c r="F11" s="5"/>
    </row>
    <row r="12" spans="1:6" ht="12.75">
      <c r="A12" s="305"/>
      <c r="B12" s="114" t="s">
        <v>702</v>
      </c>
      <c r="C12" s="154" t="s">
        <v>718</v>
      </c>
      <c r="D12" s="154" t="s">
        <v>770</v>
      </c>
      <c r="E12" s="155" t="s">
        <v>747</v>
      </c>
      <c r="F12" s="5"/>
    </row>
    <row r="13" spans="1:6" ht="12.75">
      <c r="A13" s="306"/>
      <c r="B13" s="189" t="s">
        <v>704</v>
      </c>
      <c r="C13" s="175" t="s">
        <v>718</v>
      </c>
      <c r="D13" s="175" t="s">
        <v>771</v>
      </c>
      <c r="E13" s="176" t="s">
        <v>754</v>
      </c>
      <c r="F13" s="5"/>
    </row>
    <row r="14" spans="1:6" ht="12.75">
      <c r="A14" s="304" t="s">
        <v>793</v>
      </c>
      <c r="B14" s="177" t="s">
        <v>698</v>
      </c>
      <c r="C14" s="178" t="s">
        <v>718</v>
      </c>
      <c r="D14" s="178" t="s">
        <v>770</v>
      </c>
      <c r="E14" s="179" t="s">
        <v>756</v>
      </c>
      <c r="F14" s="5"/>
    </row>
    <row r="15" spans="1:6" ht="12.75">
      <c r="A15" s="305"/>
      <c r="B15" s="114" t="s">
        <v>699</v>
      </c>
      <c r="C15" s="154" t="s">
        <v>718</v>
      </c>
      <c r="D15" s="154" t="s">
        <v>775</v>
      </c>
      <c r="E15" s="155" t="s">
        <v>757</v>
      </c>
      <c r="F15" s="5"/>
    </row>
    <row r="16" spans="1:6" ht="12.75">
      <c r="A16" s="305"/>
      <c r="B16" s="114" t="s">
        <v>702</v>
      </c>
      <c r="C16" s="154" t="s">
        <v>718</v>
      </c>
      <c r="D16" s="154" t="s">
        <v>770</v>
      </c>
      <c r="E16" s="155" t="s">
        <v>747</v>
      </c>
      <c r="F16" s="5"/>
    </row>
    <row r="17" spans="1:6" ht="12.75">
      <c r="A17" s="305"/>
      <c r="B17" s="114" t="s">
        <v>704</v>
      </c>
      <c r="C17" s="154" t="s">
        <v>718</v>
      </c>
      <c r="D17" s="154" t="s">
        <v>776</v>
      </c>
      <c r="E17" s="155" t="s">
        <v>754</v>
      </c>
      <c r="F17" s="5"/>
    </row>
    <row r="18" spans="1:6" ht="12.75">
      <c r="A18" s="306"/>
      <c r="B18" s="116" t="s">
        <v>774</v>
      </c>
      <c r="C18" s="175" t="s">
        <v>718</v>
      </c>
      <c r="D18" s="175" t="s">
        <v>777</v>
      </c>
      <c r="E18" s="176" t="s">
        <v>778</v>
      </c>
      <c r="F18" s="5"/>
    </row>
    <row r="19" spans="1:6" ht="12.75">
      <c r="A19" s="304" t="s">
        <v>794</v>
      </c>
      <c r="B19" s="177" t="s">
        <v>779</v>
      </c>
      <c r="C19" s="178" t="s">
        <v>718</v>
      </c>
      <c r="D19" s="178" t="s">
        <v>795</v>
      </c>
      <c r="E19" s="179" t="s">
        <v>797</v>
      </c>
      <c r="F19" s="197"/>
    </row>
    <row r="20" spans="1:6" ht="12.75">
      <c r="A20" s="305"/>
      <c r="B20" s="2" t="s">
        <v>780</v>
      </c>
      <c r="C20" s="22" t="s">
        <v>718</v>
      </c>
      <c r="D20" s="22" t="s">
        <v>795</v>
      </c>
      <c r="E20" s="22" t="s">
        <v>796</v>
      </c>
      <c r="F20" s="5"/>
    </row>
    <row r="21" spans="1:6" ht="12.75">
      <c r="A21" s="305"/>
      <c r="B21" s="2" t="s">
        <v>781</v>
      </c>
      <c r="C21" s="22" t="s">
        <v>718</v>
      </c>
      <c r="D21" s="22" t="s">
        <v>795</v>
      </c>
      <c r="E21" s="22" t="s">
        <v>798</v>
      </c>
      <c r="F21" s="5"/>
    </row>
    <row r="22" spans="1:6" ht="12.75">
      <c r="A22" s="305"/>
      <c r="B22" s="2" t="s">
        <v>782</v>
      </c>
      <c r="C22" s="22" t="s">
        <v>718</v>
      </c>
      <c r="D22" s="22" t="s">
        <v>795</v>
      </c>
      <c r="E22" s="22" t="s">
        <v>799</v>
      </c>
      <c r="F22" s="5"/>
    </row>
    <row r="23" spans="1:6" ht="12.75">
      <c r="A23" s="305"/>
      <c r="B23" s="2" t="s">
        <v>783</v>
      </c>
      <c r="C23" s="22" t="s">
        <v>718</v>
      </c>
      <c r="D23" s="22" t="s">
        <v>795</v>
      </c>
      <c r="E23" s="22" t="s">
        <v>800</v>
      </c>
      <c r="F23" s="5"/>
    </row>
    <row r="24" spans="1:6" ht="12.75">
      <c r="A24" s="305"/>
      <c r="B24" s="2" t="s">
        <v>784</v>
      </c>
      <c r="C24" s="22" t="s">
        <v>718</v>
      </c>
      <c r="D24" s="22" t="s">
        <v>795</v>
      </c>
      <c r="E24" s="22" t="s">
        <v>801</v>
      </c>
      <c r="F24" s="5"/>
    </row>
    <row r="25" spans="1:6" ht="12.75">
      <c r="A25" s="305"/>
      <c r="B25" s="2" t="s">
        <v>785</v>
      </c>
      <c r="C25" s="22" t="s">
        <v>718</v>
      </c>
      <c r="D25" s="22" t="s">
        <v>795</v>
      </c>
      <c r="E25" s="22" t="s">
        <v>802</v>
      </c>
      <c r="F25" s="5"/>
    </row>
    <row r="26" spans="1:6" ht="12.75">
      <c r="A26" s="305"/>
      <c r="B26" s="2" t="s">
        <v>786</v>
      </c>
      <c r="C26" s="22" t="s">
        <v>718</v>
      </c>
      <c r="D26" s="22" t="s">
        <v>795</v>
      </c>
      <c r="E26" s="22" t="s">
        <v>803</v>
      </c>
      <c r="F26" s="5"/>
    </row>
    <row r="27" spans="1:6" ht="12.75">
      <c r="A27" s="305"/>
      <c r="B27" s="2" t="s">
        <v>787</v>
      </c>
      <c r="C27" s="22" t="s">
        <v>718</v>
      </c>
      <c r="D27" s="22" t="s">
        <v>795</v>
      </c>
      <c r="E27" s="22" t="s">
        <v>804</v>
      </c>
      <c r="F27" s="5"/>
    </row>
    <row r="28" spans="1:6" ht="12.75">
      <c r="A28" s="305"/>
      <c r="B28" s="2" t="s">
        <v>788</v>
      </c>
      <c r="C28" s="22" t="s">
        <v>718</v>
      </c>
      <c r="D28" s="22" t="s">
        <v>795</v>
      </c>
      <c r="E28" s="22" t="s">
        <v>805</v>
      </c>
      <c r="F28" s="5"/>
    </row>
    <row r="29" spans="1:6" ht="12.75">
      <c r="A29" s="305"/>
      <c r="B29" s="2" t="s">
        <v>789</v>
      </c>
      <c r="C29" s="22" t="s">
        <v>718</v>
      </c>
      <c r="D29" s="22" t="s">
        <v>795</v>
      </c>
      <c r="E29" s="22" t="s">
        <v>63</v>
      </c>
      <c r="F29" s="5"/>
    </row>
    <row r="30" spans="1:6" ht="12.75">
      <c r="A30" s="305"/>
      <c r="B30" s="2" t="s">
        <v>790</v>
      </c>
      <c r="C30" s="22" t="s">
        <v>718</v>
      </c>
      <c r="D30" s="22" t="s">
        <v>795</v>
      </c>
      <c r="E30" s="22" t="s">
        <v>806</v>
      </c>
      <c r="F30" s="5"/>
    </row>
    <row r="31" spans="1:6" ht="12.75">
      <c r="A31" s="305"/>
      <c r="B31" s="2" t="s">
        <v>791</v>
      </c>
      <c r="C31" s="22" t="s">
        <v>718</v>
      </c>
      <c r="D31" s="22" t="s">
        <v>795</v>
      </c>
      <c r="E31" s="22" t="s">
        <v>807</v>
      </c>
      <c r="F31" s="5"/>
    </row>
    <row r="32" spans="1:6" ht="13.5" thickBot="1">
      <c r="A32" s="308"/>
      <c r="B32" s="198" t="s">
        <v>792</v>
      </c>
      <c r="C32" s="199" t="s">
        <v>718</v>
      </c>
      <c r="D32" s="200" t="s">
        <v>795</v>
      </c>
      <c r="E32" s="199" t="s">
        <v>808</v>
      </c>
      <c r="F32" s="5"/>
    </row>
    <row r="33" ht="12.75">
      <c r="F33" s="5"/>
    </row>
    <row r="34" ht="12.75">
      <c r="F34" s="5"/>
    </row>
  </sheetData>
  <mergeCells count="9">
    <mergeCell ref="A14:A18"/>
    <mergeCell ref="A19:A32"/>
    <mergeCell ref="A7:A9"/>
    <mergeCell ref="A10:A13"/>
    <mergeCell ref="A1:E1"/>
    <mergeCell ref="A3:E3"/>
    <mergeCell ref="A5:A6"/>
    <mergeCell ref="B5:B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9.28125" style="0" customWidth="1"/>
    <col min="5" max="5" width="20.140625" style="0" customWidth="1"/>
  </cols>
  <sheetData>
    <row r="1" spans="1:10" ht="18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6"/>
    </row>
    <row r="3" spans="1:10" ht="15">
      <c r="A3" s="225" t="s">
        <v>816</v>
      </c>
      <c r="B3" s="225"/>
      <c r="C3" s="225"/>
      <c r="D3" s="225"/>
      <c r="E3" s="225"/>
      <c r="F3" s="225"/>
      <c r="G3" s="225"/>
      <c r="H3" s="225"/>
      <c r="I3" s="225"/>
      <c r="J3" s="7"/>
    </row>
    <row r="4" spans="1:9" ht="13.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90" t="s">
        <v>655</v>
      </c>
      <c r="B5" s="249" t="s">
        <v>656</v>
      </c>
      <c r="C5" s="250"/>
      <c r="D5" s="249" t="s">
        <v>189</v>
      </c>
      <c r="E5" s="262"/>
      <c r="F5" s="262"/>
      <c r="G5" s="63"/>
      <c r="H5" s="263" t="s">
        <v>659</v>
      </c>
      <c r="I5" s="264"/>
    </row>
    <row r="6" spans="1:9" ht="12.75">
      <c r="A6" s="91" t="s">
        <v>125</v>
      </c>
      <c r="B6" s="66" t="s">
        <v>31</v>
      </c>
      <c r="C6" s="66" t="s">
        <v>32</v>
      </c>
      <c r="D6" s="259" t="s">
        <v>657</v>
      </c>
      <c r="E6" s="260"/>
      <c r="F6" s="261"/>
      <c r="G6" s="66" t="s">
        <v>157</v>
      </c>
      <c r="H6" s="257" t="s">
        <v>660</v>
      </c>
      <c r="I6" s="258"/>
    </row>
    <row r="7" spans="1:9" ht="13.5" thickBot="1">
      <c r="A7" s="95" t="s">
        <v>126</v>
      </c>
      <c r="B7" s="68" t="s">
        <v>886</v>
      </c>
      <c r="C7" s="68" t="s">
        <v>887</v>
      </c>
      <c r="D7" s="96" t="s">
        <v>1</v>
      </c>
      <c r="E7" s="96" t="s">
        <v>658</v>
      </c>
      <c r="F7" s="96" t="s">
        <v>2</v>
      </c>
      <c r="G7" s="68" t="s">
        <v>39</v>
      </c>
      <c r="H7" s="96" t="s">
        <v>1</v>
      </c>
      <c r="I7" s="97" t="s">
        <v>157</v>
      </c>
    </row>
    <row r="8" spans="1:9" ht="12.75">
      <c r="A8" s="70" t="s">
        <v>42</v>
      </c>
      <c r="B8" s="26">
        <v>300</v>
      </c>
      <c r="C8" s="26">
        <v>83</v>
      </c>
      <c r="D8" s="37">
        <v>194.61</v>
      </c>
      <c r="E8" s="37">
        <v>360.51</v>
      </c>
      <c r="F8" s="37">
        <f>SUM(D8:E8)</f>
        <v>555.12</v>
      </c>
      <c r="G8" s="82" t="s">
        <v>146</v>
      </c>
      <c r="H8" s="49">
        <v>0.048</v>
      </c>
      <c r="I8" s="83">
        <v>0.109</v>
      </c>
    </row>
    <row r="9" spans="1:9" ht="12.75">
      <c r="A9" s="71" t="s">
        <v>43</v>
      </c>
      <c r="B9" s="31">
        <v>211</v>
      </c>
      <c r="C9" s="31">
        <v>81</v>
      </c>
      <c r="D9" s="39">
        <v>126.18</v>
      </c>
      <c r="E9" s="39">
        <v>742.26</v>
      </c>
      <c r="F9" s="39">
        <f aca="true" t="shared" si="0" ref="F9:F72">SUM(D9:E9)</f>
        <v>868.44</v>
      </c>
      <c r="G9" s="72" t="s">
        <v>146</v>
      </c>
      <c r="H9" s="51">
        <v>0.027</v>
      </c>
      <c r="I9" s="84">
        <v>0.13</v>
      </c>
    </row>
    <row r="10" spans="1:9" ht="12.75">
      <c r="A10" s="71" t="s">
        <v>44</v>
      </c>
      <c r="B10" s="31">
        <v>880</v>
      </c>
      <c r="C10" s="31">
        <v>469</v>
      </c>
      <c r="D10" s="39">
        <v>477.82</v>
      </c>
      <c r="E10" s="39">
        <v>3870.45</v>
      </c>
      <c r="F10" s="39">
        <f t="shared" si="0"/>
        <v>4348.2699999999995</v>
      </c>
      <c r="G10" s="72" t="s">
        <v>146</v>
      </c>
      <c r="H10" s="51">
        <v>0.147</v>
      </c>
      <c r="I10" s="84">
        <v>0.748</v>
      </c>
    </row>
    <row r="11" spans="1:9" ht="12.75">
      <c r="A11" s="71" t="s">
        <v>45</v>
      </c>
      <c r="B11" s="31">
        <v>462</v>
      </c>
      <c r="C11" s="31">
        <v>78</v>
      </c>
      <c r="D11" s="39">
        <v>202.7</v>
      </c>
      <c r="E11" s="39">
        <v>378.28</v>
      </c>
      <c r="F11" s="39">
        <f t="shared" si="0"/>
        <v>580.98</v>
      </c>
      <c r="G11" s="72" t="s">
        <v>146</v>
      </c>
      <c r="H11" s="51">
        <v>0.092</v>
      </c>
      <c r="I11" s="84">
        <v>0.192</v>
      </c>
    </row>
    <row r="12" spans="1:9" s="18" customFormat="1" ht="14.25">
      <c r="A12" s="73" t="s">
        <v>662</v>
      </c>
      <c r="B12" s="54">
        <v>1853</v>
      </c>
      <c r="C12" s="54">
        <v>711</v>
      </c>
      <c r="D12" s="55">
        <v>1001.31</v>
      </c>
      <c r="E12" s="55">
        <v>5351.5</v>
      </c>
      <c r="F12" s="55">
        <f t="shared" si="0"/>
        <v>6352.8099999999995</v>
      </c>
      <c r="G12" s="76" t="s">
        <v>146</v>
      </c>
      <c r="H12" s="56">
        <v>0.07</v>
      </c>
      <c r="I12" s="85">
        <v>0.308</v>
      </c>
    </row>
    <row r="13" spans="1:9" ht="12.75">
      <c r="A13" s="71"/>
      <c r="B13" s="31"/>
      <c r="C13" s="31"/>
      <c r="D13" s="39"/>
      <c r="E13" s="39"/>
      <c r="F13" s="39"/>
      <c r="G13" s="39"/>
      <c r="H13" s="51"/>
      <c r="I13" s="84"/>
    </row>
    <row r="14" spans="1:9" s="18" customFormat="1" ht="14.25">
      <c r="A14" s="73" t="s">
        <v>663</v>
      </c>
      <c r="B14" s="54">
        <v>835</v>
      </c>
      <c r="C14" s="54">
        <v>1132</v>
      </c>
      <c r="D14" s="55">
        <v>298.87</v>
      </c>
      <c r="E14" s="55">
        <v>4256.21</v>
      </c>
      <c r="F14" s="55">
        <f t="shared" si="0"/>
        <v>4555.08</v>
      </c>
      <c r="G14" s="76" t="s">
        <v>146</v>
      </c>
      <c r="H14" s="56">
        <v>0.092</v>
      </c>
      <c r="I14" s="85">
        <v>0.683</v>
      </c>
    </row>
    <row r="15" spans="1:9" ht="12.75">
      <c r="A15" s="71"/>
      <c r="B15" s="31"/>
      <c r="C15" s="31"/>
      <c r="D15" s="39"/>
      <c r="E15" s="39"/>
      <c r="F15" s="39"/>
      <c r="G15" s="39"/>
      <c r="H15" s="51"/>
      <c r="I15" s="84"/>
    </row>
    <row r="16" spans="1:9" s="18" customFormat="1" ht="12.75">
      <c r="A16" s="73" t="s">
        <v>48</v>
      </c>
      <c r="B16" s="54">
        <v>31</v>
      </c>
      <c r="C16" s="54">
        <v>176</v>
      </c>
      <c r="D16" s="55">
        <v>668.15</v>
      </c>
      <c r="E16" s="55">
        <v>1358.65</v>
      </c>
      <c r="F16" s="55">
        <v>2026.8</v>
      </c>
      <c r="G16" s="55">
        <v>83.5</v>
      </c>
      <c r="H16" s="56">
        <v>0.427</v>
      </c>
      <c r="I16" s="85">
        <v>0.653</v>
      </c>
    </row>
    <row r="17" spans="1:9" ht="12.75">
      <c r="A17" s="71"/>
      <c r="B17" s="31"/>
      <c r="C17" s="31"/>
      <c r="D17" s="39"/>
      <c r="E17" s="39"/>
      <c r="F17" s="39"/>
      <c r="G17" s="39"/>
      <c r="H17" s="51"/>
      <c r="I17" s="84"/>
    </row>
    <row r="18" spans="1:9" ht="12.75">
      <c r="A18" s="71" t="s">
        <v>839</v>
      </c>
      <c r="B18" s="31">
        <v>20</v>
      </c>
      <c r="C18" s="31">
        <v>5</v>
      </c>
      <c r="D18" s="39">
        <v>1.98</v>
      </c>
      <c r="E18" s="39">
        <v>9.2</v>
      </c>
      <c r="F18" s="39">
        <f t="shared" si="0"/>
        <v>11.18</v>
      </c>
      <c r="G18" s="39">
        <v>21.06</v>
      </c>
      <c r="H18" s="72" t="s">
        <v>146</v>
      </c>
      <c r="I18" s="84">
        <v>0.018</v>
      </c>
    </row>
    <row r="19" spans="1:9" ht="12.75">
      <c r="A19" s="71" t="s">
        <v>49</v>
      </c>
      <c r="B19" s="31">
        <v>17</v>
      </c>
      <c r="C19" s="31">
        <v>8</v>
      </c>
      <c r="D19" s="39">
        <v>23.13</v>
      </c>
      <c r="E19" s="39">
        <v>118.07</v>
      </c>
      <c r="F19" s="39">
        <f t="shared" si="0"/>
        <v>141.2</v>
      </c>
      <c r="G19" s="39">
        <v>1</v>
      </c>
      <c r="H19" s="51">
        <v>0.021</v>
      </c>
      <c r="I19" s="84">
        <v>0.102</v>
      </c>
    </row>
    <row r="20" spans="1:9" ht="12.75">
      <c r="A20" s="71" t="s">
        <v>50</v>
      </c>
      <c r="B20" s="31">
        <v>21</v>
      </c>
      <c r="C20" s="31">
        <v>22</v>
      </c>
      <c r="D20" s="39">
        <v>37.6</v>
      </c>
      <c r="E20" s="39">
        <v>26.35</v>
      </c>
      <c r="F20" s="39">
        <f t="shared" si="0"/>
        <v>63.95</v>
      </c>
      <c r="G20" s="39">
        <v>1.62</v>
      </c>
      <c r="H20" s="51">
        <v>0.031</v>
      </c>
      <c r="I20" s="84">
        <v>0.044</v>
      </c>
    </row>
    <row r="21" spans="1:9" s="18" customFormat="1" ht="12.75">
      <c r="A21" s="73" t="s">
        <v>840</v>
      </c>
      <c r="B21" s="54">
        <v>58</v>
      </c>
      <c r="C21" s="54">
        <v>35</v>
      </c>
      <c r="D21" s="55">
        <v>62.71</v>
      </c>
      <c r="E21" s="55">
        <v>153.62</v>
      </c>
      <c r="F21" s="55">
        <f t="shared" si="0"/>
        <v>216.33</v>
      </c>
      <c r="G21" s="55">
        <v>23.68</v>
      </c>
      <c r="H21" s="56">
        <v>0.017</v>
      </c>
      <c r="I21" s="85">
        <v>0.051</v>
      </c>
    </row>
    <row r="22" spans="1:9" ht="12.75">
      <c r="A22" s="71"/>
      <c r="B22" s="31"/>
      <c r="C22" s="31"/>
      <c r="D22" s="39"/>
      <c r="E22" s="39"/>
      <c r="F22" s="39"/>
      <c r="G22" s="39"/>
      <c r="H22" s="51"/>
      <c r="I22" s="84"/>
    </row>
    <row r="23" spans="1:9" s="18" customFormat="1" ht="12.75">
      <c r="A23" s="73" t="s">
        <v>51</v>
      </c>
      <c r="B23" s="54">
        <v>441</v>
      </c>
      <c r="C23" s="54">
        <v>159</v>
      </c>
      <c r="D23" s="55">
        <v>173.12</v>
      </c>
      <c r="E23" s="55">
        <v>894.06</v>
      </c>
      <c r="F23" s="55">
        <v>1067.18</v>
      </c>
      <c r="G23" s="55">
        <v>61.62</v>
      </c>
      <c r="H23" s="56">
        <v>0.05</v>
      </c>
      <c r="I23" s="85">
        <v>0.213</v>
      </c>
    </row>
    <row r="24" spans="1:9" ht="12.75">
      <c r="A24" s="71"/>
      <c r="B24" s="31"/>
      <c r="C24" s="31"/>
      <c r="D24" s="39"/>
      <c r="E24" s="39"/>
      <c r="F24" s="39"/>
      <c r="G24" s="39"/>
      <c r="H24" s="51"/>
      <c r="I24" s="84"/>
    </row>
    <row r="25" spans="1:9" s="18" customFormat="1" ht="14.25">
      <c r="A25" s="73" t="s">
        <v>664</v>
      </c>
      <c r="B25" s="54">
        <v>75</v>
      </c>
      <c r="C25" s="54">
        <v>23</v>
      </c>
      <c r="D25" s="55">
        <v>8.95</v>
      </c>
      <c r="E25" s="55">
        <v>84.99</v>
      </c>
      <c r="F25" s="55">
        <v>93.94</v>
      </c>
      <c r="G25" s="76" t="s">
        <v>146</v>
      </c>
      <c r="H25" s="56">
        <v>0.008</v>
      </c>
      <c r="I25" s="85">
        <v>0.032</v>
      </c>
    </row>
    <row r="26" spans="1:9" ht="12.75">
      <c r="A26" s="71"/>
      <c r="B26" s="31"/>
      <c r="C26" s="31"/>
      <c r="D26" s="39"/>
      <c r="E26" s="39"/>
      <c r="F26" s="39"/>
      <c r="G26" s="39"/>
      <c r="H26" s="51"/>
      <c r="I26" s="84"/>
    </row>
    <row r="27" spans="1:9" ht="12.75">
      <c r="A27" s="71" t="s">
        <v>53</v>
      </c>
      <c r="B27" s="31">
        <v>70</v>
      </c>
      <c r="C27" s="31">
        <v>23</v>
      </c>
      <c r="D27" s="39">
        <v>23.85</v>
      </c>
      <c r="E27" s="39">
        <v>52.15</v>
      </c>
      <c r="F27" s="39">
        <f t="shared" si="0"/>
        <v>76</v>
      </c>
      <c r="G27" s="72" t="s">
        <v>146</v>
      </c>
      <c r="H27" s="51">
        <v>0.006</v>
      </c>
      <c r="I27" s="84">
        <v>0.009</v>
      </c>
    </row>
    <row r="28" spans="1:9" ht="12.75">
      <c r="A28" s="71" t="s">
        <v>54</v>
      </c>
      <c r="B28" s="31">
        <v>63</v>
      </c>
      <c r="C28" s="31">
        <v>16</v>
      </c>
      <c r="D28" s="39">
        <v>23.74</v>
      </c>
      <c r="E28" s="39">
        <v>42.78</v>
      </c>
      <c r="F28" s="39">
        <f t="shared" si="0"/>
        <v>66.52</v>
      </c>
      <c r="G28" s="72" t="s">
        <v>146</v>
      </c>
      <c r="H28" s="51">
        <v>0.006</v>
      </c>
      <c r="I28" s="84">
        <v>0.007</v>
      </c>
    </row>
    <row r="29" spans="1:9" ht="12.75">
      <c r="A29" s="71" t="s">
        <v>55</v>
      </c>
      <c r="B29" s="31">
        <v>125</v>
      </c>
      <c r="C29" s="31">
        <v>48</v>
      </c>
      <c r="D29" s="39">
        <v>1945.76</v>
      </c>
      <c r="E29" s="39">
        <v>380.02</v>
      </c>
      <c r="F29" s="39">
        <f t="shared" si="0"/>
        <v>2325.7799999999997</v>
      </c>
      <c r="G29" s="72" t="s">
        <v>146</v>
      </c>
      <c r="H29" s="51">
        <v>0.986</v>
      </c>
      <c r="I29" s="84">
        <v>0.325</v>
      </c>
    </row>
    <row r="30" spans="1:9" s="18" customFormat="1" ht="14.25">
      <c r="A30" s="73" t="s">
        <v>844</v>
      </c>
      <c r="B30" s="54">
        <v>258</v>
      </c>
      <c r="C30" s="54">
        <v>87</v>
      </c>
      <c r="D30" s="55">
        <v>1993.35</v>
      </c>
      <c r="E30" s="55">
        <v>474.95</v>
      </c>
      <c r="F30" s="55">
        <f t="shared" si="0"/>
        <v>2468.2999999999997</v>
      </c>
      <c r="G30" s="76" t="s">
        <v>146</v>
      </c>
      <c r="H30" s="56">
        <v>0.201</v>
      </c>
      <c r="I30" s="85">
        <v>0.1</v>
      </c>
    </row>
    <row r="31" spans="1:9" ht="12.75">
      <c r="A31" s="71"/>
      <c r="B31" s="31"/>
      <c r="C31" s="31"/>
      <c r="D31" s="39"/>
      <c r="E31" s="39"/>
      <c r="F31" s="39"/>
      <c r="G31" s="39"/>
      <c r="H31" s="51"/>
      <c r="I31" s="84"/>
    </row>
    <row r="32" spans="1:9" ht="12.75">
      <c r="A32" s="71" t="s">
        <v>56</v>
      </c>
      <c r="B32" s="31">
        <v>160</v>
      </c>
      <c r="C32" s="31">
        <v>12</v>
      </c>
      <c r="D32" s="39">
        <v>16.36</v>
      </c>
      <c r="E32" s="39">
        <v>19.45</v>
      </c>
      <c r="F32" s="39">
        <f t="shared" si="0"/>
        <v>35.81</v>
      </c>
      <c r="G32" s="39">
        <v>0.76</v>
      </c>
      <c r="H32" s="72" t="s">
        <v>146</v>
      </c>
      <c r="I32" s="84">
        <v>0.008</v>
      </c>
    </row>
    <row r="33" spans="1:9" ht="12.75">
      <c r="A33" s="71" t="s">
        <v>57</v>
      </c>
      <c r="B33" s="31">
        <v>89</v>
      </c>
      <c r="C33" s="31">
        <v>8</v>
      </c>
      <c r="D33" s="39">
        <v>17.14</v>
      </c>
      <c r="E33" s="39">
        <v>6.45</v>
      </c>
      <c r="F33" s="39">
        <f t="shared" si="0"/>
        <v>23.59</v>
      </c>
      <c r="G33" s="39">
        <v>2.35</v>
      </c>
      <c r="H33" s="51">
        <v>0.006</v>
      </c>
      <c r="I33" s="84">
        <v>0.007</v>
      </c>
    </row>
    <row r="34" spans="1:9" ht="12.75">
      <c r="A34" s="71" t="s">
        <v>58</v>
      </c>
      <c r="B34" s="31">
        <v>77</v>
      </c>
      <c r="C34" s="31">
        <v>23</v>
      </c>
      <c r="D34" s="39">
        <v>139.76</v>
      </c>
      <c r="E34" s="39">
        <v>176.6</v>
      </c>
      <c r="F34" s="39">
        <f t="shared" si="0"/>
        <v>316.36</v>
      </c>
      <c r="G34" s="39">
        <v>66.4</v>
      </c>
      <c r="H34" s="51">
        <v>0.035</v>
      </c>
      <c r="I34" s="84">
        <v>0.053</v>
      </c>
    </row>
    <row r="35" spans="1:9" ht="12.75">
      <c r="A35" s="71" t="s">
        <v>59</v>
      </c>
      <c r="B35" s="31">
        <v>54</v>
      </c>
      <c r="C35" s="31">
        <v>10</v>
      </c>
      <c r="D35" s="39">
        <v>19.34</v>
      </c>
      <c r="E35" s="39">
        <v>22.51</v>
      </c>
      <c r="F35" s="39">
        <f t="shared" si="0"/>
        <v>41.85</v>
      </c>
      <c r="G35" s="39"/>
      <c r="H35" s="51">
        <v>0.012</v>
      </c>
      <c r="I35" s="84">
        <v>0.015</v>
      </c>
    </row>
    <row r="36" spans="1:9" s="18" customFormat="1" ht="12.75">
      <c r="A36" s="73" t="s">
        <v>60</v>
      </c>
      <c r="B36" s="54">
        <v>380</v>
      </c>
      <c r="C36" s="54">
        <v>53</v>
      </c>
      <c r="D36" s="55">
        <v>192.6</v>
      </c>
      <c r="E36" s="55">
        <v>225</v>
      </c>
      <c r="F36" s="55">
        <f t="shared" si="0"/>
        <v>417.6</v>
      </c>
      <c r="G36" s="55">
        <v>69.51</v>
      </c>
      <c r="H36" s="56">
        <v>0.015</v>
      </c>
      <c r="I36" s="85">
        <v>0.026</v>
      </c>
    </row>
    <row r="37" spans="1:9" ht="12.75">
      <c r="A37" s="71"/>
      <c r="B37" s="31"/>
      <c r="C37" s="31"/>
      <c r="D37" s="39"/>
      <c r="E37" s="39"/>
      <c r="F37" s="39"/>
      <c r="G37" s="39"/>
      <c r="H37" s="51"/>
      <c r="I37" s="84"/>
    </row>
    <row r="38" spans="1:9" s="18" customFormat="1" ht="12.75">
      <c r="A38" s="73" t="s">
        <v>61</v>
      </c>
      <c r="B38" s="54">
        <v>117</v>
      </c>
      <c r="C38" s="54">
        <v>4</v>
      </c>
      <c r="D38" s="55">
        <v>5.66</v>
      </c>
      <c r="E38" s="55">
        <v>18.96</v>
      </c>
      <c r="F38" s="55">
        <f t="shared" si="0"/>
        <v>24.62</v>
      </c>
      <c r="G38" s="55">
        <v>19.71</v>
      </c>
      <c r="H38" s="56">
        <v>0.005</v>
      </c>
      <c r="I38" s="85">
        <v>0.022</v>
      </c>
    </row>
    <row r="39" spans="1:9" ht="12.75">
      <c r="A39" s="71"/>
      <c r="B39" s="31"/>
      <c r="C39" s="31"/>
      <c r="D39" s="39"/>
      <c r="E39" s="39"/>
      <c r="F39" s="39"/>
      <c r="G39" s="39"/>
      <c r="H39" s="51"/>
      <c r="I39" s="84"/>
    </row>
    <row r="40" spans="1:9" ht="12.75">
      <c r="A40" s="71" t="s">
        <v>191</v>
      </c>
      <c r="B40" s="31">
        <v>125</v>
      </c>
      <c r="C40" s="31">
        <v>64</v>
      </c>
      <c r="D40" s="39">
        <v>130.39</v>
      </c>
      <c r="E40" s="39">
        <v>1028.8</v>
      </c>
      <c r="F40" s="39">
        <f t="shared" si="0"/>
        <v>1159.19</v>
      </c>
      <c r="G40" s="39">
        <v>208.37</v>
      </c>
      <c r="H40" s="51">
        <v>0.101</v>
      </c>
      <c r="I40" s="84">
        <v>0.242</v>
      </c>
    </row>
    <row r="41" spans="1:9" ht="12.75">
      <c r="A41" s="71" t="s">
        <v>62</v>
      </c>
      <c r="B41" s="31">
        <v>85</v>
      </c>
      <c r="C41" s="31">
        <v>34</v>
      </c>
      <c r="D41" s="39">
        <v>64.91</v>
      </c>
      <c r="E41" s="39">
        <v>297.35</v>
      </c>
      <c r="F41" s="39">
        <f t="shared" si="0"/>
        <v>362.26</v>
      </c>
      <c r="G41" s="39">
        <v>109.5</v>
      </c>
      <c r="H41" s="51">
        <v>0.018</v>
      </c>
      <c r="I41" s="84">
        <v>0.051</v>
      </c>
    </row>
    <row r="42" spans="1:9" ht="12.75">
      <c r="A42" s="71" t="s">
        <v>63</v>
      </c>
      <c r="B42" s="31">
        <v>189</v>
      </c>
      <c r="C42" s="31">
        <v>475</v>
      </c>
      <c r="D42" s="39">
        <v>438.51</v>
      </c>
      <c r="E42" s="39">
        <v>4678.02</v>
      </c>
      <c r="F42" s="39">
        <f t="shared" si="0"/>
        <v>5116.530000000001</v>
      </c>
      <c r="G42" s="39">
        <v>534.75</v>
      </c>
      <c r="H42" s="51">
        <v>0.262</v>
      </c>
      <c r="I42" s="84">
        <v>0.595</v>
      </c>
    </row>
    <row r="43" spans="1:9" ht="12.75">
      <c r="A43" s="71" t="s">
        <v>64</v>
      </c>
      <c r="B43" s="31">
        <v>44</v>
      </c>
      <c r="C43" s="31">
        <v>29</v>
      </c>
      <c r="D43" s="39">
        <v>28.04</v>
      </c>
      <c r="E43" s="39">
        <v>55.52</v>
      </c>
      <c r="F43" s="39">
        <f t="shared" si="0"/>
        <v>83.56</v>
      </c>
      <c r="G43" s="39">
        <v>86.79</v>
      </c>
      <c r="H43" s="51">
        <v>0.039</v>
      </c>
      <c r="I43" s="84">
        <v>0.034</v>
      </c>
    </row>
    <row r="44" spans="1:9" ht="12.75">
      <c r="A44" s="71" t="s">
        <v>65</v>
      </c>
      <c r="B44" s="31">
        <v>208</v>
      </c>
      <c r="C44" s="31">
        <v>61</v>
      </c>
      <c r="D44" s="39">
        <v>61.51</v>
      </c>
      <c r="E44" s="39">
        <v>275.55</v>
      </c>
      <c r="F44" s="39">
        <f t="shared" si="0"/>
        <v>337.06</v>
      </c>
      <c r="G44" s="39">
        <v>242.25</v>
      </c>
      <c r="H44" s="51">
        <v>0.045</v>
      </c>
      <c r="I44" s="84">
        <v>0.052</v>
      </c>
    </row>
    <row r="45" spans="1:9" ht="12.75">
      <c r="A45" s="71" t="s">
        <v>66</v>
      </c>
      <c r="B45" s="31">
        <v>47</v>
      </c>
      <c r="C45" s="31">
        <v>16</v>
      </c>
      <c r="D45" s="39">
        <v>627.09</v>
      </c>
      <c r="E45" s="39">
        <v>366.18</v>
      </c>
      <c r="F45" s="39">
        <f t="shared" si="0"/>
        <v>993.27</v>
      </c>
      <c r="G45" s="39">
        <v>30.17</v>
      </c>
      <c r="H45" s="51">
        <v>0.366</v>
      </c>
      <c r="I45" s="84">
        <v>0.303</v>
      </c>
    </row>
    <row r="46" spans="1:9" ht="12.75">
      <c r="A46" s="71" t="s">
        <v>67</v>
      </c>
      <c r="B46" s="31">
        <v>79</v>
      </c>
      <c r="C46" s="31">
        <v>13</v>
      </c>
      <c r="D46" s="39">
        <v>19.78</v>
      </c>
      <c r="E46" s="39">
        <v>81.07</v>
      </c>
      <c r="F46" s="39">
        <f t="shared" si="0"/>
        <v>100.85</v>
      </c>
      <c r="G46" s="39">
        <v>28.37</v>
      </c>
      <c r="H46" s="51">
        <v>0.006</v>
      </c>
      <c r="I46" s="84">
        <v>0.016</v>
      </c>
    </row>
    <row r="47" spans="1:9" ht="12.75">
      <c r="A47" s="71" t="s">
        <v>68</v>
      </c>
      <c r="B47" s="31">
        <v>40</v>
      </c>
      <c r="C47" s="31">
        <v>19</v>
      </c>
      <c r="D47" s="39">
        <v>22.9</v>
      </c>
      <c r="E47" s="39">
        <v>5.31</v>
      </c>
      <c r="F47" s="39">
        <f t="shared" si="0"/>
        <v>28.209999999999997</v>
      </c>
      <c r="G47" s="39">
        <v>38.62</v>
      </c>
      <c r="H47" s="51">
        <v>0.022</v>
      </c>
      <c r="I47" s="84">
        <v>0.019</v>
      </c>
    </row>
    <row r="48" spans="1:9" ht="12.75">
      <c r="A48" s="71" t="s">
        <v>69</v>
      </c>
      <c r="B48" s="31">
        <v>193</v>
      </c>
      <c r="C48" s="31">
        <v>275</v>
      </c>
      <c r="D48" s="39">
        <v>296.52</v>
      </c>
      <c r="E48" s="39">
        <v>4917.9</v>
      </c>
      <c r="F48" s="39">
        <f t="shared" si="0"/>
        <v>5214.42</v>
      </c>
      <c r="G48" s="39">
        <v>590.1</v>
      </c>
      <c r="H48" s="51">
        <v>0.244</v>
      </c>
      <c r="I48" s="84">
        <v>1.137</v>
      </c>
    </row>
    <row r="49" spans="1:9" s="18" customFormat="1" ht="12.75">
      <c r="A49" s="73" t="s">
        <v>842</v>
      </c>
      <c r="B49" s="54">
        <v>1010</v>
      </c>
      <c r="C49" s="54">
        <v>986</v>
      </c>
      <c r="D49" s="55">
        <v>1689.65</v>
      </c>
      <c r="E49" s="55">
        <v>11705.7</v>
      </c>
      <c r="F49" s="55">
        <f t="shared" si="0"/>
        <v>13395.35</v>
      </c>
      <c r="G49" s="55">
        <v>1868.92</v>
      </c>
      <c r="H49" s="56">
        <v>0.107</v>
      </c>
      <c r="I49" s="85">
        <v>0.338</v>
      </c>
    </row>
    <row r="50" spans="1:9" ht="12.75">
      <c r="A50" s="71"/>
      <c r="B50" s="31"/>
      <c r="C50" s="31"/>
      <c r="D50" s="39"/>
      <c r="E50" s="39"/>
      <c r="F50" s="39"/>
      <c r="G50" s="39"/>
      <c r="H50" s="51"/>
      <c r="I50" s="84"/>
    </row>
    <row r="51" spans="1:9" s="18" customFormat="1" ht="12.75">
      <c r="A51" s="73" t="s">
        <v>70</v>
      </c>
      <c r="B51" s="54">
        <v>172</v>
      </c>
      <c r="C51" s="54">
        <v>52</v>
      </c>
      <c r="D51" s="55">
        <v>4.2</v>
      </c>
      <c r="E51" s="55">
        <v>43.87</v>
      </c>
      <c r="F51" s="55">
        <v>48.07</v>
      </c>
      <c r="G51" s="55">
        <v>292.19</v>
      </c>
      <c r="H51" s="56">
        <v>0.003</v>
      </c>
      <c r="I51" s="85">
        <v>0.087</v>
      </c>
    </row>
    <row r="52" spans="1:9" ht="12.75">
      <c r="A52" s="71"/>
      <c r="B52" s="31"/>
      <c r="C52" s="31"/>
      <c r="D52" s="39"/>
      <c r="E52" s="39"/>
      <c r="F52" s="39"/>
      <c r="G52" s="39"/>
      <c r="H52" s="51"/>
      <c r="I52" s="84"/>
    </row>
    <row r="53" spans="1:9" ht="12.75">
      <c r="A53" s="71" t="s">
        <v>71</v>
      </c>
      <c r="B53" s="31">
        <v>65</v>
      </c>
      <c r="C53" s="31">
        <v>8</v>
      </c>
      <c r="D53" s="39">
        <v>15.41</v>
      </c>
      <c r="E53" s="39">
        <v>9.61</v>
      </c>
      <c r="F53" s="39">
        <f t="shared" si="0"/>
        <v>25.02</v>
      </c>
      <c r="G53" s="39">
        <v>6.36</v>
      </c>
      <c r="H53" s="51">
        <v>0.007</v>
      </c>
      <c r="I53" s="84">
        <v>0.005</v>
      </c>
    </row>
    <row r="54" spans="1:9" ht="12.75">
      <c r="A54" s="71" t="s">
        <v>72</v>
      </c>
      <c r="B54" s="31">
        <v>45</v>
      </c>
      <c r="C54" s="31">
        <v>48</v>
      </c>
      <c r="D54" s="39">
        <v>24.95</v>
      </c>
      <c r="E54" s="39">
        <v>175.32</v>
      </c>
      <c r="F54" s="39">
        <f t="shared" si="0"/>
        <v>200.26999999999998</v>
      </c>
      <c r="G54" s="39">
        <v>877.08</v>
      </c>
      <c r="H54" s="51">
        <v>0.024</v>
      </c>
      <c r="I54" s="84">
        <v>0.13</v>
      </c>
    </row>
    <row r="55" spans="1:9" ht="12.75">
      <c r="A55" s="71" t="s">
        <v>73</v>
      </c>
      <c r="B55" s="31">
        <v>134</v>
      </c>
      <c r="C55" s="31">
        <v>27</v>
      </c>
      <c r="D55" s="39">
        <v>29.8</v>
      </c>
      <c r="E55" s="39">
        <v>32.74</v>
      </c>
      <c r="F55" s="39">
        <f t="shared" si="0"/>
        <v>62.540000000000006</v>
      </c>
      <c r="G55" s="39">
        <v>96.69</v>
      </c>
      <c r="H55" s="51">
        <v>0.006</v>
      </c>
      <c r="I55" s="84">
        <v>0.019</v>
      </c>
    </row>
    <row r="56" spans="1:9" ht="12.75">
      <c r="A56" s="71" t="s">
        <v>74</v>
      </c>
      <c r="B56" s="31">
        <v>172</v>
      </c>
      <c r="C56" s="31">
        <v>43</v>
      </c>
      <c r="D56" s="39">
        <v>31.59</v>
      </c>
      <c r="E56" s="39">
        <v>59.44</v>
      </c>
      <c r="F56" s="39">
        <f t="shared" si="0"/>
        <v>91.03</v>
      </c>
      <c r="G56" s="39">
        <v>53.97</v>
      </c>
      <c r="H56" s="51">
        <v>0.011</v>
      </c>
      <c r="I56" s="84">
        <v>0.02</v>
      </c>
    </row>
    <row r="57" spans="1:9" ht="12.75">
      <c r="A57" s="71" t="s">
        <v>75</v>
      </c>
      <c r="B57" s="31">
        <v>113</v>
      </c>
      <c r="C57" s="31">
        <v>67</v>
      </c>
      <c r="D57" s="39">
        <v>80.82</v>
      </c>
      <c r="E57" s="39">
        <v>81.02</v>
      </c>
      <c r="F57" s="39">
        <f t="shared" si="0"/>
        <v>161.83999999999997</v>
      </c>
      <c r="G57" s="39">
        <v>411.67</v>
      </c>
      <c r="H57" s="51">
        <v>0.15</v>
      </c>
      <c r="I57" s="84">
        <v>0.135</v>
      </c>
    </row>
    <row r="58" spans="1:9" s="18" customFormat="1" ht="12.75">
      <c r="A58" s="73" t="s">
        <v>76</v>
      </c>
      <c r="B58" s="54">
        <v>529</v>
      </c>
      <c r="C58" s="54">
        <v>193</v>
      </c>
      <c r="D58" s="55">
        <v>182.57</v>
      </c>
      <c r="E58" s="55">
        <v>358.13</v>
      </c>
      <c r="F58" s="55">
        <f t="shared" si="0"/>
        <v>540.7</v>
      </c>
      <c r="G58" s="55">
        <v>1445.77</v>
      </c>
      <c r="H58" s="56">
        <v>0.016</v>
      </c>
      <c r="I58" s="85">
        <v>0.057</v>
      </c>
    </row>
    <row r="59" spans="1:9" ht="12.75">
      <c r="A59" s="71"/>
      <c r="B59" s="31"/>
      <c r="C59" s="31"/>
      <c r="D59" s="39"/>
      <c r="E59" s="39"/>
      <c r="F59" s="39"/>
      <c r="G59" s="39"/>
      <c r="H59" s="51"/>
      <c r="I59" s="84"/>
    </row>
    <row r="60" spans="1:9" ht="12.75">
      <c r="A60" s="71" t="s">
        <v>77</v>
      </c>
      <c r="B60" s="31">
        <v>71</v>
      </c>
      <c r="C60" s="31">
        <v>15</v>
      </c>
      <c r="D60" s="39">
        <v>44.91</v>
      </c>
      <c r="E60" s="39">
        <v>72.86</v>
      </c>
      <c r="F60" s="39">
        <f t="shared" si="0"/>
        <v>117.77</v>
      </c>
      <c r="G60" s="39">
        <v>2.05</v>
      </c>
      <c r="H60" s="51">
        <v>0.073</v>
      </c>
      <c r="I60" s="84">
        <v>0.048</v>
      </c>
    </row>
    <row r="61" spans="1:9" ht="12.75">
      <c r="A61" s="71" t="s">
        <v>78</v>
      </c>
      <c r="B61" s="31">
        <v>67</v>
      </c>
      <c r="C61" s="31">
        <v>6</v>
      </c>
      <c r="D61" s="39">
        <v>17.6</v>
      </c>
      <c r="E61" s="39">
        <v>18.14</v>
      </c>
      <c r="F61" s="39">
        <f t="shared" si="0"/>
        <v>35.74</v>
      </c>
      <c r="G61" s="39">
        <v>277.48</v>
      </c>
      <c r="H61" s="51">
        <v>0.012</v>
      </c>
      <c r="I61" s="84">
        <v>0.078</v>
      </c>
    </row>
    <row r="62" spans="1:9" ht="12.75">
      <c r="A62" s="71" t="s">
        <v>79</v>
      </c>
      <c r="B62" s="31">
        <v>157</v>
      </c>
      <c r="C62" s="31">
        <v>25</v>
      </c>
      <c r="D62" s="39">
        <v>231.51</v>
      </c>
      <c r="E62" s="39">
        <v>54.72</v>
      </c>
      <c r="F62" s="39">
        <f t="shared" si="0"/>
        <v>286.23</v>
      </c>
      <c r="G62" s="39">
        <v>22.53</v>
      </c>
      <c r="H62" s="51">
        <v>0.082</v>
      </c>
      <c r="I62" s="84">
        <v>0.054</v>
      </c>
    </row>
    <row r="63" spans="1:9" s="18" customFormat="1" ht="12.75">
      <c r="A63" s="73" t="s">
        <v>80</v>
      </c>
      <c r="B63" s="54">
        <v>295</v>
      </c>
      <c r="C63" s="54">
        <v>46</v>
      </c>
      <c r="D63" s="55">
        <v>294.02</v>
      </c>
      <c r="E63" s="55">
        <v>145.72</v>
      </c>
      <c r="F63" s="55">
        <f t="shared" si="0"/>
        <v>439.74</v>
      </c>
      <c r="G63" s="55">
        <v>302.06</v>
      </c>
      <c r="H63" s="56">
        <v>0.06</v>
      </c>
      <c r="I63" s="85">
        <v>0.061</v>
      </c>
    </row>
    <row r="64" spans="1:9" ht="12.75">
      <c r="A64" s="71"/>
      <c r="B64" s="31"/>
      <c r="C64" s="31"/>
      <c r="D64" s="39"/>
      <c r="E64" s="39"/>
      <c r="F64" s="39"/>
      <c r="G64" s="39"/>
      <c r="H64" s="51"/>
      <c r="I64" s="84"/>
    </row>
    <row r="65" spans="1:9" s="18" customFormat="1" ht="14.25">
      <c r="A65" s="73" t="s">
        <v>665</v>
      </c>
      <c r="B65" s="54">
        <v>100</v>
      </c>
      <c r="C65" s="54">
        <v>15</v>
      </c>
      <c r="D65" s="55">
        <v>18.14</v>
      </c>
      <c r="E65" s="55">
        <v>138.91</v>
      </c>
      <c r="F65" s="55">
        <v>157.05</v>
      </c>
      <c r="G65" s="55">
        <v>8.12</v>
      </c>
      <c r="H65" s="56">
        <v>0.015</v>
      </c>
      <c r="I65" s="85">
        <v>0.056</v>
      </c>
    </row>
    <row r="66" spans="1:9" ht="12.75">
      <c r="A66" s="71"/>
      <c r="B66" s="31"/>
      <c r="C66" s="31"/>
      <c r="D66" s="39"/>
      <c r="E66" s="39"/>
      <c r="F66" s="39"/>
      <c r="G66" s="39"/>
      <c r="H66" s="51"/>
      <c r="I66" s="84"/>
    </row>
    <row r="67" spans="1:9" ht="12.75">
      <c r="A67" s="71" t="s">
        <v>82</v>
      </c>
      <c r="B67" s="31">
        <v>139</v>
      </c>
      <c r="C67" s="31">
        <v>135</v>
      </c>
      <c r="D67" s="39">
        <v>166.92</v>
      </c>
      <c r="E67" s="39">
        <v>213.34</v>
      </c>
      <c r="F67" s="39">
        <f t="shared" si="0"/>
        <v>380.26</v>
      </c>
      <c r="G67" s="72" t="s">
        <v>146</v>
      </c>
      <c r="H67" s="51">
        <v>0.071</v>
      </c>
      <c r="I67" s="84">
        <v>0.038</v>
      </c>
    </row>
    <row r="68" spans="1:9" ht="12.75">
      <c r="A68" s="71" t="s">
        <v>83</v>
      </c>
      <c r="B68" s="31">
        <v>356</v>
      </c>
      <c r="C68" s="31">
        <v>232</v>
      </c>
      <c r="D68" s="39">
        <v>128.58</v>
      </c>
      <c r="E68" s="39">
        <v>738.16</v>
      </c>
      <c r="F68" s="39">
        <f t="shared" si="0"/>
        <v>866.74</v>
      </c>
      <c r="G68" s="72" t="s">
        <v>146</v>
      </c>
      <c r="H68" s="51">
        <v>0.025</v>
      </c>
      <c r="I68" s="84">
        <v>0.067</v>
      </c>
    </row>
    <row r="69" spans="1:9" s="18" customFormat="1" ht="14.25">
      <c r="A69" s="73" t="s">
        <v>666</v>
      </c>
      <c r="B69" s="54">
        <v>495</v>
      </c>
      <c r="C69" s="54">
        <v>367</v>
      </c>
      <c r="D69" s="55">
        <v>295.5</v>
      </c>
      <c r="E69" s="55">
        <v>951.5</v>
      </c>
      <c r="F69" s="55">
        <f t="shared" si="0"/>
        <v>1247</v>
      </c>
      <c r="G69" s="76" t="s">
        <v>146</v>
      </c>
      <c r="H69" s="56">
        <v>0.04</v>
      </c>
      <c r="I69" s="85">
        <v>0.055</v>
      </c>
    </row>
    <row r="70" spans="1:9" ht="12.75">
      <c r="A70" s="71"/>
      <c r="B70" s="31"/>
      <c r="C70" s="31"/>
      <c r="D70" s="39"/>
      <c r="E70" s="39"/>
      <c r="F70" s="39"/>
      <c r="G70" s="39"/>
      <c r="H70" s="51"/>
      <c r="I70" s="84"/>
    </row>
    <row r="71" spans="1:9" ht="12.75">
      <c r="A71" s="71" t="s">
        <v>85</v>
      </c>
      <c r="B71" s="31">
        <v>44</v>
      </c>
      <c r="C71" s="31">
        <v>20</v>
      </c>
      <c r="D71" s="39">
        <v>28.4</v>
      </c>
      <c r="E71" s="39">
        <v>354.8</v>
      </c>
      <c r="F71" s="39">
        <f t="shared" si="0"/>
        <v>383.2</v>
      </c>
      <c r="G71" s="72" t="s">
        <v>146</v>
      </c>
      <c r="H71" s="51">
        <v>0.032</v>
      </c>
      <c r="I71" s="84">
        <v>0.068</v>
      </c>
    </row>
    <row r="72" spans="1:9" ht="12.75">
      <c r="A72" s="71" t="s">
        <v>86</v>
      </c>
      <c r="B72" s="31">
        <v>53</v>
      </c>
      <c r="C72" s="31">
        <v>17</v>
      </c>
      <c r="D72" s="39">
        <v>150.3</v>
      </c>
      <c r="E72" s="39">
        <v>825.3</v>
      </c>
      <c r="F72" s="39">
        <f t="shared" si="0"/>
        <v>975.5999999999999</v>
      </c>
      <c r="G72" s="72" t="s">
        <v>146</v>
      </c>
      <c r="H72" s="51">
        <v>0.122</v>
      </c>
      <c r="I72" s="84">
        <v>0.247</v>
      </c>
    </row>
    <row r="73" spans="1:9" ht="12.75">
      <c r="A73" s="71" t="s">
        <v>87</v>
      </c>
      <c r="B73" s="31">
        <v>53</v>
      </c>
      <c r="C73" s="31">
        <v>8</v>
      </c>
      <c r="D73" s="39">
        <v>6.2</v>
      </c>
      <c r="E73" s="39">
        <v>115.6</v>
      </c>
      <c r="F73" s="39">
        <f aca="true" t="shared" si="1" ref="F73:F88">SUM(D73:E73)</f>
        <v>121.8</v>
      </c>
      <c r="G73" s="72" t="s">
        <v>146</v>
      </c>
      <c r="H73" s="72" t="s">
        <v>146</v>
      </c>
      <c r="I73" s="84">
        <v>0.02</v>
      </c>
    </row>
    <row r="74" spans="1:9" ht="12.75">
      <c r="A74" s="71" t="s">
        <v>88</v>
      </c>
      <c r="B74" s="31">
        <v>89</v>
      </c>
      <c r="C74" s="31">
        <v>30</v>
      </c>
      <c r="D74" s="39">
        <v>25.3</v>
      </c>
      <c r="E74" s="39">
        <v>245.8</v>
      </c>
      <c r="F74" s="39">
        <f t="shared" si="1"/>
        <v>271.1</v>
      </c>
      <c r="G74" s="72" t="s">
        <v>146</v>
      </c>
      <c r="H74" s="51">
        <v>0.014</v>
      </c>
      <c r="I74" s="84">
        <v>0.046</v>
      </c>
    </row>
    <row r="75" spans="1:9" ht="12.75">
      <c r="A75" s="71" t="s">
        <v>89</v>
      </c>
      <c r="B75" s="31">
        <v>135</v>
      </c>
      <c r="C75" s="31">
        <v>22</v>
      </c>
      <c r="D75" s="39">
        <v>65.5</v>
      </c>
      <c r="E75" s="39">
        <v>63.1</v>
      </c>
      <c r="F75" s="39">
        <f t="shared" si="1"/>
        <v>128.6</v>
      </c>
      <c r="G75" s="72" t="s">
        <v>146</v>
      </c>
      <c r="H75" s="51">
        <v>0.014</v>
      </c>
      <c r="I75" s="84">
        <v>0.017</v>
      </c>
    </row>
    <row r="76" spans="1:9" ht="12.75">
      <c r="A76" s="71" t="s">
        <v>90</v>
      </c>
      <c r="B76" s="31">
        <v>118</v>
      </c>
      <c r="C76" s="31">
        <v>10</v>
      </c>
      <c r="D76" s="39">
        <v>5.2</v>
      </c>
      <c r="E76" s="39">
        <v>67.3</v>
      </c>
      <c r="F76" s="39">
        <f t="shared" si="1"/>
        <v>72.5</v>
      </c>
      <c r="G76" s="72" t="s">
        <v>146</v>
      </c>
      <c r="H76" s="72" t="s">
        <v>146</v>
      </c>
      <c r="I76" s="84">
        <v>0.012</v>
      </c>
    </row>
    <row r="77" spans="1:9" ht="12.75">
      <c r="A77" s="71" t="s">
        <v>91</v>
      </c>
      <c r="B77" s="31">
        <v>62</v>
      </c>
      <c r="C77" s="31">
        <v>12</v>
      </c>
      <c r="D77" s="39">
        <v>64.3</v>
      </c>
      <c r="E77" s="39">
        <v>178.8</v>
      </c>
      <c r="F77" s="39">
        <f t="shared" si="1"/>
        <v>243.10000000000002</v>
      </c>
      <c r="G77" s="72" t="s">
        <v>146</v>
      </c>
      <c r="H77" s="51">
        <v>0.07</v>
      </c>
      <c r="I77" s="84">
        <v>0.081</v>
      </c>
    </row>
    <row r="78" spans="1:9" ht="12.75">
      <c r="A78" s="71" t="s">
        <v>92</v>
      </c>
      <c r="B78" s="31">
        <v>95</v>
      </c>
      <c r="C78" s="31">
        <v>11</v>
      </c>
      <c r="D78" s="39">
        <v>27</v>
      </c>
      <c r="E78" s="39">
        <v>24.1</v>
      </c>
      <c r="F78" s="39">
        <f t="shared" si="1"/>
        <v>51.1</v>
      </c>
      <c r="G78" s="72" t="s">
        <v>146</v>
      </c>
      <c r="H78" s="51">
        <v>0.014</v>
      </c>
      <c r="I78" s="84">
        <v>0.011</v>
      </c>
    </row>
    <row r="79" spans="1:9" s="18" customFormat="1" ht="14.25">
      <c r="A79" s="73" t="s">
        <v>845</v>
      </c>
      <c r="B79" s="54">
        <v>649</v>
      </c>
      <c r="C79" s="54">
        <v>130</v>
      </c>
      <c r="D79" s="55">
        <v>372.2</v>
      </c>
      <c r="E79" s="55">
        <v>1874.8</v>
      </c>
      <c r="F79" s="55">
        <f t="shared" si="1"/>
        <v>2247</v>
      </c>
      <c r="G79" s="76" t="s">
        <v>146</v>
      </c>
      <c r="H79" s="56">
        <v>0.023</v>
      </c>
      <c r="I79" s="85">
        <v>0.052</v>
      </c>
    </row>
    <row r="80" spans="1:9" ht="12.75">
      <c r="A80" s="71"/>
      <c r="B80" s="31"/>
      <c r="C80" s="31"/>
      <c r="D80" s="39"/>
      <c r="E80" s="39"/>
      <c r="F80" s="39"/>
      <c r="G80" s="39"/>
      <c r="H80" s="51"/>
      <c r="I80" s="84"/>
    </row>
    <row r="81" spans="1:10" ht="12.75">
      <c r="A81" s="71" t="s">
        <v>93</v>
      </c>
      <c r="B81" s="31">
        <v>53</v>
      </c>
      <c r="C81" s="31">
        <v>2</v>
      </c>
      <c r="D81" s="39">
        <v>0.01</v>
      </c>
      <c r="E81" s="39">
        <v>7.73</v>
      </c>
      <c r="F81" s="39">
        <f t="shared" si="1"/>
        <v>7.74</v>
      </c>
      <c r="G81" s="39">
        <v>1.06</v>
      </c>
      <c r="H81" s="72" t="s">
        <v>146</v>
      </c>
      <c r="I81" s="75" t="s">
        <v>146</v>
      </c>
      <c r="J81" s="5"/>
    </row>
    <row r="82" spans="1:9" ht="12.75">
      <c r="A82" s="71" t="s">
        <v>94</v>
      </c>
      <c r="B82" s="31">
        <v>80</v>
      </c>
      <c r="C82" s="31">
        <v>9</v>
      </c>
      <c r="D82" s="39">
        <v>375.36</v>
      </c>
      <c r="E82" s="39">
        <v>23.3</v>
      </c>
      <c r="F82" s="39">
        <f t="shared" si="1"/>
        <v>398.66</v>
      </c>
      <c r="G82" s="39">
        <v>12.59</v>
      </c>
      <c r="H82" s="51">
        <v>0.47</v>
      </c>
      <c r="I82" s="84">
        <v>0.168</v>
      </c>
    </row>
    <row r="83" spans="1:9" s="18" customFormat="1" ht="12.75">
      <c r="A83" s="73" t="s">
        <v>95</v>
      </c>
      <c r="B83" s="54">
        <v>133</v>
      </c>
      <c r="C83" s="54">
        <v>11</v>
      </c>
      <c r="D83" s="55">
        <v>375.37</v>
      </c>
      <c r="E83" s="55">
        <v>31.03</v>
      </c>
      <c r="F83" s="55">
        <f t="shared" si="1"/>
        <v>406.4</v>
      </c>
      <c r="G83" s="55">
        <v>13.65</v>
      </c>
      <c r="H83" s="56">
        <v>0.393</v>
      </c>
      <c r="I83" s="85">
        <v>0.086</v>
      </c>
    </row>
    <row r="84" spans="1:9" ht="12.75">
      <c r="A84" s="73"/>
      <c r="B84" s="31"/>
      <c r="C84" s="31"/>
      <c r="D84" s="39"/>
      <c r="E84" s="39"/>
      <c r="F84" s="39"/>
      <c r="G84" s="39"/>
      <c r="H84" s="51"/>
      <c r="I84" s="84"/>
    </row>
    <row r="85" spans="1:9" ht="12.75">
      <c r="A85" s="73" t="s">
        <v>846</v>
      </c>
      <c r="B85" s="31"/>
      <c r="C85" s="31"/>
      <c r="D85" s="39"/>
      <c r="E85" s="39"/>
      <c r="F85" s="39"/>
      <c r="G85" s="39"/>
      <c r="H85" s="51"/>
      <c r="I85" s="84"/>
    </row>
    <row r="86" spans="1:9" ht="12.75">
      <c r="A86" s="71" t="s">
        <v>661</v>
      </c>
      <c r="B86" s="72" t="s">
        <v>146</v>
      </c>
      <c r="C86" s="31">
        <v>1</v>
      </c>
      <c r="D86" s="72" t="s">
        <v>146</v>
      </c>
      <c r="E86" s="39">
        <v>2.1</v>
      </c>
      <c r="F86" s="39">
        <v>2.1</v>
      </c>
      <c r="G86" s="72" t="s">
        <v>146</v>
      </c>
      <c r="H86" s="72" t="s">
        <v>146</v>
      </c>
      <c r="I86" s="84">
        <v>0.157</v>
      </c>
    </row>
    <row r="87" spans="1:9" ht="12.75">
      <c r="A87" s="71"/>
      <c r="B87" s="31"/>
      <c r="C87" s="31"/>
      <c r="D87" s="39"/>
      <c r="E87" s="39"/>
      <c r="F87" s="39"/>
      <c r="G87" s="39"/>
      <c r="H87" s="51"/>
      <c r="I87" s="84"/>
    </row>
    <row r="88" spans="1:9" s="18" customFormat="1" ht="13.5" thickBot="1">
      <c r="A88" s="77" t="s">
        <v>145</v>
      </c>
      <c r="B88" s="78">
        <v>7431</v>
      </c>
      <c r="C88" s="78">
        <v>4181</v>
      </c>
      <c r="D88" s="79">
        <v>7636.37</v>
      </c>
      <c r="E88" s="79">
        <v>28069.7</v>
      </c>
      <c r="F88" s="79">
        <f t="shared" si="1"/>
        <v>35706.07</v>
      </c>
      <c r="G88" s="79">
        <v>4188.73</v>
      </c>
      <c r="H88" s="86">
        <v>0.069</v>
      </c>
      <c r="I88" s="87">
        <v>0.154</v>
      </c>
    </row>
    <row r="89" spans="1:9" ht="14.25">
      <c r="A89" s="207" t="s">
        <v>888</v>
      </c>
      <c r="B89" s="88"/>
      <c r="C89" s="89"/>
      <c r="D89" s="89"/>
      <c r="E89" s="89"/>
      <c r="F89" s="60"/>
      <c r="G89" s="60"/>
      <c r="H89" s="60"/>
      <c r="I89" s="60"/>
    </row>
    <row r="90" spans="1:5" ht="14.25">
      <c r="A90" s="208" t="s">
        <v>889</v>
      </c>
      <c r="B90" s="20"/>
      <c r="C90" s="19"/>
      <c r="D90" s="19"/>
      <c r="E90" s="19"/>
    </row>
  </sheetData>
  <mergeCells count="7">
    <mergeCell ref="H6:I6"/>
    <mergeCell ref="D6:F6"/>
    <mergeCell ref="A1:I1"/>
    <mergeCell ref="A3:I3"/>
    <mergeCell ref="B5:C5"/>
    <mergeCell ref="D5:F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colBreaks count="1" manualBreakCount="1">
    <brk id="9" max="65535" man="1"/>
  </colBreaks>
  <ignoredErrors>
    <ignoredError sqref="F8:F12 F14 F18:F21 F27:F30 F32:F36 F38 F40:F49 F53:F58 F60:F63 F67:F69 F71:F79 F81:F83 F88" formulaRange="1"/>
  </ignoredError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1.7109375" style="0" customWidth="1"/>
    <col min="2" max="2" width="39.28125" style="0" customWidth="1"/>
    <col min="3" max="3" width="13.7109375" style="0" customWidth="1"/>
    <col min="4" max="4" width="21.00390625" style="0" customWidth="1"/>
    <col min="5" max="5" width="60.57421875" style="0" customWidth="1"/>
  </cols>
  <sheetData>
    <row r="1" spans="1:5" ht="18">
      <c r="A1" s="270" t="s">
        <v>18</v>
      </c>
      <c r="B1" s="270"/>
      <c r="C1" s="270"/>
      <c r="D1" s="270"/>
      <c r="E1" s="270"/>
    </row>
    <row r="3" spans="1:5" ht="15">
      <c r="A3" s="225" t="s">
        <v>872</v>
      </c>
      <c r="B3" s="225"/>
      <c r="C3" s="225"/>
      <c r="D3" s="225"/>
      <c r="E3" s="225"/>
    </row>
    <row r="4" spans="1:5" ht="13.5" thickBot="1">
      <c r="A4" s="23"/>
      <c r="B4" s="23"/>
      <c r="C4" s="23"/>
      <c r="D4" s="23"/>
      <c r="E4" s="23"/>
    </row>
    <row r="5" spans="1:5" ht="12.75">
      <c r="A5" s="218" t="s">
        <v>255</v>
      </c>
      <c r="B5" s="221" t="s">
        <v>667</v>
      </c>
      <c r="C5" s="43" t="s">
        <v>124</v>
      </c>
      <c r="D5" s="44" t="s">
        <v>668</v>
      </c>
      <c r="E5" s="244" t="s">
        <v>915</v>
      </c>
    </row>
    <row r="6" spans="1:6" ht="13.5" thickBot="1">
      <c r="A6" s="220"/>
      <c r="B6" s="223"/>
      <c r="C6" s="48" t="s">
        <v>916</v>
      </c>
      <c r="D6" s="48" t="s">
        <v>669</v>
      </c>
      <c r="E6" s="210"/>
      <c r="F6" s="5"/>
    </row>
    <row r="7" spans="1:6" ht="12.75">
      <c r="A7" s="307" t="s">
        <v>670</v>
      </c>
      <c r="B7" s="112" t="s">
        <v>672</v>
      </c>
      <c r="C7" s="152" t="s">
        <v>809</v>
      </c>
      <c r="D7" s="152" t="s">
        <v>720</v>
      </c>
      <c r="E7" s="153" t="s">
        <v>736</v>
      </c>
      <c r="F7" s="5"/>
    </row>
    <row r="8" spans="1:6" ht="12.75">
      <c r="A8" s="305"/>
      <c r="B8" s="114" t="s">
        <v>673</v>
      </c>
      <c r="C8" s="154">
        <v>2</v>
      </c>
      <c r="D8" s="154" t="s">
        <v>720</v>
      </c>
      <c r="E8" s="155" t="s">
        <v>737</v>
      </c>
      <c r="F8" s="5"/>
    </row>
    <row r="9" spans="1:6" ht="12.75">
      <c r="A9" s="305"/>
      <c r="B9" s="114" t="s">
        <v>674</v>
      </c>
      <c r="C9" s="154">
        <v>2</v>
      </c>
      <c r="D9" s="154" t="s">
        <v>721</v>
      </c>
      <c r="E9" s="155" t="s">
        <v>738</v>
      </c>
      <c r="F9" s="5"/>
    </row>
    <row r="10" spans="1:6" ht="12.75">
      <c r="A10" s="305"/>
      <c r="B10" s="114" t="s">
        <v>675</v>
      </c>
      <c r="C10" s="154" t="s">
        <v>810</v>
      </c>
      <c r="D10" s="154" t="s">
        <v>729</v>
      </c>
      <c r="E10" s="155" t="s">
        <v>739</v>
      </c>
      <c r="F10" s="5"/>
    </row>
    <row r="11" spans="1:6" ht="12.75">
      <c r="A11" s="305"/>
      <c r="B11" s="114" t="s">
        <v>676</v>
      </c>
      <c r="C11" s="154" t="s">
        <v>717</v>
      </c>
      <c r="D11" s="154" t="s">
        <v>721</v>
      </c>
      <c r="E11" s="155" t="s">
        <v>740</v>
      </c>
      <c r="F11" s="5"/>
    </row>
    <row r="12" spans="1:6" ht="12.75">
      <c r="A12" s="305"/>
      <c r="B12" s="114" t="s">
        <v>677</v>
      </c>
      <c r="C12" s="154">
        <v>1</v>
      </c>
      <c r="D12" s="154" t="s">
        <v>722</v>
      </c>
      <c r="E12" s="155" t="s">
        <v>741</v>
      </c>
      <c r="F12" s="5"/>
    </row>
    <row r="13" spans="1:6" ht="12.75">
      <c r="A13" s="305"/>
      <c r="B13" s="114" t="s">
        <v>678</v>
      </c>
      <c r="C13" s="154">
        <v>1</v>
      </c>
      <c r="D13" s="154" t="s">
        <v>723</v>
      </c>
      <c r="E13" s="155" t="s">
        <v>742</v>
      </c>
      <c r="F13" s="5"/>
    </row>
    <row r="14" spans="1:6" ht="12.75">
      <c r="A14" s="306"/>
      <c r="B14" s="116" t="s">
        <v>679</v>
      </c>
      <c r="C14" s="175" t="s">
        <v>717</v>
      </c>
      <c r="D14" s="175" t="s">
        <v>721</v>
      </c>
      <c r="E14" s="176" t="s">
        <v>743</v>
      </c>
      <c r="F14" s="5"/>
    </row>
    <row r="15" spans="1:6" ht="12.75">
      <c r="A15" s="304" t="s">
        <v>671</v>
      </c>
      <c r="B15" s="177" t="s">
        <v>680</v>
      </c>
      <c r="C15" s="178" t="s">
        <v>718</v>
      </c>
      <c r="D15" s="178" t="s">
        <v>724</v>
      </c>
      <c r="E15" s="179" t="s">
        <v>744</v>
      </c>
      <c r="F15" s="5"/>
    </row>
    <row r="16" spans="1:6" ht="12.75">
      <c r="A16" s="305"/>
      <c r="B16" s="114" t="s">
        <v>681</v>
      </c>
      <c r="C16" s="154" t="s">
        <v>718</v>
      </c>
      <c r="D16" s="154" t="s">
        <v>724</v>
      </c>
      <c r="E16" s="155" t="s">
        <v>745</v>
      </c>
      <c r="F16" s="5"/>
    </row>
    <row r="17" spans="1:6" ht="12.75">
      <c r="A17" s="305"/>
      <c r="B17" s="114" t="s">
        <v>682</v>
      </c>
      <c r="C17" s="154" t="s">
        <v>718</v>
      </c>
      <c r="D17" s="154" t="s">
        <v>724</v>
      </c>
      <c r="E17" s="155" t="s">
        <v>746</v>
      </c>
      <c r="F17" s="5"/>
    </row>
    <row r="18" spans="1:6" ht="12.75">
      <c r="A18" s="305"/>
      <c r="B18" s="180" t="s">
        <v>703</v>
      </c>
      <c r="C18" s="154" t="s">
        <v>718</v>
      </c>
      <c r="D18" s="154" t="s">
        <v>724</v>
      </c>
      <c r="E18" s="155" t="s">
        <v>747</v>
      </c>
      <c r="F18" s="5"/>
    </row>
    <row r="19" spans="1:6" ht="12.75">
      <c r="A19" s="305"/>
      <c r="B19" s="114" t="s">
        <v>683</v>
      </c>
      <c r="C19" s="154" t="s">
        <v>718</v>
      </c>
      <c r="D19" s="154" t="s">
        <v>725</v>
      </c>
      <c r="E19" s="155" t="s">
        <v>143</v>
      </c>
      <c r="F19" s="5"/>
    </row>
    <row r="20" spans="1:6" ht="12.75">
      <c r="A20" s="305"/>
      <c r="B20" s="114" t="s">
        <v>684</v>
      </c>
      <c r="C20" s="154" t="s">
        <v>718</v>
      </c>
      <c r="D20" s="154" t="s">
        <v>724</v>
      </c>
      <c r="E20" s="155" t="s">
        <v>738</v>
      </c>
      <c r="F20" s="5"/>
    </row>
    <row r="21" spans="1:6" ht="12.75">
      <c r="A21" s="305"/>
      <c r="B21" s="114" t="s">
        <v>811</v>
      </c>
      <c r="C21" s="154" t="s">
        <v>718</v>
      </c>
      <c r="D21" s="154" t="s">
        <v>724</v>
      </c>
      <c r="E21" s="155" t="s">
        <v>748</v>
      </c>
      <c r="F21" s="5"/>
    </row>
    <row r="22" spans="1:6" ht="12.75">
      <c r="A22" s="306"/>
      <c r="B22" s="116" t="s">
        <v>686</v>
      </c>
      <c r="C22" s="175" t="s">
        <v>718</v>
      </c>
      <c r="D22" s="175" t="s">
        <v>724</v>
      </c>
      <c r="E22" s="176" t="s">
        <v>749</v>
      </c>
      <c r="F22" s="5"/>
    </row>
    <row r="23" spans="1:6" ht="12.75">
      <c r="A23" s="304" t="s">
        <v>697</v>
      </c>
      <c r="B23" s="177" t="s">
        <v>687</v>
      </c>
      <c r="C23" s="178" t="s">
        <v>718</v>
      </c>
      <c r="D23" s="178" t="s">
        <v>729</v>
      </c>
      <c r="E23" s="179" t="s">
        <v>750</v>
      </c>
      <c r="F23" s="5"/>
    </row>
    <row r="24" spans="1:6" ht="12.75">
      <c r="A24" s="305"/>
      <c r="B24" s="114" t="s">
        <v>688</v>
      </c>
      <c r="C24" s="154" t="s">
        <v>719</v>
      </c>
      <c r="D24" s="154" t="s">
        <v>729</v>
      </c>
      <c r="E24" s="155" t="s">
        <v>751</v>
      </c>
      <c r="F24" s="5"/>
    </row>
    <row r="25" spans="1:6" ht="12.75">
      <c r="A25" s="305"/>
      <c r="B25" s="114" t="s">
        <v>689</v>
      </c>
      <c r="C25" s="154" t="s">
        <v>719</v>
      </c>
      <c r="D25" s="154" t="s">
        <v>729</v>
      </c>
      <c r="E25" s="155" t="s">
        <v>752</v>
      </c>
      <c r="F25" s="5"/>
    </row>
    <row r="26" spans="1:6" ht="12.75">
      <c r="A26" s="305"/>
      <c r="B26" s="114" t="s">
        <v>690</v>
      </c>
      <c r="C26" s="154" t="s">
        <v>718</v>
      </c>
      <c r="D26" s="154" t="s">
        <v>729</v>
      </c>
      <c r="E26" s="155" t="s">
        <v>753</v>
      </c>
      <c r="F26" s="5"/>
    </row>
    <row r="27" spans="1:6" ht="12.75">
      <c r="A27" s="305"/>
      <c r="B27" s="114" t="s">
        <v>691</v>
      </c>
      <c r="C27" s="154" t="s">
        <v>719</v>
      </c>
      <c r="D27" s="154" t="s">
        <v>729</v>
      </c>
      <c r="E27" s="155" t="s">
        <v>754</v>
      </c>
      <c r="F27" s="5"/>
    </row>
    <row r="28" spans="1:6" ht="12.75">
      <c r="A28" s="306"/>
      <c r="B28" s="116" t="s">
        <v>692</v>
      </c>
      <c r="C28" s="175" t="s">
        <v>718</v>
      </c>
      <c r="D28" s="175" t="s">
        <v>729</v>
      </c>
      <c r="E28" s="176" t="s">
        <v>741</v>
      </c>
      <c r="F28" s="5"/>
    </row>
    <row r="29" spans="1:6" ht="12.75">
      <c r="A29" s="304" t="s">
        <v>715</v>
      </c>
      <c r="B29" s="177" t="s">
        <v>693</v>
      </c>
      <c r="C29" s="178" t="s">
        <v>719</v>
      </c>
      <c r="D29" s="178" t="s">
        <v>729</v>
      </c>
      <c r="E29" s="179" t="s">
        <v>755</v>
      </c>
      <c r="F29" s="5"/>
    </row>
    <row r="30" spans="1:6" ht="12.75">
      <c r="A30" s="305"/>
      <c r="B30" s="114" t="s">
        <v>694</v>
      </c>
      <c r="C30" s="154" t="s">
        <v>719</v>
      </c>
      <c r="D30" s="154" t="s">
        <v>729</v>
      </c>
      <c r="E30" s="155" t="s">
        <v>751</v>
      </c>
      <c r="F30" s="5"/>
    </row>
    <row r="31" spans="1:6" ht="12.75">
      <c r="A31" s="306"/>
      <c r="B31" s="116" t="s">
        <v>695</v>
      </c>
      <c r="C31" s="175" t="s">
        <v>719</v>
      </c>
      <c r="D31" s="175" t="s">
        <v>731</v>
      </c>
      <c r="E31" s="176" t="s">
        <v>737</v>
      </c>
      <c r="F31" s="5"/>
    </row>
    <row r="32" spans="1:6" ht="12.75">
      <c r="A32" s="304" t="s">
        <v>696</v>
      </c>
      <c r="B32" s="177" t="s">
        <v>698</v>
      </c>
      <c r="C32" s="178" t="s">
        <v>719</v>
      </c>
      <c r="D32" s="178" t="s">
        <v>733</v>
      </c>
      <c r="E32" s="179" t="s">
        <v>756</v>
      </c>
      <c r="F32" s="5"/>
    </row>
    <row r="33" spans="1:6" ht="12.75">
      <c r="A33" s="305"/>
      <c r="B33" s="114" t="s">
        <v>699</v>
      </c>
      <c r="C33" s="154" t="s">
        <v>719</v>
      </c>
      <c r="D33" s="154" t="s">
        <v>733</v>
      </c>
      <c r="E33" s="155" t="s">
        <v>757</v>
      </c>
      <c r="F33" s="5"/>
    </row>
    <row r="34" spans="1:6" ht="12.75">
      <c r="A34" s="305"/>
      <c r="B34" s="114" t="s">
        <v>700</v>
      </c>
      <c r="C34" s="154" t="s">
        <v>719</v>
      </c>
      <c r="D34" s="154" t="s">
        <v>733</v>
      </c>
      <c r="E34" s="155" t="s">
        <v>758</v>
      </c>
      <c r="F34" s="5"/>
    </row>
    <row r="35" spans="1:6" ht="12.75">
      <c r="A35" s="305"/>
      <c r="B35" s="114" t="s">
        <v>701</v>
      </c>
      <c r="C35" s="154" t="s">
        <v>719</v>
      </c>
      <c r="D35" s="154" t="s">
        <v>733</v>
      </c>
      <c r="E35" s="155" t="s">
        <v>759</v>
      </c>
      <c r="F35" s="5"/>
    </row>
    <row r="36" spans="1:6" ht="12.75">
      <c r="A36" s="305"/>
      <c r="B36" s="114" t="s">
        <v>702</v>
      </c>
      <c r="C36" s="154" t="s">
        <v>719</v>
      </c>
      <c r="D36" s="154" t="s">
        <v>725</v>
      </c>
      <c r="E36" s="155" t="s">
        <v>747</v>
      </c>
      <c r="F36" s="5"/>
    </row>
    <row r="37" spans="1:6" ht="12.75">
      <c r="A37" s="305"/>
      <c r="B37" s="114" t="s">
        <v>704</v>
      </c>
      <c r="C37" s="154" t="s">
        <v>719</v>
      </c>
      <c r="D37" s="154" t="s">
        <v>733</v>
      </c>
      <c r="E37" s="155" t="s">
        <v>754</v>
      </c>
      <c r="F37" s="5"/>
    </row>
    <row r="38" spans="1:6" ht="12.75">
      <c r="A38" s="305"/>
      <c r="B38" s="114" t="s">
        <v>705</v>
      </c>
      <c r="C38" s="154" t="s">
        <v>719</v>
      </c>
      <c r="D38" s="154" t="s">
        <v>733</v>
      </c>
      <c r="E38" s="155" t="s">
        <v>760</v>
      </c>
      <c r="F38" s="5"/>
    </row>
    <row r="39" spans="1:6" ht="12.75">
      <c r="A39" s="305"/>
      <c r="B39" s="114" t="s">
        <v>706</v>
      </c>
      <c r="C39" s="154" t="s">
        <v>719</v>
      </c>
      <c r="D39" s="154" t="s">
        <v>733</v>
      </c>
      <c r="E39" s="155" t="s">
        <v>143</v>
      </c>
      <c r="F39" s="5"/>
    </row>
    <row r="40" spans="1:6" ht="12.75">
      <c r="A40" s="306"/>
      <c r="B40" s="116" t="s">
        <v>707</v>
      </c>
      <c r="C40" s="175" t="s">
        <v>719</v>
      </c>
      <c r="D40" s="175" t="s">
        <v>733</v>
      </c>
      <c r="E40" s="176" t="s">
        <v>761</v>
      </c>
      <c r="F40" s="5"/>
    </row>
    <row r="41" spans="1:6" ht="12.75" customHeight="1">
      <c r="A41" s="181" t="s">
        <v>708</v>
      </c>
      <c r="B41" s="182" t="s">
        <v>709</v>
      </c>
      <c r="C41" s="183" t="s">
        <v>718</v>
      </c>
      <c r="D41" s="183" t="s">
        <v>733</v>
      </c>
      <c r="E41" s="184" t="s">
        <v>762</v>
      </c>
      <c r="F41" s="5"/>
    </row>
    <row r="42" spans="1:6" ht="12.75">
      <c r="A42" s="304" t="s">
        <v>710</v>
      </c>
      <c r="B42" s="177" t="s">
        <v>707</v>
      </c>
      <c r="C42" s="178" t="s">
        <v>718</v>
      </c>
      <c r="D42" s="178" t="s">
        <v>729</v>
      </c>
      <c r="E42" s="179" t="s">
        <v>763</v>
      </c>
      <c r="F42" s="5"/>
    </row>
    <row r="43" spans="1:6" ht="12.75">
      <c r="A43" s="305"/>
      <c r="B43" s="114" t="s">
        <v>693</v>
      </c>
      <c r="C43" s="154" t="s">
        <v>718</v>
      </c>
      <c r="D43" s="154" t="s">
        <v>729</v>
      </c>
      <c r="E43" s="155" t="s">
        <v>764</v>
      </c>
      <c r="F43" s="5"/>
    </row>
    <row r="44" spans="1:6" ht="12.75">
      <c r="A44" s="305"/>
      <c r="B44" s="114" t="s">
        <v>711</v>
      </c>
      <c r="C44" s="154" t="s">
        <v>718</v>
      </c>
      <c r="D44" s="154" t="s">
        <v>729</v>
      </c>
      <c r="E44" s="155" t="s">
        <v>739</v>
      </c>
      <c r="F44" s="5"/>
    </row>
    <row r="45" spans="1:6" ht="12.75">
      <c r="A45" s="306"/>
      <c r="B45" s="116" t="s">
        <v>712</v>
      </c>
      <c r="C45" s="175" t="s">
        <v>718</v>
      </c>
      <c r="D45" s="175" t="s">
        <v>729</v>
      </c>
      <c r="E45" s="176" t="s">
        <v>765</v>
      </c>
      <c r="F45" s="5"/>
    </row>
    <row r="46" spans="1:6" ht="30" customHeight="1" thickBot="1">
      <c r="A46" s="185" t="s">
        <v>713</v>
      </c>
      <c r="B46" s="186" t="s">
        <v>714</v>
      </c>
      <c r="C46" s="187" t="s">
        <v>718</v>
      </c>
      <c r="D46" s="187" t="s">
        <v>735</v>
      </c>
      <c r="E46" s="188" t="s">
        <v>736</v>
      </c>
      <c r="F46" s="197"/>
    </row>
    <row r="47" spans="3:6" ht="12.75">
      <c r="C47" s="5"/>
      <c r="F47" s="5"/>
    </row>
    <row r="48" ht="12.75">
      <c r="F48" s="5"/>
    </row>
    <row r="49" ht="12.75">
      <c r="F49" s="5"/>
    </row>
    <row r="50" ht="12.75">
      <c r="F50" s="5"/>
    </row>
    <row r="51" ht="12.75">
      <c r="F51" s="5"/>
    </row>
    <row r="52" ht="12.75">
      <c r="F52" s="5"/>
    </row>
    <row r="53" ht="12.75">
      <c r="F53" s="5"/>
    </row>
  </sheetData>
  <mergeCells count="11">
    <mergeCell ref="A32:A40"/>
    <mergeCell ref="A42:A45"/>
    <mergeCell ref="A7:A14"/>
    <mergeCell ref="A15:A22"/>
    <mergeCell ref="A23:A28"/>
    <mergeCell ref="A29:A31"/>
    <mergeCell ref="A1:E1"/>
    <mergeCell ref="A3:E3"/>
    <mergeCell ref="A5:A6"/>
    <mergeCell ref="B5:B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6.00390625" style="0" customWidth="1"/>
    <col min="2" max="2" width="20.421875" style="0" customWidth="1"/>
    <col min="3" max="3" width="22.140625" style="0" customWidth="1"/>
    <col min="4" max="4" width="18.140625" style="0" customWidth="1"/>
    <col min="5" max="5" width="17.8515625" style="0" customWidth="1"/>
  </cols>
  <sheetData>
    <row r="1" spans="1:9" ht="18">
      <c r="A1" s="270" t="s">
        <v>18</v>
      </c>
      <c r="B1" s="270"/>
      <c r="C1" s="270"/>
      <c r="D1" s="270"/>
      <c r="E1" s="270"/>
      <c r="F1" s="14"/>
      <c r="G1" s="14"/>
      <c r="H1" s="14"/>
      <c r="I1" s="14"/>
    </row>
    <row r="3" spans="1:9" ht="15">
      <c r="A3" s="296" t="s">
        <v>873</v>
      </c>
      <c r="B3" s="296"/>
      <c r="C3" s="296"/>
      <c r="D3" s="296"/>
      <c r="E3" s="296"/>
      <c r="F3" s="17"/>
      <c r="G3" s="17"/>
      <c r="H3" s="17"/>
      <c r="I3" s="17"/>
    </row>
    <row r="4" spans="1:9" ht="15">
      <c r="A4" s="296" t="s">
        <v>874</v>
      </c>
      <c r="B4" s="296"/>
      <c r="C4" s="296"/>
      <c r="D4" s="296"/>
      <c r="E4" s="296"/>
      <c r="F4" s="17"/>
      <c r="G4" s="17"/>
      <c r="H4" s="17"/>
      <c r="I4" s="17"/>
    </row>
    <row r="5" spans="1:5" ht="13.5" thickBot="1">
      <c r="A5" s="23"/>
      <c r="B5" s="23"/>
      <c r="C5" s="23"/>
      <c r="D5" s="23"/>
      <c r="E5" s="23"/>
    </row>
    <row r="6" spans="1:5" ht="13.5" thickBot="1">
      <c r="A6" s="196" t="s">
        <v>599</v>
      </c>
      <c r="B6" s="149" t="s">
        <v>600</v>
      </c>
      <c r="C6" s="149" t="s">
        <v>37</v>
      </c>
      <c r="D6" s="149" t="s">
        <v>601</v>
      </c>
      <c r="E6" s="150" t="s">
        <v>602</v>
      </c>
    </row>
    <row r="7" spans="1:5" ht="12.75">
      <c r="A7" s="98" t="s">
        <v>539</v>
      </c>
      <c r="B7" s="152">
        <v>10932</v>
      </c>
      <c r="C7" s="152">
        <v>86112</v>
      </c>
      <c r="D7" s="49">
        <v>4.19</v>
      </c>
      <c r="E7" s="83">
        <v>0.33</v>
      </c>
    </row>
    <row r="8" spans="1:5" ht="14.25">
      <c r="A8" s="99" t="s">
        <v>606</v>
      </c>
      <c r="B8" s="154">
        <v>3364</v>
      </c>
      <c r="C8" s="154">
        <v>8570</v>
      </c>
      <c r="D8" s="51">
        <v>36.28</v>
      </c>
      <c r="E8" s="84">
        <v>7.77</v>
      </c>
    </row>
    <row r="9" spans="1:5" ht="12.75">
      <c r="A9" s="99" t="s">
        <v>603</v>
      </c>
      <c r="B9" s="154">
        <v>1983</v>
      </c>
      <c r="C9" s="154">
        <v>225734</v>
      </c>
      <c r="D9" s="51">
        <v>2.81</v>
      </c>
      <c r="E9" s="84">
        <v>3.2</v>
      </c>
    </row>
    <row r="10" spans="1:5" ht="12.75">
      <c r="A10" s="99" t="s">
        <v>604</v>
      </c>
      <c r="B10" s="154">
        <v>10639</v>
      </c>
      <c r="C10" s="154">
        <v>227729</v>
      </c>
      <c r="D10" s="51">
        <v>13.13</v>
      </c>
      <c r="E10" s="84">
        <v>2.81</v>
      </c>
    </row>
    <row r="11" spans="1:5" ht="13.5" thickBot="1">
      <c r="A11" s="190" t="s">
        <v>605</v>
      </c>
      <c r="B11" s="156">
        <v>18722</v>
      </c>
      <c r="C11" s="156">
        <v>31450</v>
      </c>
      <c r="D11" s="58">
        <v>63.27</v>
      </c>
      <c r="E11" s="107">
        <v>1.06</v>
      </c>
    </row>
    <row r="12" spans="1:5" ht="14.25">
      <c r="A12" s="309" t="s">
        <v>917</v>
      </c>
      <c r="B12" s="310"/>
      <c r="C12" s="310"/>
      <c r="D12" s="60"/>
      <c r="E12" s="60"/>
    </row>
    <row r="47" spans="1:3" ht="14.25">
      <c r="A47" s="311" t="s">
        <v>917</v>
      </c>
      <c r="B47" s="312"/>
      <c r="C47" s="312"/>
    </row>
  </sheetData>
  <mergeCells count="5">
    <mergeCell ref="A12:C12"/>
    <mergeCell ref="A47:C4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colBreaks count="1" manualBreakCount="1">
    <brk id="5" max="4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6" width="15.7109375" style="0" customWidth="1"/>
  </cols>
  <sheetData>
    <row r="1" spans="1:12" ht="18">
      <c r="A1" s="243" t="s">
        <v>18</v>
      </c>
      <c r="B1" s="243"/>
      <c r="C1" s="243"/>
      <c r="D1" s="243"/>
      <c r="E1" s="243"/>
      <c r="F1" s="243"/>
      <c r="G1" s="243"/>
      <c r="H1" s="243"/>
      <c r="I1" s="243"/>
      <c r="J1" s="6"/>
      <c r="K1" s="6"/>
      <c r="L1" s="6"/>
    </row>
    <row r="3" spans="1:12" ht="15">
      <c r="A3" s="265" t="s">
        <v>817</v>
      </c>
      <c r="B3" s="265"/>
      <c r="C3" s="265"/>
      <c r="D3" s="265"/>
      <c r="E3" s="265"/>
      <c r="F3" s="265"/>
      <c r="G3" s="265"/>
      <c r="H3" s="265"/>
      <c r="I3" s="265"/>
      <c r="J3" s="7"/>
      <c r="K3" s="7"/>
      <c r="L3" s="7"/>
    </row>
    <row r="4" spans="1:16" ht="13.5" thickBot="1">
      <c r="A4" s="23"/>
      <c r="B4" s="23"/>
      <c r="C4" s="23"/>
      <c r="D4" s="23"/>
      <c r="E4" s="23"/>
      <c r="F4" s="23"/>
      <c r="G4" s="23"/>
      <c r="H4" s="23"/>
      <c r="I4" s="23"/>
      <c r="J4" s="5"/>
      <c r="K4" s="5"/>
      <c r="L4" s="5"/>
      <c r="M4" s="5"/>
      <c r="N4" s="5"/>
      <c r="O4" s="5"/>
      <c r="P4" s="5"/>
    </row>
    <row r="5" spans="1:16" ht="12.75">
      <c r="A5" s="218" t="s">
        <v>118</v>
      </c>
      <c r="B5" s="244" t="s">
        <v>19</v>
      </c>
      <c r="C5" s="218"/>
      <c r="D5" s="253" t="s">
        <v>97</v>
      </c>
      <c r="E5" s="254"/>
      <c r="F5" s="254"/>
      <c r="G5" s="254"/>
      <c r="H5" s="254"/>
      <c r="I5" s="254"/>
      <c r="J5" s="5"/>
      <c r="K5" s="5"/>
      <c r="L5" s="5"/>
      <c r="M5" s="5"/>
      <c r="N5" s="5"/>
      <c r="O5" s="5"/>
      <c r="P5" s="5"/>
    </row>
    <row r="6" spans="1:16" ht="12.75">
      <c r="A6" s="219"/>
      <c r="B6" s="246"/>
      <c r="C6" s="248"/>
      <c r="D6" s="251" t="s">
        <v>98</v>
      </c>
      <c r="E6" s="252"/>
      <c r="F6" s="251" t="s">
        <v>99</v>
      </c>
      <c r="G6" s="255"/>
      <c r="H6" s="255"/>
      <c r="I6" s="255"/>
      <c r="J6" s="5"/>
      <c r="K6" s="5"/>
      <c r="L6" s="5"/>
      <c r="M6" s="5"/>
      <c r="N6" s="5"/>
      <c r="O6" s="5"/>
      <c r="P6" s="5"/>
    </row>
    <row r="7" spans="1:16" ht="26.25" thickBot="1">
      <c r="A7" s="220"/>
      <c r="B7" s="81" t="s">
        <v>30</v>
      </c>
      <c r="C7" s="81" t="s">
        <v>153</v>
      </c>
      <c r="D7" s="105" t="s">
        <v>100</v>
      </c>
      <c r="E7" s="81" t="s">
        <v>153</v>
      </c>
      <c r="F7" s="81" t="s">
        <v>115</v>
      </c>
      <c r="G7" s="81" t="s">
        <v>116</v>
      </c>
      <c r="H7" s="81" t="s">
        <v>117</v>
      </c>
      <c r="I7" s="106" t="s">
        <v>153</v>
      </c>
      <c r="J7" s="5"/>
      <c r="K7" s="5"/>
      <c r="L7" s="5"/>
      <c r="M7" s="5"/>
      <c r="N7" s="5"/>
      <c r="O7" s="5"/>
      <c r="P7" s="5"/>
    </row>
    <row r="8" spans="1:16" ht="12.75">
      <c r="A8" s="98" t="s">
        <v>103</v>
      </c>
      <c r="B8" s="26">
        <v>7523</v>
      </c>
      <c r="C8" s="49">
        <v>68.82</v>
      </c>
      <c r="D8" s="37">
        <v>297.71</v>
      </c>
      <c r="E8" s="49">
        <v>1.01</v>
      </c>
      <c r="F8" s="37">
        <v>51.82</v>
      </c>
      <c r="G8" s="37">
        <v>746.45</v>
      </c>
      <c r="H8" s="37">
        <f>SUM(F8:G8)</f>
        <v>798.2700000000001</v>
      </c>
      <c r="I8" s="83">
        <v>1.88</v>
      </c>
      <c r="J8" s="5"/>
      <c r="K8" s="5"/>
      <c r="L8" s="5"/>
      <c r="M8" s="5"/>
      <c r="N8" s="5"/>
      <c r="O8" s="5"/>
      <c r="P8" s="5"/>
    </row>
    <row r="9" spans="1:10" ht="12.75">
      <c r="A9" s="99" t="s">
        <v>104</v>
      </c>
      <c r="B9" s="31">
        <v>1788</v>
      </c>
      <c r="C9" s="51">
        <v>16.36</v>
      </c>
      <c r="D9" s="39">
        <v>490.2</v>
      </c>
      <c r="E9" s="51">
        <v>1.67</v>
      </c>
      <c r="F9" s="39">
        <v>82.8</v>
      </c>
      <c r="G9" s="39">
        <v>1550.29</v>
      </c>
      <c r="H9" s="39">
        <f aca="true" t="shared" si="0" ref="H9:H18">SUM(F9:G9)</f>
        <v>1633.09</v>
      </c>
      <c r="I9" s="84">
        <v>3.85</v>
      </c>
      <c r="J9" s="5"/>
    </row>
    <row r="10" spans="1:10" ht="12.75">
      <c r="A10" s="99" t="s">
        <v>105</v>
      </c>
      <c r="B10" s="31">
        <v>579</v>
      </c>
      <c r="C10" s="51">
        <v>5.3</v>
      </c>
      <c r="D10" s="39">
        <v>264.32</v>
      </c>
      <c r="E10" s="51">
        <v>0.9</v>
      </c>
      <c r="F10" s="39">
        <v>87.63</v>
      </c>
      <c r="G10" s="39">
        <v>1216.41</v>
      </c>
      <c r="H10" s="39">
        <f t="shared" si="0"/>
        <v>1304.04</v>
      </c>
      <c r="I10" s="84">
        <v>3.08</v>
      </c>
      <c r="J10" s="5"/>
    </row>
    <row r="11" spans="1:10" ht="12.75">
      <c r="A11" s="99" t="s">
        <v>106</v>
      </c>
      <c r="B11" s="31">
        <v>449</v>
      </c>
      <c r="C11" s="51">
        <v>4.11</v>
      </c>
      <c r="D11" s="39">
        <v>425.95</v>
      </c>
      <c r="E11" s="51">
        <v>1.45</v>
      </c>
      <c r="F11" s="39">
        <v>103.72</v>
      </c>
      <c r="G11" s="39">
        <v>1774.67</v>
      </c>
      <c r="H11" s="39">
        <f t="shared" si="0"/>
        <v>1878.39</v>
      </c>
      <c r="I11" s="84">
        <v>4.43</v>
      </c>
      <c r="J11" s="5"/>
    </row>
    <row r="12" spans="1:10" ht="12.75">
      <c r="A12" s="99" t="s">
        <v>107</v>
      </c>
      <c r="B12" s="31">
        <v>337</v>
      </c>
      <c r="C12" s="51">
        <v>3.08</v>
      </c>
      <c r="D12" s="39">
        <v>751.78</v>
      </c>
      <c r="E12" s="51">
        <v>2.56</v>
      </c>
      <c r="F12" s="39">
        <v>85.78</v>
      </c>
      <c r="G12" s="39">
        <v>3002.96</v>
      </c>
      <c r="H12" s="39">
        <f t="shared" si="0"/>
        <v>3088.7400000000002</v>
      </c>
      <c r="I12" s="84">
        <v>7.29</v>
      </c>
      <c r="J12" s="5"/>
    </row>
    <row r="13" spans="1:10" ht="12.75">
      <c r="A13" s="99" t="s">
        <v>108</v>
      </c>
      <c r="B13" s="31">
        <v>187</v>
      </c>
      <c r="C13" s="51">
        <v>1.71</v>
      </c>
      <c r="D13" s="39">
        <v>1337.31</v>
      </c>
      <c r="E13" s="51">
        <v>4.55</v>
      </c>
      <c r="F13" s="39">
        <v>369</v>
      </c>
      <c r="G13" s="39">
        <v>5082.07</v>
      </c>
      <c r="H13" s="39">
        <f t="shared" si="0"/>
        <v>5451.07</v>
      </c>
      <c r="I13" s="84">
        <v>12.86</v>
      </c>
      <c r="J13" s="5"/>
    </row>
    <row r="14" spans="1:10" ht="12.75">
      <c r="A14" s="99" t="s">
        <v>109</v>
      </c>
      <c r="B14" s="31">
        <v>36</v>
      </c>
      <c r="C14" s="51">
        <v>0.33</v>
      </c>
      <c r="D14" s="39">
        <v>1193.18</v>
      </c>
      <c r="E14" s="51">
        <v>4.06</v>
      </c>
      <c r="F14" s="39">
        <v>14</v>
      </c>
      <c r="G14" s="39">
        <v>2730.74</v>
      </c>
      <c r="H14" s="39">
        <f t="shared" si="0"/>
        <v>2744.74</v>
      </c>
      <c r="I14" s="84">
        <v>6.47</v>
      </c>
      <c r="J14" s="5"/>
    </row>
    <row r="15" spans="1:10" ht="12.75">
      <c r="A15" s="99" t="s">
        <v>110</v>
      </c>
      <c r="B15" s="31">
        <v>17</v>
      </c>
      <c r="C15" s="51">
        <v>0.16</v>
      </c>
      <c r="D15" s="39">
        <v>1000.15</v>
      </c>
      <c r="E15" s="51">
        <v>3.4</v>
      </c>
      <c r="F15" s="39">
        <v>64.41</v>
      </c>
      <c r="G15" s="39">
        <v>2851.36</v>
      </c>
      <c r="H15" s="39">
        <f t="shared" si="0"/>
        <v>2915.77</v>
      </c>
      <c r="I15" s="84">
        <v>6.88</v>
      </c>
      <c r="J15" s="5"/>
    </row>
    <row r="16" spans="1:10" ht="12.75">
      <c r="A16" s="99" t="s">
        <v>111</v>
      </c>
      <c r="B16" s="31">
        <v>9</v>
      </c>
      <c r="C16" s="51">
        <v>0.08</v>
      </c>
      <c r="D16" s="39">
        <v>549.8</v>
      </c>
      <c r="E16" s="51">
        <v>1.87</v>
      </c>
      <c r="F16" s="39">
        <v>26.7</v>
      </c>
      <c r="G16" s="39">
        <v>2376.7</v>
      </c>
      <c r="H16" s="39">
        <f t="shared" si="0"/>
        <v>2403.3999999999996</v>
      </c>
      <c r="I16" s="84">
        <v>5.67</v>
      </c>
      <c r="J16" s="5"/>
    </row>
    <row r="17" spans="1:10" ht="12.75">
      <c r="A17" s="99" t="s">
        <v>112</v>
      </c>
      <c r="B17" s="31">
        <v>4</v>
      </c>
      <c r="C17" s="51">
        <v>0.04</v>
      </c>
      <c r="D17" s="39">
        <v>1708.51</v>
      </c>
      <c r="E17" s="51">
        <v>5.81</v>
      </c>
      <c r="F17" s="39">
        <v>279.65</v>
      </c>
      <c r="G17" s="39">
        <v>3496.09</v>
      </c>
      <c r="H17" s="39">
        <f t="shared" si="0"/>
        <v>3775.7400000000002</v>
      </c>
      <c r="I17" s="84">
        <v>8.91</v>
      </c>
      <c r="J17" s="5"/>
    </row>
    <row r="18" spans="1:10" ht="12.75">
      <c r="A18" s="99" t="s">
        <v>113</v>
      </c>
      <c r="B18" s="31">
        <v>3</v>
      </c>
      <c r="C18" s="51">
        <v>0.03</v>
      </c>
      <c r="D18" s="39">
        <v>21383.65</v>
      </c>
      <c r="E18" s="51">
        <v>72.73</v>
      </c>
      <c r="F18" s="39">
        <v>3243.54</v>
      </c>
      <c r="G18" s="39">
        <v>13154.78</v>
      </c>
      <c r="H18" s="39">
        <f t="shared" si="0"/>
        <v>16398.32</v>
      </c>
      <c r="I18" s="84">
        <v>38.68</v>
      </c>
      <c r="J18" s="5"/>
    </row>
    <row r="19" spans="1:10" ht="12.75">
      <c r="A19" s="99"/>
      <c r="B19" s="31"/>
      <c r="C19" s="100"/>
      <c r="D19" s="39"/>
      <c r="E19" s="51"/>
      <c r="F19" s="39"/>
      <c r="G19" s="39"/>
      <c r="H19" s="39"/>
      <c r="I19" s="101"/>
      <c r="J19" s="5"/>
    </row>
    <row r="20" spans="1:10" s="18" customFormat="1" ht="13.5" thickBot="1">
      <c r="A20" s="102" t="s">
        <v>114</v>
      </c>
      <c r="B20" s="78">
        <f>SUM(B8:B18)</f>
        <v>10932</v>
      </c>
      <c r="C20" s="103"/>
      <c r="D20" s="79">
        <f>SUM(D8:D18)</f>
        <v>29402.56</v>
      </c>
      <c r="E20" s="103"/>
      <c r="F20" s="79">
        <f>SUM(F8:F18)</f>
        <v>4409.05</v>
      </c>
      <c r="G20" s="79">
        <f>SUM(G8:G18)</f>
        <v>37982.52</v>
      </c>
      <c r="H20" s="79">
        <f>SUM(H8:H18)</f>
        <v>42391.57000000001</v>
      </c>
      <c r="I20" s="104"/>
      <c r="J20" s="12"/>
    </row>
    <row r="21" spans="1:9" ht="12.75">
      <c r="A21" s="60"/>
      <c r="B21" s="60"/>
      <c r="C21" s="60"/>
      <c r="D21" s="60"/>
      <c r="E21" s="60"/>
      <c r="F21" s="60"/>
      <c r="G21" s="60"/>
      <c r="H21" s="60"/>
      <c r="I21" s="60"/>
    </row>
    <row r="23" spans="1:8" ht="13.5" thickBot="1">
      <c r="A23" s="23"/>
      <c r="B23" s="23"/>
      <c r="C23" s="23"/>
      <c r="D23" s="23"/>
      <c r="E23" s="23"/>
      <c r="F23" s="23"/>
      <c r="G23" s="23"/>
      <c r="H23" s="23"/>
    </row>
    <row r="24" spans="1:8" ht="12.75">
      <c r="A24" s="218" t="s">
        <v>118</v>
      </c>
      <c r="B24" s="244" t="s">
        <v>101</v>
      </c>
      <c r="C24" s="245"/>
      <c r="D24" s="245"/>
      <c r="E24" s="245"/>
      <c r="F24" s="218"/>
      <c r="G24" s="244" t="s">
        <v>102</v>
      </c>
      <c r="H24" s="245"/>
    </row>
    <row r="25" spans="1:9" ht="12.75">
      <c r="A25" s="219"/>
      <c r="B25" s="246"/>
      <c r="C25" s="247"/>
      <c r="D25" s="247"/>
      <c r="E25" s="247"/>
      <c r="F25" s="248"/>
      <c r="G25" s="246"/>
      <c r="H25" s="247"/>
      <c r="I25" s="5"/>
    </row>
    <row r="26" spans="1:9" ht="26.25" thickBot="1">
      <c r="A26" s="220"/>
      <c r="B26" s="81" t="s">
        <v>119</v>
      </c>
      <c r="C26" s="81" t="s">
        <v>120</v>
      </c>
      <c r="D26" s="81" t="s">
        <v>121</v>
      </c>
      <c r="E26" s="81" t="s">
        <v>117</v>
      </c>
      <c r="F26" s="81" t="s">
        <v>153</v>
      </c>
      <c r="G26" s="81" t="s">
        <v>117</v>
      </c>
      <c r="H26" s="106" t="s">
        <v>153</v>
      </c>
      <c r="I26" s="5"/>
    </row>
    <row r="27" spans="1:9" ht="12.75">
      <c r="A27" s="98" t="s">
        <v>103</v>
      </c>
      <c r="B27" s="37">
        <v>6.22</v>
      </c>
      <c r="C27" s="37">
        <v>305.67</v>
      </c>
      <c r="D27" s="37">
        <v>46.23</v>
      </c>
      <c r="E27" s="37">
        <f>SUM(B27:D27)</f>
        <v>358.12000000000006</v>
      </c>
      <c r="F27" s="49">
        <v>2.5</v>
      </c>
      <c r="G27" s="37">
        <v>1454.1</v>
      </c>
      <c r="H27" s="83">
        <v>1.69</v>
      </c>
      <c r="I27" s="5"/>
    </row>
    <row r="28" spans="1:9" ht="12.75">
      <c r="A28" s="99" t="s">
        <v>104</v>
      </c>
      <c r="B28" s="39">
        <v>23.02</v>
      </c>
      <c r="C28" s="39">
        <v>577.43</v>
      </c>
      <c r="D28" s="39">
        <v>84.25</v>
      </c>
      <c r="E28" s="39">
        <f aca="true" t="shared" si="1" ref="E28:E37">SUM(B28:D28)</f>
        <v>684.6999999999999</v>
      </c>
      <c r="F28" s="51">
        <v>4.78</v>
      </c>
      <c r="G28" s="39">
        <v>2807.99</v>
      </c>
      <c r="H28" s="84">
        <v>3.26</v>
      </c>
      <c r="I28" s="5"/>
    </row>
    <row r="29" spans="1:9" ht="12.75">
      <c r="A29" s="99" t="s">
        <v>105</v>
      </c>
      <c r="B29" s="39">
        <v>11.63</v>
      </c>
      <c r="C29" s="39">
        <v>435.19</v>
      </c>
      <c r="D29" s="39">
        <v>57.37</v>
      </c>
      <c r="E29" s="39">
        <f t="shared" si="1"/>
        <v>504.19</v>
      </c>
      <c r="F29" s="51">
        <v>3.52</v>
      </c>
      <c r="G29" s="39">
        <v>2072.55</v>
      </c>
      <c r="H29" s="84">
        <v>2.41</v>
      </c>
      <c r="I29" s="5"/>
    </row>
    <row r="30" spans="1:9" ht="12.75">
      <c r="A30" s="99" t="s">
        <v>106</v>
      </c>
      <c r="B30" s="39">
        <v>49</v>
      </c>
      <c r="C30" s="39">
        <v>606.59</v>
      </c>
      <c r="D30" s="39">
        <v>31.37</v>
      </c>
      <c r="E30" s="39">
        <f t="shared" si="1"/>
        <v>686.96</v>
      </c>
      <c r="F30" s="51">
        <v>4.8</v>
      </c>
      <c r="G30" s="39">
        <v>2991.3</v>
      </c>
      <c r="H30" s="84">
        <v>3.47</v>
      </c>
      <c r="I30" s="5"/>
    </row>
    <row r="31" spans="1:9" ht="12.75">
      <c r="A31" s="99" t="s">
        <v>107</v>
      </c>
      <c r="B31" s="39">
        <v>108.55</v>
      </c>
      <c r="C31" s="39">
        <v>900.79</v>
      </c>
      <c r="D31" s="39">
        <v>93.52</v>
      </c>
      <c r="E31" s="39">
        <f t="shared" si="1"/>
        <v>1102.86</v>
      </c>
      <c r="F31" s="51">
        <v>7.7</v>
      </c>
      <c r="G31" s="39">
        <v>4943.38</v>
      </c>
      <c r="H31" s="84">
        <v>5.74</v>
      </c>
      <c r="I31" s="5"/>
    </row>
    <row r="32" spans="1:9" ht="12.75">
      <c r="A32" s="99" t="s">
        <v>108</v>
      </c>
      <c r="B32" s="39">
        <v>299.67</v>
      </c>
      <c r="C32" s="39">
        <v>1395.87</v>
      </c>
      <c r="D32" s="39">
        <v>144.38</v>
      </c>
      <c r="E32" s="39">
        <f t="shared" si="1"/>
        <v>1839.92</v>
      </c>
      <c r="F32" s="51">
        <v>12.85</v>
      </c>
      <c r="G32" s="39">
        <v>8628.3</v>
      </c>
      <c r="H32" s="84">
        <v>10.02</v>
      </c>
      <c r="I32" s="5"/>
    </row>
    <row r="33" spans="1:9" ht="12.75">
      <c r="A33" s="99" t="s">
        <v>109</v>
      </c>
      <c r="B33" s="39">
        <v>199.4</v>
      </c>
      <c r="C33" s="39">
        <v>1160.61</v>
      </c>
      <c r="D33" s="39">
        <v>20</v>
      </c>
      <c r="E33" s="39">
        <f t="shared" si="1"/>
        <v>1380.01</v>
      </c>
      <c r="F33" s="51">
        <v>9.64</v>
      </c>
      <c r="G33" s="39">
        <v>5317.93</v>
      </c>
      <c r="H33" s="84">
        <v>6.18</v>
      </c>
      <c r="I33" s="5"/>
    </row>
    <row r="34" spans="1:9" ht="12.75">
      <c r="A34" s="99" t="s">
        <v>110</v>
      </c>
      <c r="B34" s="39">
        <v>389</v>
      </c>
      <c r="C34" s="39">
        <v>1358.34</v>
      </c>
      <c r="D34" s="72" t="s">
        <v>146</v>
      </c>
      <c r="E34" s="39">
        <f t="shared" si="1"/>
        <v>1747.34</v>
      </c>
      <c r="F34" s="51">
        <v>12.2</v>
      </c>
      <c r="G34" s="39">
        <v>5663.26</v>
      </c>
      <c r="H34" s="84">
        <v>6.58</v>
      </c>
      <c r="I34" s="5"/>
    </row>
    <row r="35" spans="1:9" ht="12.75">
      <c r="A35" s="99" t="s">
        <v>111</v>
      </c>
      <c r="B35" s="39">
        <v>457</v>
      </c>
      <c r="C35" s="39">
        <v>1871.4</v>
      </c>
      <c r="D35" s="39">
        <v>68</v>
      </c>
      <c r="E35" s="39">
        <f t="shared" si="1"/>
        <v>2396.4</v>
      </c>
      <c r="F35" s="51">
        <v>16.74</v>
      </c>
      <c r="G35" s="39">
        <v>5349.6</v>
      </c>
      <c r="H35" s="84">
        <v>6.21</v>
      </c>
      <c r="I35" s="5"/>
    </row>
    <row r="36" spans="1:9" ht="12.75">
      <c r="A36" s="99" t="s">
        <v>112</v>
      </c>
      <c r="B36" s="39">
        <v>117</v>
      </c>
      <c r="C36" s="39">
        <v>14.32</v>
      </c>
      <c r="D36" s="72" t="s">
        <v>146</v>
      </c>
      <c r="E36" s="39">
        <f t="shared" si="1"/>
        <v>131.32</v>
      </c>
      <c r="F36" s="51">
        <v>0.92</v>
      </c>
      <c r="G36" s="39">
        <v>5615.57</v>
      </c>
      <c r="H36" s="84">
        <v>6.52</v>
      </c>
      <c r="I36" s="5"/>
    </row>
    <row r="37" spans="1:9" ht="12.75">
      <c r="A37" s="99" t="s">
        <v>113</v>
      </c>
      <c r="B37" s="39">
        <v>2765.88</v>
      </c>
      <c r="C37" s="39">
        <v>720.7</v>
      </c>
      <c r="D37" s="72" t="s">
        <v>146</v>
      </c>
      <c r="E37" s="39">
        <f t="shared" si="1"/>
        <v>3486.58</v>
      </c>
      <c r="F37" s="51">
        <v>24.35</v>
      </c>
      <c r="G37" s="39">
        <v>41268.55</v>
      </c>
      <c r="H37" s="84">
        <v>47.92</v>
      </c>
      <c r="I37" s="5"/>
    </row>
    <row r="38" spans="1:9" ht="12.75">
      <c r="A38" s="99"/>
      <c r="B38" s="39"/>
      <c r="C38" s="39"/>
      <c r="D38" s="39"/>
      <c r="E38" s="39"/>
      <c r="F38" s="100"/>
      <c r="G38" s="39"/>
      <c r="H38" s="101"/>
      <c r="I38" s="5"/>
    </row>
    <row r="39" spans="1:8" s="18" customFormat="1" ht="13.5" thickBot="1">
      <c r="A39" s="102" t="s">
        <v>114</v>
      </c>
      <c r="B39" s="79">
        <f>SUM(B27:B37)</f>
        <v>4426.37</v>
      </c>
      <c r="C39" s="79">
        <f>SUM(C27:C37)</f>
        <v>9346.91</v>
      </c>
      <c r="D39" s="79">
        <f>SUM(D27:D37)</f>
        <v>545.12</v>
      </c>
      <c r="E39" s="79">
        <f>SUM(E27:E37)</f>
        <v>14318.4</v>
      </c>
      <c r="F39" s="103"/>
      <c r="G39" s="79">
        <f>SUM(G27:G37)</f>
        <v>86112.53</v>
      </c>
      <c r="H39" s="104"/>
    </row>
  </sheetData>
  <mergeCells count="10">
    <mergeCell ref="B24:F25"/>
    <mergeCell ref="G24:H25"/>
    <mergeCell ref="A24:A26"/>
    <mergeCell ref="A1:I1"/>
    <mergeCell ref="A3:I3"/>
    <mergeCell ref="A5:A7"/>
    <mergeCell ref="B5:C6"/>
    <mergeCell ref="D5:I5"/>
    <mergeCell ref="D6:E6"/>
    <mergeCell ref="F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ignoredErrors>
    <ignoredError sqref="H8:H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0" customWidth="1"/>
    <col min="5" max="5" width="6.421875" style="0" customWidth="1"/>
  </cols>
  <sheetData>
    <row r="1" spans="1:12" ht="18">
      <c r="A1" s="268" t="s">
        <v>18</v>
      </c>
      <c r="B1" s="268"/>
      <c r="C1" s="268"/>
      <c r="D1" s="268"/>
      <c r="E1" s="6"/>
      <c r="F1" s="6"/>
      <c r="G1" s="6"/>
      <c r="H1" s="6"/>
      <c r="I1" s="6"/>
      <c r="J1" s="6"/>
      <c r="K1" s="6"/>
      <c r="L1" s="6"/>
    </row>
    <row r="2" spans="1:4" ht="12.75">
      <c r="A2" s="5"/>
      <c r="B2" s="5"/>
      <c r="C2" s="5"/>
      <c r="D2" s="5"/>
    </row>
    <row r="3" spans="1:9" ht="15">
      <c r="A3" s="269" t="s">
        <v>853</v>
      </c>
      <c r="B3" s="269"/>
      <c r="C3" s="269"/>
      <c r="D3" s="269"/>
      <c r="E3" s="9"/>
      <c r="F3" s="9"/>
      <c r="G3" s="9"/>
      <c r="H3" s="9"/>
      <c r="I3" s="9"/>
    </row>
    <row r="4" spans="1:4" ht="13.5" thickBot="1">
      <c r="A4" s="23"/>
      <c r="B4" s="23"/>
      <c r="C4" s="23"/>
      <c r="D4" s="23"/>
    </row>
    <row r="5" spans="1:5" ht="12.75">
      <c r="A5" s="266" t="s">
        <v>25</v>
      </c>
      <c r="B5" s="61" t="s">
        <v>96</v>
      </c>
      <c r="C5" s="61" t="s">
        <v>124</v>
      </c>
      <c r="D5" s="62" t="s">
        <v>123</v>
      </c>
      <c r="E5" s="5"/>
    </row>
    <row r="6" spans="1:5" ht="13.5" thickBot="1">
      <c r="A6" s="267"/>
      <c r="B6" s="68" t="s">
        <v>29</v>
      </c>
      <c r="C6" s="68" t="s">
        <v>122</v>
      </c>
      <c r="D6" s="69" t="s">
        <v>122</v>
      </c>
      <c r="E6" s="5"/>
    </row>
    <row r="7" spans="1:4" ht="12.75">
      <c r="A7" s="25">
        <v>1989</v>
      </c>
      <c r="B7" s="26">
        <v>20811</v>
      </c>
      <c r="C7" s="26">
        <v>4327</v>
      </c>
      <c r="D7" s="83">
        <v>20.79</v>
      </c>
    </row>
    <row r="8" spans="1:4" ht="12.75">
      <c r="A8" s="30">
        <v>1990</v>
      </c>
      <c r="B8" s="31">
        <v>12913</v>
      </c>
      <c r="C8" s="31">
        <v>4521</v>
      </c>
      <c r="D8" s="84">
        <v>35.01</v>
      </c>
    </row>
    <row r="9" spans="1:4" ht="12.75">
      <c r="A9" s="30">
        <v>1991</v>
      </c>
      <c r="B9" s="31">
        <v>13531</v>
      </c>
      <c r="C9" s="31">
        <v>6079</v>
      </c>
      <c r="D9" s="84">
        <v>44.93</v>
      </c>
    </row>
    <row r="10" spans="1:4" ht="12.75">
      <c r="A10" s="30">
        <v>1992</v>
      </c>
      <c r="B10" s="31">
        <v>15955</v>
      </c>
      <c r="C10" s="31">
        <v>8619</v>
      </c>
      <c r="D10" s="84">
        <v>54.02</v>
      </c>
    </row>
    <row r="11" spans="1:4" ht="12.75">
      <c r="A11" s="30">
        <v>1993</v>
      </c>
      <c r="B11" s="31">
        <v>14254</v>
      </c>
      <c r="C11" s="31">
        <v>9269</v>
      </c>
      <c r="D11" s="84">
        <v>65.03</v>
      </c>
    </row>
    <row r="12" spans="1:4" ht="12.75">
      <c r="A12" s="30">
        <v>1994</v>
      </c>
      <c r="B12" s="31">
        <v>19263</v>
      </c>
      <c r="C12" s="31">
        <v>10961</v>
      </c>
      <c r="D12" s="84">
        <v>56.9</v>
      </c>
    </row>
    <row r="13" spans="1:4" ht="12.75">
      <c r="A13" s="30">
        <v>1995</v>
      </c>
      <c r="B13" s="31">
        <v>25827</v>
      </c>
      <c r="C13" s="31">
        <v>15222</v>
      </c>
      <c r="D13" s="84">
        <v>58.94</v>
      </c>
    </row>
    <row r="14" spans="1:4" ht="12.75">
      <c r="A14" s="30">
        <v>1996</v>
      </c>
      <c r="B14" s="31">
        <v>16771</v>
      </c>
      <c r="C14" s="31">
        <v>10918</v>
      </c>
      <c r="D14" s="84">
        <v>65.1</v>
      </c>
    </row>
    <row r="15" spans="1:4" ht="12.75">
      <c r="A15" s="30">
        <v>1997</v>
      </c>
      <c r="B15" s="31">
        <v>22320</v>
      </c>
      <c r="C15" s="31">
        <v>14136</v>
      </c>
      <c r="D15" s="84">
        <v>63.33</v>
      </c>
    </row>
    <row r="16" spans="1:4" ht="12.75">
      <c r="A16" s="30">
        <v>1998</v>
      </c>
      <c r="B16" s="31">
        <v>22446</v>
      </c>
      <c r="C16" s="31">
        <v>14343</v>
      </c>
      <c r="D16" s="84">
        <v>63.9</v>
      </c>
    </row>
    <row r="17" spans="1:4" ht="12.75">
      <c r="A17" s="30">
        <v>1999</v>
      </c>
      <c r="B17" s="31">
        <v>18237</v>
      </c>
      <c r="C17" s="31">
        <v>11650</v>
      </c>
      <c r="D17" s="84">
        <v>63.88</v>
      </c>
    </row>
    <row r="18" spans="1:4" ht="12.75">
      <c r="A18" s="30">
        <v>2000</v>
      </c>
      <c r="B18" s="31">
        <v>24118</v>
      </c>
      <c r="C18" s="31">
        <v>14547</v>
      </c>
      <c r="D18" s="84">
        <v>60.32</v>
      </c>
    </row>
    <row r="19" spans="1:4" ht="12.75">
      <c r="A19" s="30">
        <v>2001</v>
      </c>
      <c r="B19" s="31">
        <v>19547</v>
      </c>
      <c r="C19" s="31">
        <v>12415</v>
      </c>
      <c r="D19" s="84">
        <v>63.51</v>
      </c>
    </row>
    <row r="20" spans="1:4" ht="12.75">
      <c r="A20" s="30">
        <v>2002</v>
      </c>
      <c r="B20" s="31">
        <v>19929</v>
      </c>
      <c r="C20" s="31">
        <v>12111</v>
      </c>
      <c r="D20" s="84">
        <v>60.77</v>
      </c>
    </row>
    <row r="21" spans="1:4" ht="12.75">
      <c r="A21" s="30">
        <v>2003</v>
      </c>
      <c r="B21" s="31">
        <v>18616</v>
      </c>
      <c r="C21" s="31">
        <v>11982</v>
      </c>
      <c r="D21" s="84">
        <v>64.36</v>
      </c>
    </row>
    <row r="22" spans="1:4" ht="12.75">
      <c r="A22" s="30">
        <v>2004</v>
      </c>
      <c r="B22" s="31">
        <v>21396</v>
      </c>
      <c r="C22" s="31">
        <v>13750</v>
      </c>
      <c r="D22" s="84">
        <v>64.26</v>
      </c>
    </row>
    <row r="23" spans="1:4" ht="12.75">
      <c r="A23" s="30">
        <v>2005</v>
      </c>
      <c r="B23" s="31">
        <v>25492</v>
      </c>
      <c r="C23" s="31">
        <v>16475</v>
      </c>
      <c r="D23" s="84">
        <v>64.63</v>
      </c>
    </row>
    <row r="24" spans="1:4" ht="12.75">
      <c r="A24" s="30">
        <v>2006</v>
      </c>
      <c r="B24" s="31">
        <v>7712</v>
      </c>
      <c r="C24" s="31">
        <v>5070</v>
      </c>
      <c r="D24" s="84">
        <v>65.74</v>
      </c>
    </row>
    <row r="25" spans="1:4" ht="13.5" thickBot="1">
      <c r="A25" s="32">
        <v>2007</v>
      </c>
      <c r="B25" s="33">
        <v>10932</v>
      </c>
      <c r="C25" s="33">
        <v>7523</v>
      </c>
      <c r="D25" s="107">
        <v>68.82</v>
      </c>
    </row>
  </sheetData>
  <mergeCells count="3">
    <mergeCell ref="A5:A6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0.57421875" style="0" customWidth="1"/>
    <col min="2" max="4" width="18.7109375" style="0" customWidth="1"/>
  </cols>
  <sheetData>
    <row r="1" spans="1:4" ht="18">
      <c r="A1" s="270" t="s">
        <v>18</v>
      </c>
      <c r="B1" s="270"/>
      <c r="C1" s="270"/>
      <c r="D1" s="270"/>
    </row>
    <row r="3" spans="1:4" ht="15">
      <c r="A3" s="225" t="s">
        <v>854</v>
      </c>
      <c r="B3" s="225"/>
      <c r="C3" s="225"/>
      <c r="D3" s="225"/>
    </row>
    <row r="4" spans="1:4" ht="13.5" thickBot="1">
      <c r="A4" s="23"/>
      <c r="B4" s="23"/>
      <c r="C4" s="23"/>
      <c r="D4" s="23"/>
    </row>
    <row r="5" spans="1:4" ht="12.75">
      <c r="A5" s="109" t="s">
        <v>125</v>
      </c>
      <c r="B5" s="61" t="s">
        <v>96</v>
      </c>
      <c r="C5" s="61" t="s">
        <v>124</v>
      </c>
      <c r="D5" s="62" t="s">
        <v>144</v>
      </c>
    </row>
    <row r="6" spans="1:4" ht="13.5" thickBot="1">
      <c r="A6" s="110" t="s">
        <v>126</v>
      </c>
      <c r="B6" s="68" t="s">
        <v>36</v>
      </c>
      <c r="C6" s="68" t="s">
        <v>122</v>
      </c>
      <c r="D6" s="69" t="s">
        <v>122</v>
      </c>
    </row>
    <row r="7" spans="1:4" ht="12.75">
      <c r="A7" s="70" t="s">
        <v>127</v>
      </c>
      <c r="B7" s="26">
        <v>3157</v>
      </c>
      <c r="C7" s="26">
        <v>2415</v>
      </c>
      <c r="D7" s="83">
        <v>76.5</v>
      </c>
    </row>
    <row r="8" spans="1:4" ht="12.75">
      <c r="A8" s="71" t="s">
        <v>128</v>
      </c>
      <c r="B8" s="31">
        <v>1083</v>
      </c>
      <c r="C8" s="31">
        <v>648</v>
      </c>
      <c r="D8" s="84">
        <v>59.83</v>
      </c>
    </row>
    <row r="9" spans="1:4" ht="12.75">
      <c r="A9" s="71" t="s">
        <v>129</v>
      </c>
      <c r="B9" s="31">
        <v>296</v>
      </c>
      <c r="C9" s="31">
        <v>49</v>
      </c>
      <c r="D9" s="84">
        <v>16.55</v>
      </c>
    </row>
    <row r="10" spans="1:4" ht="12.75">
      <c r="A10" s="71" t="s">
        <v>130</v>
      </c>
      <c r="B10" s="31">
        <v>63</v>
      </c>
      <c r="C10" s="31">
        <v>38</v>
      </c>
      <c r="D10" s="84">
        <v>60.32</v>
      </c>
    </row>
    <row r="11" spans="1:4" ht="12.75">
      <c r="A11" s="71" t="s">
        <v>131</v>
      </c>
      <c r="B11" s="31">
        <v>504</v>
      </c>
      <c r="C11" s="31">
        <v>396</v>
      </c>
      <c r="D11" s="84">
        <v>78.57</v>
      </c>
    </row>
    <row r="12" spans="1:4" ht="12.75">
      <c r="A12" s="71" t="s">
        <v>132</v>
      </c>
      <c r="B12" s="31">
        <v>93</v>
      </c>
      <c r="C12" s="31">
        <v>73</v>
      </c>
      <c r="D12" s="84">
        <v>78.49</v>
      </c>
    </row>
    <row r="13" spans="1:4" ht="12.75">
      <c r="A13" s="71" t="s">
        <v>133</v>
      </c>
      <c r="B13" s="31">
        <v>415</v>
      </c>
      <c r="C13" s="31">
        <v>315</v>
      </c>
      <c r="D13" s="84">
        <v>75.9</v>
      </c>
    </row>
    <row r="14" spans="1:4" ht="12.75">
      <c r="A14" s="71" t="s">
        <v>134</v>
      </c>
      <c r="B14" s="31">
        <v>579</v>
      </c>
      <c r="C14" s="31">
        <v>490</v>
      </c>
      <c r="D14" s="84">
        <v>84.63</v>
      </c>
    </row>
    <row r="15" spans="1:4" ht="12.75">
      <c r="A15" s="71" t="s">
        <v>135</v>
      </c>
      <c r="B15" s="31">
        <v>113</v>
      </c>
      <c r="C15" s="31">
        <v>106</v>
      </c>
      <c r="D15" s="84">
        <v>93.81</v>
      </c>
    </row>
    <row r="16" spans="1:4" ht="12.75">
      <c r="A16" s="71" t="s">
        <v>136</v>
      </c>
      <c r="B16" s="31">
        <v>1511</v>
      </c>
      <c r="C16" s="31">
        <v>907</v>
      </c>
      <c r="D16" s="84">
        <v>60.03</v>
      </c>
    </row>
    <row r="17" spans="1:4" ht="12.75">
      <c r="A17" s="71" t="s">
        <v>137</v>
      </c>
      <c r="B17" s="31">
        <v>230</v>
      </c>
      <c r="C17" s="31">
        <v>162</v>
      </c>
      <c r="D17" s="84">
        <v>70.43</v>
      </c>
    </row>
    <row r="18" spans="1:4" ht="12.75">
      <c r="A18" s="71" t="s">
        <v>138</v>
      </c>
      <c r="B18" s="31">
        <v>694</v>
      </c>
      <c r="C18" s="31">
        <v>482</v>
      </c>
      <c r="D18" s="84">
        <v>69.45</v>
      </c>
    </row>
    <row r="19" spans="1:4" ht="12.75">
      <c r="A19" s="71" t="s">
        <v>139</v>
      </c>
      <c r="B19" s="31">
        <v>375</v>
      </c>
      <c r="C19" s="31">
        <v>284</v>
      </c>
      <c r="D19" s="84">
        <v>75.73</v>
      </c>
    </row>
    <row r="20" spans="1:4" ht="12.75">
      <c r="A20" s="71" t="s">
        <v>140</v>
      </c>
      <c r="B20" s="31">
        <v>113</v>
      </c>
      <c r="C20" s="31">
        <v>95</v>
      </c>
      <c r="D20" s="84">
        <v>84.07</v>
      </c>
    </row>
    <row r="21" spans="1:4" ht="12.75">
      <c r="A21" s="71" t="s">
        <v>141</v>
      </c>
      <c r="B21" s="31">
        <v>748</v>
      </c>
      <c r="C21" s="31">
        <v>422</v>
      </c>
      <c r="D21" s="84">
        <v>56.42</v>
      </c>
    </row>
    <row r="22" spans="1:4" ht="12.75">
      <c r="A22" s="71" t="s">
        <v>142</v>
      </c>
      <c r="B22" s="31">
        <v>819</v>
      </c>
      <c r="C22" s="31">
        <v>530</v>
      </c>
      <c r="D22" s="84">
        <v>64.71</v>
      </c>
    </row>
    <row r="23" spans="1:4" ht="12.75">
      <c r="A23" s="71" t="s">
        <v>143</v>
      </c>
      <c r="B23" s="31">
        <v>139</v>
      </c>
      <c r="C23" s="31">
        <v>111</v>
      </c>
      <c r="D23" s="84">
        <v>79.86</v>
      </c>
    </row>
    <row r="24" spans="1:4" ht="12.75">
      <c r="A24" s="71"/>
      <c r="B24" s="31"/>
      <c r="C24" s="31"/>
      <c r="D24" s="84"/>
    </row>
    <row r="25" spans="1:5" ht="13.5" thickBot="1">
      <c r="A25" s="108" t="s">
        <v>145</v>
      </c>
      <c r="B25" s="78">
        <f>SUM(B7:B23)</f>
        <v>10932</v>
      </c>
      <c r="C25" s="78">
        <f>SUM(C7:C23)</f>
        <v>7523</v>
      </c>
      <c r="D25" s="87">
        <v>68.82</v>
      </c>
      <c r="E25" s="5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0" customWidth="1"/>
  </cols>
  <sheetData>
    <row r="1" spans="1:6" ht="18">
      <c r="A1" s="270" t="s">
        <v>18</v>
      </c>
      <c r="B1" s="270"/>
      <c r="C1" s="270"/>
      <c r="D1" s="270"/>
      <c r="E1" s="270"/>
      <c r="F1" s="270"/>
    </row>
    <row r="3" spans="1:6" ht="15">
      <c r="A3" s="225" t="s">
        <v>890</v>
      </c>
      <c r="B3" s="225"/>
      <c r="C3" s="225"/>
      <c r="D3" s="225"/>
      <c r="E3" s="225"/>
      <c r="F3" s="225"/>
    </row>
    <row r="4" spans="1:6" ht="13.5" thickBot="1">
      <c r="A4" s="23"/>
      <c r="B4" s="23"/>
      <c r="C4" s="23"/>
      <c r="D4" s="23"/>
      <c r="E4" s="23"/>
      <c r="F4" s="23"/>
    </row>
    <row r="5" spans="1:6" ht="12.75">
      <c r="A5" s="266" t="s">
        <v>25</v>
      </c>
      <c r="B5" s="61" t="s">
        <v>96</v>
      </c>
      <c r="C5" s="61" t="s">
        <v>147</v>
      </c>
      <c r="D5" s="61" t="s">
        <v>149</v>
      </c>
      <c r="E5" s="249" t="s">
        <v>151</v>
      </c>
      <c r="F5" s="262"/>
    </row>
    <row r="6" spans="1:6" ht="13.5" thickBot="1">
      <c r="A6" s="267"/>
      <c r="B6" s="68" t="s">
        <v>36</v>
      </c>
      <c r="C6" s="68" t="s">
        <v>148</v>
      </c>
      <c r="D6" s="68" t="s">
        <v>150</v>
      </c>
      <c r="E6" s="96" t="s">
        <v>152</v>
      </c>
      <c r="F6" s="97" t="s">
        <v>153</v>
      </c>
    </row>
    <row r="7" spans="1:6" ht="12.75">
      <c r="A7" s="25">
        <v>1998</v>
      </c>
      <c r="B7" s="26">
        <v>22446</v>
      </c>
      <c r="C7" s="26">
        <v>25</v>
      </c>
      <c r="D7" s="37">
        <v>133642.74</v>
      </c>
      <c r="E7" s="37">
        <v>41761.62</v>
      </c>
      <c r="F7" s="83">
        <v>31.25</v>
      </c>
    </row>
    <row r="8" spans="1:6" ht="12.75">
      <c r="A8" s="30">
        <v>1999</v>
      </c>
      <c r="B8" s="31">
        <v>18237</v>
      </c>
      <c r="C8" s="31">
        <v>16</v>
      </c>
      <c r="D8" s="39">
        <v>82217.36</v>
      </c>
      <c r="E8" s="39">
        <v>17399.05</v>
      </c>
      <c r="F8" s="84">
        <v>21.16</v>
      </c>
    </row>
    <row r="9" spans="1:6" ht="12.75">
      <c r="A9" s="30">
        <v>2000</v>
      </c>
      <c r="B9" s="31">
        <v>24118</v>
      </c>
      <c r="C9" s="31">
        <v>49</v>
      </c>
      <c r="D9" s="39">
        <v>188585.72</v>
      </c>
      <c r="E9" s="39">
        <v>63634.69</v>
      </c>
      <c r="F9" s="84">
        <v>33.74</v>
      </c>
    </row>
    <row r="10" spans="1:6" ht="12.75">
      <c r="A10" s="30">
        <v>2001</v>
      </c>
      <c r="B10" s="31">
        <v>19547</v>
      </c>
      <c r="C10" s="31">
        <v>16</v>
      </c>
      <c r="D10" s="39">
        <v>93297.71</v>
      </c>
      <c r="E10" s="39">
        <v>20325.2</v>
      </c>
      <c r="F10" s="84">
        <v>21.79</v>
      </c>
    </row>
    <row r="11" spans="1:6" ht="12.75">
      <c r="A11" s="30">
        <v>2002</v>
      </c>
      <c r="B11" s="31">
        <v>19929</v>
      </c>
      <c r="C11" s="31">
        <v>18</v>
      </c>
      <c r="D11" s="39">
        <v>107472.05</v>
      </c>
      <c r="E11" s="39">
        <v>14582.03</v>
      </c>
      <c r="F11" s="84">
        <v>13.57</v>
      </c>
    </row>
    <row r="12" spans="1:6" ht="12.75">
      <c r="A12" s="30">
        <v>2003</v>
      </c>
      <c r="B12" s="31">
        <v>18616</v>
      </c>
      <c r="C12" s="31">
        <v>42</v>
      </c>
      <c r="D12" s="39">
        <v>148173.07</v>
      </c>
      <c r="E12" s="39">
        <v>66530.61</v>
      </c>
      <c r="F12" s="84">
        <v>44.9</v>
      </c>
    </row>
    <row r="13" spans="1:6" ht="12.75">
      <c r="A13" s="30">
        <v>2004</v>
      </c>
      <c r="B13" s="31">
        <v>21396</v>
      </c>
      <c r="C13" s="31">
        <v>21</v>
      </c>
      <c r="D13" s="39">
        <v>134192.64</v>
      </c>
      <c r="E13" s="39">
        <v>56725.8</v>
      </c>
      <c r="F13" s="84">
        <v>42.27</v>
      </c>
    </row>
    <row r="14" spans="1:6" ht="12.75">
      <c r="A14" s="30">
        <v>2005</v>
      </c>
      <c r="B14" s="31">
        <v>25492</v>
      </c>
      <c r="C14" s="31">
        <v>49</v>
      </c>
      <c r="D14" s="39">
        <v>188697.49</v>
      </c>
      <c r="E14" s="39">
        <v>84594.29</v>
      </c>
      <c r="F14" s="84">
        <v>44.83</v>
      </c>
    </row>
    <row r="15" spans="1:6" ht="12.75">
      <c r="A15" s="30">
        <v>2006</v>
      </c>
      <c r="B15" s="31">
        <v>16334</v>
      </c>
      <c r="C15" s="31">
        <v>58</v>
      </c>
      <c r="D15" s="39">
        <v>155362.83</v>
      </c>
      <c r="E15" s="39">
        <v>72119.08</v>
      </c>
      <c r="F15" s="84">
        <v>46.42</v>
      </c>
    </row>
    <row r="16" spans="1:6" ht="13.5" thickBot="1">
      <c r="A16" s="32">
        <v>2007</v>
      </c>
      <c r="B16" s="33">
        <v>10932</v>
      </c>
      <c r="C16" s="33">
        <v>16</v>
      </c>
      <c r="D16" s="41">
        <v>86112.53</v>
      </c>
      <c r="E16" s="41">
        <v>52233.72</v>
      </c>
      <c r="F16" s="107">
        <v>60.66</v>
      </c>
    </row>
  </sheetData>
  <mergeCells count="4">
    <mergeCell ref="A5:A6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2009-07-17T07:22:26Z</cp:lastPrinted>
  <dcterms:created xsi:type="dcterms:W3CDTF">1996-11-27T10:00:04Z</dcterms:created>
  <dcterms:modified xsi:type="dcterms:W3CDTF">2009-07-20T13:29:06Z</dcterms:modified>
  <cp:category/>
  <cp:version/>
  <cp:contentType/>
  <cp:contentStatus/>
</cp:coreProperties>
</file>