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2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3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4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25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6.xml" ContentType="application/vnd.openxmlformats-officedocument.drawing+xml"/>
  <Override PartName="/xl/worksheets/sheet56.xml" ContentType="application/vnd.openxmlformats-officedocument.spreadsheetml.worksheet+xml"/>
  <Override PartName="/xl/drawings/drawing27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28.xml" ContentType="application/vnd.openxmlformats-officedocument.drawing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drawings/drawing29.xml" ContentType="application/vnd.openxmlformats-officedocument.drawing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30.xml" ContentType="application/vnd.openxmlformats-officedocument.drawing+xml"/>
  <Override PartName="/xl/worksheets/sheet68.xml" ContentType="application/vnd.openxmlformats-officedocument.spreadsheetml.worksheet+xml"/>
  <Override PartName="/xl/drawings/drawing31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32.xml" ContentType="application/vnd.openxmlformats-officedocument.drawing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drawings/drawing33.xml" ContentType="application/vnd.openxmlformats-officedocument.drawing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drawings/drawing34.xml" ContentType="application/vnd.openxmlformats-officedocument.drawing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35.xml" ContentType="application/vnd.openxmlformats-officedocument.drawing+xml"/>
  <Override PartName="/xl/worksheets/sheet80.xml" ContentType="application/vnd.openxmlformats-officedocument.spreadsheetml.worksheet+xml"/>
  <Override PartName="/xl/drawings/drawing36.xml" ContentType="application/vnd.openxmlformats-officedocument.drawing+xml"/>
  <Override PartName="/xl/worksheets/sheet81.xml" ContentType="application/vnd.openxmlformats-officedocument.spreadsheetml.worksheet+xml"/>
  <Override PartName="/xl/drawings/drawing37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0455" firstSheet="46" activeTab="54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.1" sheetId="9" r:id="rId9"/>
    <sheet name="12.2.2" sheetId="10" r:id="rId10"/>
    <sheet name="12.2.3" sheetId="11" r:id="rId11"/>
    <sheet name="12.2.4" sheetId="12" r:id="rId12"/>
    <sheet name="12.3.1" sheetId="13" r:id="rId13"/>
    <sheet name="12.3.2" sheetId="14" r:id="rId14"/>
    <sheet name="12.3.3" sheetId="15" r:id="rId15"/>
    <sheet name="12.3.4" sheetId="16" r:id="rId16"/>
    <sheet name="12.3.5" sheetId="17" r:id="rId17"/>
    <sheet name="12.4.1" sheetId="18" r:id="rId18"/>
    <sheet name="12.4.2" sheetId="19" r:id="rId19"/>
    <sheet name="12.4.3" sheetId="20" r:id="rId20"/>
    <sheet name="12.4.4" sheetId="21" r:id="rId21"/>
    <sheet name="12.4.5" sheetId="22" r:id="rId22"/>
    <sheet name="12.4.6" sheetId="23" r:id="rId23"/>
    <sheet name="12.4.7" sheetId="24" r:id="rId24"/>
    <sheet name="12.4.8" sheetId="25" r:id="rId25"/>
    <sheet name="12.4.9" sheetId="26" r:id="rId26"/>
    <sheet name="12.4.10" sheetId="27" r:id="rId27"/>
    <sheet name="12.5.1" sheetId="28" r:id="rId28"/>
    <sheet name="12.5.2" sheetId="29" r:id="rId29"/>
    <sheet name="12.5.3" sheetId="30" r:id="rId30"/>
    <sheet name="12.5.4" sheetId="31" r:id="rId31"/>
    <sheet name="12.5.5" sheetId="32" r:id="rId32"/>
    <sheet name="12.5.6" sheetId="33" r:id="rId33"/>
    <sheet name="12.5.7" sheetId="34" r:id="rId34"/>
    <sheet name="12.6.1.1" sheetId="35" r:id="rId35"/>
    <sheet name="12.6.1.2" sheetId="36" r:id="rId36"/>
    <sheet name="12.6.2.1" sheetId="37" r:id="rId37"/>
    <sheet name="12.6.2.2" sheetId="38" r:id="rId38"/>
    <sheet name="12.6.2.3" sheetId="39" r:id="rId39"/>
    <sheet name="12.6.2.4" sheetId="40" r:id="rId40"/>
    <sheet name="12.6.2.5" sheetId="41" r:id="rId41"/>
    <sheet name="12.6.2.6" sheetId="42" r:id="rId42"/>
    <sheet name="12.6.2.7." sheetId="43" r:id="rId43"/>
    <sheet name="12.6.3.1" sheetId="44" r:id="rId44"/>
    <sheet name="12.6.3.2" sheetId="45" r:id="rId45"/>
    <sheet name="12.7.1" sheetId="46" r:id="rId46"/>
    <sheet name="12.7.2" sheetId="47" r:id="rId47"/>
    <sheet name="12.7.3" sheetId="48" r:id="rId48"/>
    <sheet name="12.7.4" sheetId="49" r:id="rId49"/>
    <sheet name="12.7.5" sheetId="50" r:id="rId50"/>
    <sheet name="12.7.6" sheetId="51" r:id="rId51"/>
    <sheet name="12.8.1" sheetId="52" r:id="rId52"/>
    <sheet name="12.9.1" sheetId="53" r:id="rId53"/>
    <sheet name="12.9.2" sheetId="54" r:id="rId54"/>
    <sheet name="GR.12.9.2" sheetId="55" r:id="rId55"/>
    <sheet name="12.9.3" sheetId="56" r:id="rId56"/>
    <sheet name="12.9.4" sheetId="57" r:id="rId57"/>
    <sheet name="12.9.5" sheetId="58" r:id="rId58"/>
    <sheet name="12.9.6" sheetId="59" r:id="rId59"/>
    <sheet name="12.9.7" sheetId="60" r:id="rId60"/>
    <sheet name="12.9.8" sheetId="61" r:id="rId61"/>
    <sheet name="12.9.9" sheetId="62" r:id="rId62"/>
    <sheet name="12.10.1.1" sheetId="63" r:id="rId63"/>
    <sheet name="12.10.1.2" sheetId="64" r:id="rId64"/>
    <sheet name="12.10.1.3" sheetId="65" r:id="rId65"/>
    <sheet name="12.10.1.4" sheetId="66" r:id="rId66"/>
    <sheet name="12.10.1.5" sheetId="67" r:id="rId67"/>
    <sheet name="12.10.1.6" sheetId="68" r:id="rId68"/>
    <sheet name="12.10.2.1" sheetId="69" r:id="rId69"/>
    <sheet name="12.10.2.2" sheetId="70" r:id="rId70"/>
    <sheet name="12.10.2.3" sheetId="71" r:id="rId71"/>
    <sheet name="12.10.2.4" sheetId="72" r:id="rId72"/>
    <sheet name="12.10.2.5" sheetId="73" r:id="rId73"/>
    <sheet name="12.10.2.6" sheetId="74" r:id="rId74"/>
    <sheet name="12.10.3" sheetId="75" r:id="rId75"/>
    <sheet name="12.10.4.1" sheetId="76" r:id="rId76"/>
    <sheet name="12.10.4.2" sheetId="77" r:id="rId77"/>
    <sheet name="12.10.4.3" sheetId="78" r:id="rId78"/>
    <sheet name="12.10.4.4" sheetId="79" r:id="rId79"/>
    <sheet name="12.10.4.5" sheetId="80" r:id="rId80"/>
    <sheet name="12.10.5.1" sheetId="81" r:id="rId81"/>
    <sheet name="12.10.5.2" sheetId="82" r:id="rId82"/>
    <sheet name="12.10.5.3" sheetId="83" r:id="rId83"/>
    <sheet name="12.10.5.4" sheetId="84" r:id="rId84"/>
    <sheet name="12.10.5.5" sheetId="85" r:id="rId85"/>
    <sheet name="12.10.6" sheetId="86" r:id="rId86"/>
  </sheets>
  <externalReferences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A" localSheetId="8">#REF!</definedName>
    <definedName name="\A" localSheetId="26">#REF!</definedName>
    <definedName name="\A" localSheetId="25">#REF!</definedName>
    <definedName name="\A" localSheetId="51">#REF!</definedName>
    <definedName name="\A">#REF!</definedName>
    <definedName name="\B" localSheetId="8">#REF!</definedName>
    <definedName name="\B" localSheetId="25">#REF!</definedName>
    <definedName name="\B" localSheetId="51">#REF!</definedName>
    <definedName name="\B">#REF!</definedName>
    <definedName name="\C" localSheetId="8">#REF!</definedName>
    <definedName name="\C" localSheetId="26">#REF!</definedName>
    <definedName name="\C" localSheetId="25">#REF!</definedName>
    <definedName name="\C" localSheetId="51">#REF!</definedName>
    <definedName name="\C">#REF!</definedName>
    <definedName name="\D" localSheetId="8">'[10]19.11-12'!$B$51</definedName>
    <definedName name="\D" localSheetId="51">'[20]19.11-12'!$B$51</definedName>
    <definedName name="\D">'[1]19.11-12'!$B$51</definedName>
    <definedName name="\G" localSheetId="8">#REF!</definedName>
    <definedName name="\G" localSheetId="26">#REF!</definedName>
    <definedName name="\G" localSheetId="25">#REF!</definedName>
    <definedName name="\G" localSheetId="51">#REF!</definedName>
    <definedName name="\G">#REF!</definedName>
    <definedName name="\I" localSheetId="8">#REF!</definedName>
    <definedName name="\I" localSheetId="25">#REF!</definedName>
    <definedName name="\I" localSheetId="51">#REF!</definedName>
    <definedName name="\I">#REF!</definedName>
    <definedName name="\L" localSheetId="8">'[10]19.11-12'!$B$53</definedName>
    <definedName name="\L" localSheetId="51">'[20]19.11-12'!$B$53</definedName>
    <definedName name="\L">'[1]19.11-12'!$B$53</definedName>
    <definedName name="\N" localSheetId="8">#REF!</definedName>
    <definedName name="\N" localSheetId="26">#REF!</definedName>
    <definedName name="\N" localSheetId="25">#REF!</definedName>
    <definedName name="\N" localSheetId="51">#REF!</definedName>
    <definedName name="\N">#REF!</definedName>
    <definedName name="\T" localSheetId="8">'[10]19.18-19'!#REF!</definedName>
    <definedName name="\T" localSheetId="51">'[20]19.18-19'!#REF!</definedName>
    <definedName name="\T">'[1]19.18-19'!#REF!</definedName>
    <definedName name="\x">'[7]Arlleg01'!$IR$8190</definedName>
    <definedName name="\z">'[7]Arlleg01'!$IR$8190</definedName>
    <definedName name="__123Graph_A" localSheetId="8" hidden="1">'[10]19.14-15'!$B$34:$B$37</definedName>
    <definedName name="__123Graph_A" localSheetId="51" hidden="1">'[20]19.14-15'!$B$34:$B$37</definedName>
    <definedName name="__123Graph_A" hidden="1">'[1]19.14-15'!$B$34:$B$37</definedName>
    <definedName name="__123Graph_ACurrent" localSheetId="8" hidden="1">'[10]19.14-15'!$B$34:$B$37</definedName>
    <definedName name="__123Graph_ACurrent" localSheetId="51" hidden="1">'[20]19.14-15'!$B$34:$B$37</definedName>
    <definedName name="__123Graph_ACurrent" hidden="1">'[1]19.14-15'!$B$34:$B$37</definedName>
    <definedName name="__123Graph_AGrßfico1" localSheetId="8" hidden="1">'[10]19.14-15'!$B$34:$B$37</definedName>
    <definedName name="__123Graph_AGrßfico1" localSheetId="51" hidden="1">'[20]19.14-15'!$B$34:$B$37</definedName>
    <definedName name="__123Graph_AGrßfico1" hidden="1">'[1]19.14-15'!$B$34:$B$37</definedName>
    <definedName name="__123Graph_B" localSheetId="8" hidden="1">'[10]p122'!#REF!</definedName>
    <definedName name="__123Graph_B" localSheetId="26" hidden="1">'[17]19.14-15'!#REF!</definedName>
    <definedName name="__123Graph_B" localSheetId="51" hidden="1">'[18]p122'!#REF!</definedName>
    <definedName name="__123Graph_B" hidden="1">'[1]p122'!#REF!</definedName>
    <definedName name="__123Graph_BCurrent" localSheetId="8" hidden="1">'[10]19.14-15'!#REF!</definedName>
    <definedName name="__123Graph_BCurrent" localSheetId="51" hidden="1">'[20]19.14-15'!#REF!</definedName>
    <definedName name="__123Graph_BCurrent" hidden="1">'[1]19.14-15'!#REF!</definedName>
    <definedName name="__123Graph_BGrßfico1" localSheetId="8" hidden="1">'[10]19.14-15'!#REF!</definedName>
    <definedName name="__123Graph_BGrßfico1" localSheetId="51" hidden="1">'[20]19.14-15'!#REF!</definedName>
    <definedName name="__123Graph_BGrßfico1" hidden="1">'[1]19.14-15'!#REF!</definedName>
    <definedName name="__123Graph_C" localSheetId="8" hidden="1">'[10]19.14-15'!$C$34:$C$37</definedName>
    <definedName name="__123Graph_C" localSheetId="51" hidden="1">'[20]19.14-15'!$C$34:$C$37</definedName>
    <definedName name="__123Graph_C" hidden="1">'[1]19.14-15'!$C$34:$C$37</definedName>
    <definedName name="__123Graph_CCurrent" localSheetId="8" hidden="1">'[10]19.14-15'!$C$34:$C$37</definedName>
    <definedName name="__123Graph_CCurrent" localSheetId="51" hidden="1">'[20]19.14-15'!$C$34:$C$37</definedName>
    <definedName name="__123Graph_CCurrent" hidden="1">'[1]19.14-15'!$C$34:$C$37</definedName>
    <definedName name="__123Graph_CGrßfico1" localSheetId="8" hidden="1">'[10]19.14-15'!$C$34:$C$37</definedName>
    <definedName name="__123Graph_CGrßfico1" localSheetId="51" hidden="1">'[20]19.14-15'!$C$34:$C$37</definedName>
    <definedName name="__123Graph_CGrßfico1" hidden="1">'[1]19.14-15'!$C$34:$C$37</definedName>
    <definedName name="__123Graph_D" localSheetId="8" hidden="1">'[10]p122'!#REF!</definedName>
    <definedName name="__123Graph_D" localSheetId="26" hidden="1">'[17]19.14-15'!#REF!</definedName>
    <definedName name="__123Graph_D" localSheetId="51" hidden="1">'[18]p122'!#REF!</definedName>
    <definedName name="__123Graph_D" hidden="1">'[1]p122'!#REF!</definedName>
    <definedName name="__123Graph_DCurrent" localSheetId="8" hidden="1">'[10]19.14-15'!#REF!</definedName>
    <definedName name="__123Graph_DCurrent" localSheetId="51" hidden="1">'[20]19.14-15'!#REF!</definedName>
    <definedName name="__123Graph_DCurrent" hidden="1">'[1]19.14-15'!#REF!</definedName>
    <definedName name="__123Graph_DGrßfico1" localSheetId="8" hidden="1">'[10]19.14-15'!#REF!</definedName>
    <definedName name="__123Graph_DGrßfico1" localSheetId="51" hidden="1">'[20]19.14-15'!#REF!</definedName>
    <definedName name="__123Graph_DGrßfico1" hidden="1">'[1]19.14-15'!#REF!</definedName>
    <definedName name="__123Graph_E" localSheetId="8" hidden="1">'[10]19.14-15'!$D$34:$D$37</definedName>
    <definedName name="__123Graph_E" localSheetId="51" hidden="1">'[20]19.14-15'!$D$34:$D$37</definedName>
    <definedName name="__123Graph_E" hidden="1">'[1]19.14-15'!$D$34:$D$37</definedName>
    <definedName name="__123Graph_ECurrent" localSheetId="8" hidden="1">'[10]19.14-15'!$D$34:$D$37</definedName>
    <definedName name="__123Graph_ECurrent" localSheetId="51" hidden="1">'[20]19.14-15'!$D$34:$D$37</definedName>
    <definedName name="__123Graph_ECurrent" hidden="1">'[1]19.14-15'!$D$34:$D$37</definedName>
    <definedName name="__123Graph_EGrßfico1" localSheetId="8" hidden="1">'[10]19.14-15'!$D$34:$D$37</definedName>
    <definedName name="__123Graph_EGrßfico1" localSheetId="51" hidden="1">'[20]19.14-15'!$D$34:$D$37</definedName>
    <definedName name="__123Graph_EGrßfico1" hidden="1">'[1]19.14-15'!$D$34:$D$37</definedName>
    <definedName name="__123Graph_F" localSheetId="8" hidden="1">'[10]p122'!#REF!</definedName>
    <definedName name="__123Graph_F" localSheetId="26" hidden="1">'[17]19.14-15'!#REF!</definedName>
    <definedName name="__123Graph_F" localSheetId="51" hidden="1">'[18]p122'!#REF!</definedName>
    <definedName name="__123Graph_F" hidden="1">'[1]p122'!#REF!</definedName>
    <definedName name="__123Graph_FCurrent" localSheetId="8" hidden="1">'[10]19.14-15'!#REF!</definedName>
    <definedName name="__123Graph_FCurrent" localSheetId="51" hidden="1">'[20]19.14-15'!#REF!</definedName>
    <definedName name="__123Graph_FCurrent" hidden="1">'[1]19.14-15'!#REF!</definedName>
    <definedName name="__123Graph_FGrßfico1" localSheetId="8" hidden="1">'[10]19.14-15'!#REF!</definedName>
    <definedName name="__123Graph_FGrßfico1" localSheetId="51" hidden="1">'[20]19.14-15'!#REF!</definedName>
    <definedName name="__123Graph_FGrßfico1" hidden="1">'[1]19.14-15'!#REF!</definedName>
    <definedName name="__123Graph_X" localSheetId="8" hidden="1">'[10]p122'!#REF!</definedName>
    <definedName name="__123Graph_X" localSheetId="26" hidden="1">'[17]19.14-15'!#REF!</definedName>
    <definedName name="__123Graph_X" localSheetId="51" hidden="1">'[18]p122'!#REF!</definedName>
    <definedName name="__123Graph_X" hidden="1">'[1]p122'!#REF!</definedName>
    <definedName name="__123Graph_XCurrent" localSheetId="8" hidden="1">'[10]19.14-15'!#REF!</definedName>
    <definedName name="__123Graph_XCurrent" localSheetId="51" hidden="1">'[20]19.14-15'!#REF!</definedName>
    <definedName name="__123Graph_XCurrent" hidden="1">'[1]19.14-15'!#REF!</definedName>
    <definedName name="__123Graph_XGrßfico1" localSheetId="8" hidden="1">'[10]19.14-15'!#REF!</definedName>
    <definedName name="__123Graph_XGrßfico1" localSheetId="51" hidden="1">'[20]19.14-15'!#REF!</definedName>
    <definedName name="__123Graph_XGrßfico1" hidden="1">'[1]19.14-15'!#REF!</definedName>
    <definedName name="A_impresión_IM" localSheetId="8">#REF!</definedName>
    <definedName name="A_impresión_IM" localSheetId="25">#REF!</definedName>
    <definedName name="A_impresión_IM" localSheetId="51">#REF!</definedName>
    <definedName name="A_impresión_IM">#REF!</definedName>
    <definedName name="alk" localSheetId="8">'[14]19.11-12'!$B$53</definedName>
    <definedName name="alk" localSheetId="51">'[24]19.11-12'!$B$53</definedName>
    <definedName name="alk">'[5]19.11-12'!$B$53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62">'12.10.1.1'!$A$1:$D$21</definedName>
    <definedName name="_xlnm.Print_Area" localSheetId="63">'12.10.1.2'!$A$1:$H$111</definedName>
    <definedName name="_xlnm.Print_Area" localSheetId="64">'12.10.1.3'!$A$1:$I$87</definedName>
    <definedName name="_xlnm.Print_Area" localSheetId="65">'12.10.1.4'!$A$1:$I$39</definedName>
    <definedName name="_xlnm.Print_Area" localSheetId="66">'12.10.1.5'!$A$1:$D$43</definedName>
    <definedName name="_xlnm.Print_Area" localSheetId="68">'12.10.2.1'!$A$1:$I$29</definedName>
    <definedName name="_xlnm.Print_Area" localSheetId="69">'12.10.2.2'!$A$1:$M$83</definedName>
    <definedName name="_xlnm.Print_Area" localSheetId="70">'12.10.2.3'!$A$1:$E$50</definedName>
    <definedName name="_xlnm.Print_Area" localSheetId="71">'12.10.2.4'!$A$1:$G$67</definedName>
    <definedName name="_xlnm.Print_Area" localSheetId="72">'12.10.2.5'!$A$1:$I$47</definedName>
    <definedName name="_xlnm.Print_Area" localSheetId="73">'12.10.2.6'!$A$1:$G$26</definedName>
    <definedName name="_xlnm.Print_Area" localSheetId="76">'12.10.4.2'!$A$1:$M$25</definedName>
    <definedName name="_xlnm.Print_Area" localSheetId="77">'12.10.4.3'!$A$1:$J$26</definedName>
    <definedName name="_xlnm.Print_Area" localSheetId="78">'12.10.4.4'!$A$1:$I$71</definedName>
    <definedName name="_xlnm.Print_Area" localSheetId="79">'12.10.4.5'!$A$1:$H$85</definedName>
    <definedName name="_xlnm.Print_Area" localSheetId="80">'12.10.5.1'!$A$1:$I$80</definedName>
    <definedName name="_xlnm.Print_Area" localSheetId="81">'12.10.5.2'!$A$1:$H$40</definedName>
    <definedName name="_xlnm.Print_Area" localSheetId="82">'12.10.5.3'!$A$1:$J$54</definedName>
    <definedName name="_xlnm.Print_Area" localSheetId="83">'12.10.5.4'!$A$1:$E$46</definedName>
    <definedName name="_xlnm.Print_Area" localSheetId="84">'12.10.5.5'!$A$1:$E$32</definedName>
    <definedName name="_xlnm.Print_Area" localSheetId="85">'12.10.6'!$A$1:$C$47</definedName>
    <definedName name="_xlnm.Print_Area" localSheetId="8">'12.2.1'!$A$1:$G$56</definedName>
    <definedName name="_xlnm.Print_Area" localSheetId="9">'12.2.2'!$A$1:$K$42</definedName>
    <definedName name="_xlnm.Print_Area" localSheetId="10">'12.2.3'!$A$1:$F$26</definedName>
    <definedName name="_xlnm.Print_Area" localSheetId="11">'12.2.4'!$A$1:$F$50</definedName>
    <definedName name="_xlnm.Print_Area" localSheetId="12">'12.3.1'!$A$1:$E$57</definedName>
    <definedName name="_xlnm.Print_Area" localSheetId="13">'12.3.2'!$A$1:$G$26</definedName>
    <definedName name="_xlnm.Print_Area" localSheetId="14">'12.3.3'!$A$1:$C$25</definedName>
    <definedName name="_xlnm.Print_Area" localSheetId="15">'12.3.4'!$A$1:$B$26</definedName>
    <definedName name="_xlnm.Print_Area" localSheetId="16">'12.3.5'!$A$1:$C$21</definedName>
    <definedName name="_xlnm.Print_Area" localSheetId="17">'12.4.1'!$A$1:$F$77</definedName>
    <definedName name="_xlnm.Print_Area" localSheetId="26">'12.4.10'!$A$1:$F$51</definedName>
    <definedName name="_xlnm.Print_Area" localSheetId="18">'12.4.2'!$A$1:$H$52</definedName>
    <definedName name="_xlnm.Print_Area" localSheetId="19">'12.4.3'!$A$1:$B$16</definedName>
    <definedName name="_xlnm.Print_Area" localSheetId="20">'12.4.4'!$A$1:$B$15</definedName>
    <definedName name="_xlnm.Print_Area" localSheetId="21">'12.4.5'!$A$1:$D$33</definedName>
    <definedName name="_xlnm.Print_Area" localSheetId="22">'12.4.6'!$A$1:$C$60</definedName>
    <definedName name="_xlnm.Print_Area" localSheetId="23">'12.4.7'!$A$1:$L$40</definedName>
    <definedName name="_xlnm.Print_Area" localSheetId="24">'12.4.8'!$A$1:$B$27</definedName>
    <definedName name="_xlnm.Print_Area" localSheetId="25">'12.4.9'!$A$1:$J$34</definedName>
    <definedName name="_xlnm.Print_Area" localSheetId="27">'12.5.1'!$A$1:$C$49</definedName>
    <definedName name="_xlnm.Print_Area" localSheetId="28">'12.5.2'!$A$1:$E$10</definedName>
    <definedName name="_xlnm.Print_Area" localSheetId="29">'12.5.3'!$A$1:$F$68</definedName>
    <definedName name="_xlnm.Print_Area" localSheetId="30">'12.5.4'!$A$1:$F$66</definedName>
    <definedName name="_xlnm.Print_Area" localSheetId="31">'12.5.5'!$A$1:$C$50</definedName>
    <definedName name="_xlnm.Print_Area" localSheetId="32">'12.5.6'!$A$1:$C$45</definedName>
    <definedName name="_xlnm.Print_Area" localSheetId="33">'12.5.7'!$A$1:$D$42</definedName>
    <definedName name="_xlnm.Print_Area" localSheetId="34">'12.6.1.1'!$A$1:$J$66</definedName>
    <definedName name="_xlnm.Print_Area" localSheetId="35">'12.6.1.2'!$A$1:$D$59</definedName>
    <definedName name="_xlnm.Print_Area" localSheetId="36">'12.6.2.1'!$A$1:$B$57</definedName>
    <definedName name="_xlnm.Print_Area" localSheetId="37">'12.6.2.2'!$A$1:$G$52</definedName>
    <definedName name="_xlnm.Print_Area" localSheetId="38">'12.6.2.3'!$A$1:$G$26</definedName>
    <definedName name="_xlnm.Print_Area" localSheetId="39">'12.6.2.4'!$A$1:$G$26</definedName>
    <definedName name="_xlnm.Print_Area" localSheetId="40">'12.6.2.5'!$A$1:$G$26</definedName>
    <definedName name="_xlnm.Print_Area" localSheetId="41">'12.6.2.6'!$A$1:$E$50</definedName>
    <definedName name="_xlnm.Print_Area" localSheetId="42">'12.6.2.7.'!$A$1:$C$27</definedName>
    <definedName name="_xlnm.Print_Area" localSheetId="44">'12.6.3.2'!$A$1:$G$27</definedName>
    <definedName name="_xlnm.Print_Area" localSheetId="45">'12.7.1'!$A$1:$G$10</definedName>
    <definedName name="_xlnm.Print_Area" localSheetId="46">'12.7.2'!$A$1:$J$8</definedName>
    <definedName name="_xlnm.Print_Area" localSheetId="47">'12.7.3'!$A$1:$F$10</definedName>
    <definedName name="_xlnm.Print_Area" localSheetId="48">'12.7.4'!$A$1:$H$7</definedName>
    <definedName name="_xlnm.Print_Area" localSheetId="49">'12.7.5'!$A$1:$E$7</definedName>
    <definedName name="_xlnm.Print_Area" localSheetId="50">'12.7.6'!$A$1:$F$8</definedName>
    <definedName name="_xlnm.Print_Area" localSheetId="51">'12.8.1'!$A$1:$E$79</definedName>
    <definedName name="_xlnm.Print_Area" localSheetId="52">'12.9.1'!$A$1:$C$40</definedName>
    <definedName name="_xlnm.Print_Area" localSheetId="53">'12.9.2'!$A$1:$M$89</definedName>
    <definedName name="_xlnm.Print_Area" localSheetId="56">'12.9.4'!$A$1:$N$35</definedName>
    <definedName name="_xlnm.Print_Area" localSheetId="57">'12.9.5'!$A$1:$I$46</definedName>
    <definedName name="_xlnm.Print_Area" localSheetId="58">'12.9.6'!$A$1:$E$25</definedName>
    <definedName name="_xlnm.Print_Area" localSheetId="60">'12.9.8'!$A$1:$K$28</definedName>
    <definedName name="_xlnm.Print_Area" localSheetId="61">'12.9.9'!$A$1:$J$46</definedName>
    <definedName name="_xlnm.Print_Area" localSheetId="54">'GR.12.9.2'!$A$1:$K$65</definedName>
    <definedName name="balan.xls" hidden="1">'[6]7.24'!$D$6:$D$27</definedName>
    <definedName name="GUION" localSheetId="8">#REF!</definedName>
    <definedName name="GUION" localSheetId="25">#REF!</definedName>
    <definedName name="GUION" localSheetId="51">#REF!</definedName>
    <definedName name="GUION">#REF!</definedName>
    <definedName name="Imprimir_área_IM" localSheetId="8">#REF!</definedName>
    <definedName name="Imprimir_área_IM" localSheetId="26">'[16]GANADE15'!$A$35:$AG$39</definedName>
    <definedName name="Imprimir_área_IM" localSheetId="25">#REF!</definedName>
    <definedName name="Imprimir_área_IM" localSheetId="51">#REF!</definedName>
    <definedName name="Imprimir_área_IM">#REF!</definedName>
    <definedName name="kk" hidden="1">'[9]19.14-15'!#REF!</definedName>
    <definedName name="kkjkj">#REF!</definedName>
    <definedName name="p421" localSheetId="8">'[11]CARNE1'!$B$44</definedName>
    <definedName name="p421" localSheetId="51">'[21]CARNE1'!$B$44</definedName>
    <definedName name="p421">'[2]CARNE1'!$B$44</definedName>
    <definedName name="p431" localSheetId="8" hidden="1">'[11]CARNE7'!$G$11:$G$93</definedName>
    <definedName name="p431" localSheetId="51" hidden="1">'[21]CARNE7'!$G$11:$G$93</definedName>
    <definedName name="p431" hidden="1">'[2]CARNE7'!$G$11:$G$93</definedName>
    <definedName name="p7" hidden="1">'[9]19.14-15'!#REF!</definedName>
    <definedName name="PEP" localSheetId="8">'[12]GANADE1'!$B$79</definedName>
    <definedName name="PEP" localSheetId="51">'[22]GANADE1'!$B$79</definedName>
    <definedName name="PEP">'[3]GANADE1'!$B$79</definedName>
    <definedName name="PEP1" localSheetId="8">'[13]19.11-12'!$B$51</definedName>
    <definedName name="PEP1" localSheetId="51">'[23]19.11-12'!$B$51</definedName>
    <definedName name="PEP1">'[4]19.11-12'!$B$51</definedName>
    <definedName name="PEP2" localSheetId="8">'[12]GANADE1'!$B$75</definedName>
    <definedName name="PEP2" localSheetId="51">'[22]GANADE1'!$B$75</definedName>
    <definedName name="PEP2">'[3]GANADE1'!$B$75</definedName>
    <definedName name="PEP3" localSheetId="8">'[13]19.11-12'!$B$53</definedName>
    <definedName name="PEP3" localSheetId="51">'[23]19.11-12'!$B$53</definedName>
    <definedName name="PEP3">'[4]19.11-12'!$B$53</definedName>
    <definedName name="PEP4" localSheetId="8" hidden="1">'[13]19.14-15'!$B$34:$B$37</definedName>
    <definedName name="PEP4" localSheetId="51" hidden="1">'[23]19.14-15'!$B$34:$B$37</definedName>
    <definedName name="PEP4" hidden="1">'[4]19.14-15'!$B$34:$B$37</definedName>
    <definedName name="PP1" localSheetId="8">'[12]GANADE1'!$B$77</definedName>
    <definedName name="PP1" localSheetId="51">'[22]GANADE1'!$B$77</definedName>
    <definedName name="PP1">'[3]GANADE1'!$B$77</definedName>
    <definedName name="PP10" localSheetId="8" hidden="1">'[13]19.14-15'!$C$34:$C$37</definedName>
    <definedName name="PP10" localSheetId="51" hidden="1">'[23]19.14-15'!$C$34:$C$37</definedName>
    <definedName name="PP10" hidden="1">'[4]19.14-15'!$C$34:$C$37</definedName>
    <definedName name="PP11" localSheetId="8" hidden="1">'[13]19.14-15'!$C$34:$C$37</definedName>
    <definedName name="PP11" localSheetId="51" hidden="1">'[23]19.14-15'!$C$34:$C$37</definedName>
    <definedName name="PP11" hidden="1">'[4]19.14-15'!$C$34:$C$37</definedName>
    <definedName name="PP12" localSheetId="8" hidden="1">'[13]19.14-15'!$C$34:$C$37</definedName>
    <definedName name="PP12" localSheetId="51" hidden="1">'[23]19.14-15'!$C$34:$C$37</definedName>
    <definedName name="PP12" hidden="1">'[4]19.14-15'!$C$34:$C$37</definedName>
    <definedName name="PP13" localSheetId="8" hidden="1">'[13]19.14-15'!#REF!</definedName>
    <definedName name="PP13" localSheetId="51" hidden="1">'[23]19.14-15'!#REF!</definedName>
    <definedName name="PP13" hidden="1">'[4]19.14-15'!#REF!</definedName>
    <definedName name="PP14" localSheetId="8" hidden="1">'[13]19.14-15'!#REF!</definedName>
    <definedName name="PP14" localSheetId="51" hidden="1">'[23]19.14-15'!#REF!</definedName>
    <definedName name="PP14" hidden="1">'[4]19.14-15'!#REF!</definedName>
    <definedName name="PP15" localSheetId="8" hidden="1">'[13]19.14-15'!#REF!</definedName>
    <definedName name="PP15" localSheetId="51" hidden="1">'[23]19.14-15'!#REF!</definedName>
    <definedName name="PP15" hidden="1">'[4]19.14-15'!#REF!</definedName>
    <definedName name="PP16" localSheetId="8" hidden="1">'[13]19.14-15'!$D$34:$D$37</definedName>
    <definedName name="PP16" localSheetId="51" hidden="1">'[23]19.14-15'!$D$34:$D$37</definedName>
    <definedName name="PP16" hidden="1">'[4]19.14-15'!$D$34:$D$37</definedName>
    <definedName name="PP17" localSheetId="8" hidden="1">'[13]19.14-15'!$D$34:$D$37</definedName>
    <definedName name="PP17" localSheetId="51" hidden="1">'[23]19.14-15'!$D$34:$D$37</definedName>
    <definedName name="PP17" hidden="1">'[4]19.14-15'!$D$34:$D$37</definedName>
    <definedName name="pp18" localSheetId="8" hidden="1">'[13]19.14-15'!$D$34:$D$37</definedName>
    <definedName name="pp18" localSheetId="51" hidden="1">'[23]19.14-15'!$D$34:$D$37</definedName>
    <definedName name="pp18" hidden="1">'[4]19.14-15'!$D$34:$D$37</definedName>
    <definedName name="pp19" localSheetId="8" hidden="1">'[13]19.14-15'!#REF!</definedName>
    <definedName name="pp19" localSheetId="51" hidden="1">'[23]19.14-15'!#REF!</definedName>
    <definedName name="pp19" hidden="1">'[4]19.14-15'!#REF!</definedName>
    <definedName name="PP2" localSheetId="8">'[13]19.22'!#REF!</definedName>
    <definedName name="PP2" localSheetId="51">'[23]19.22'!#REF!</definedName>
    <definedName name="PP2">'[4]19.22'!#REF!</definedName>
    <definedName name="PP20" localSheetId="8" hidden="1">'[13]19.14-15'!#REF!</definedName>
    <definedName name="PP20" localSheetId="51" hidden="1">'[23]19.14-15'!#REF!</definedName>
    <definedName name="PP20" hidden="1">'[4]19.14-15'!#REF!</definedName>
    <definedName name="PP21" localSheetId="8" hidden="1">'[13]19.14-15'!#REF!</definedName>
    <definedName name="PP21" localSheetId="51" hidden="1">'[23]19.14-15'!#REF!</definedName>
    <definedName name="PP21" hidden="1">'[4]19.14-15'!#REF!</definedName>
    <definedName name="PP22" localSheetId="8" hidden="1">'[13]19.14-15'!#REF!</definedName>
    <definedName name="PP22" localSheetId="51" hidden="1">'[23]19.14-15'!#REF!</definedName>
    <definedName name="PP22" hidden="1">'[4]19.14-15'!#REF!</definedName>
    <definedName name="pp23" localSheetId="8" hidden="1">'[13]19.14-15'!#REF!</definedName>
    <definedName name="pp23" localSheetId="51" hidden="1">'[23]19.14-15'!#REF!</definedName>
    <definedName name="pp23" hidden="1">'[4]19.14-15'!#REF!</definedName>
    <definedName name="pp24" localSheetId="8" hidden="1">'[13]19.14-15'!#REF!</definedName>
    <definedName name="pp24" localSheetId="51" hidden="1">'[23]19.14-15'!#REF!</definedName>
    <definedName name="pp24" hidden="1">'[4]19.14-15'!#REF!</definedName>
    <definedName name="pp25" localSheetId="8" hidden="1">'[13]19.14-15'!#REF!</definedName>
    <definedName name="pp25" localSheetId="51" hidden="1">'[23]19.14-15'!#REF!</definedName>
    <definedName name="pp25" hidden="1">'[4]19.14-15'!#REF!</definedName>
    <definedName name="pp26" localSheetId="8" hidden="1">'[13]19.14-15'!#REF!</definedName>
    <definedName name="pp26" localSheetId="51" hidden="1">'[23]19.14-15'!#REF!</definedName>
    <definedName name="pp26" hidden="1">'[4]19.14-15'!#REF!</definedName>
    <definedName name="pp27" localSheetId="8" hidden="1">'[13]19.14-15'!#REF!</definedName>
    <definedName name="pp27" localSheetId="51" hidden="1">'[23]19.14-15'!#REF!</definedName>
    <definedName name="pp27" hidden="1">'[4]19.14-15'!#REF!</definedName>
    <definedName name="PP3" localSheetId="8">'[12]GANADE1'!$B$79</definedName>
    <definedName name="PP3" localSheetId="51">'[22]GANADE1'!$B$79</definedName>
    <definedName name="PP3">'[3]GANADE1'!$B$79</definedName>
    <definedName name="PP4" localSheetId="8">'[13]19.11-12'!$B$51</definedName>
    <definedName name="PP4" localSheetId="51">'[23]19.11-12'!$B$51</definedName>
    <definedName name="PP4">'[4]19.11-12'!$B$51</definedName>
    <definedName name="PP5" localSheetId="8" hidden="1">'[13]19.14-15'!$B$34:$B$37</definedName>
    <definedName name="PP5" localSheetId="51" hidden="1">'[23]19.14-15'!$B$34:$B$37</definedName>
    <definedName name="PP5" hidden="1">'[4]19.14-15'!$B$34:$B$37</definedName>
    <definedName name="PP6" localSheetId="8" hidden="1">'[13]19.14-15'!$B$34:$B$37</definedName>
    <definedName name="PP6" localSheetId="51" hidden="1">'[23]19.14-15'!$B$34:$B$37</definedName>
    <definedName name="PP6" hidden="1">'[4]19.14-15'!$B$34:$B$37</definedName>
    <definedName name="PP7" localSheetId="8" hidden="1">'[13]19.14-15'!#REF!</definedName>
    <definedName name="PP7" localSheetId="51" hidden="1">'[23]19.14-15'!#REF!</definedName>
    <definedName name="PP7" hidden="1">'[4]19.14-15'!#REF!</definedName>
    <definedName name="PP8" localSheetId="8" hidden="1">'[13]19.14-15'!#REF!</definedName>
    <definedName name="PP8" localSheetId="51" hidden="1">'[23]19.14-15'!#REF!</definedName>
    <definedName name="PP8" hidden="1">'[4]19.14-15'!#REF!</definedName>
    <definedName name="PP9" localSheetId="8" hidden="1">'[13]19.14-15'!#REF!</definedName>
    <definedName name="PP9" localSheetId="51" hidden="1">'[23]19.14-15'!#REF!</definedName>
    <definedName name="PP9" hidden="1">'[4]19.14-15'!#REF!</definedName>
    <definedName name="RUTINA" localSheetId="8">#REF!</definedName>
    <definedName name="RUTINA" localSheetId="25">#REF!</definedName>
    <definedName name="RUTINA" localSheetId="51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<sst xmlns="http://schemas.openxmlformats.org/spreadsheetml/2006/main" count="3910" uniqueCount="1305">
  <si>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</si>
  <si>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</si>
  <si>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</si>
  <si>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</si>
  <si>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</si>
  <si>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</si>
  <si>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</si>
  <si>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12.10.4.2. CAUSAS: Análisis autonómico de los incendios según causa, 2008</t>
  </si>
  <si>
    <t>12.10.4.3. CAUSAS: Análisis autonómico de los incendios según clasificación de causa, 2008</t>
  </si>
  <si>
    <t>Número total de siniestros</t>
  </si>
  <si>
    <t>Siniestros con</t>
  </si>
  <si>
    <t>Siniestros con causa conocida</t>
  </si>
  <si>
    <t>causa desconocida</t>
  </si>
  <si>
    <t>12.10.4.4. CAUSAS: Detalles de causas no intencionales de origen antrópico, 2008</t>
  </si>
  <si>
    <t>negligencias  y causas accidentales</t>
  </si>
  <si>
    <t>Superficies (hectáreas)</t>
  </si>
  <si>
    <t>Tipo de causa</t>
  </si>
  <si>
    <t>causantes</t>
  </si>
  <si>
    <t xml:space="preserve">Vegetación </t>
  </si>
  <si>
    <t>identificados</t>
  </si>
  <si>
    <t>De rastrojos</t>
  </si>
  <si>
    <t>De restos de poda</t>
  </si>
  <si>
    <t>De linderos y bordes de fincas</t>
  </si>
  <si>
    <t>De bordes de acequia</t>
  </si>
  <si>
    <t>Otras quemas agrícolas</t>
  </si>
  <si>
    <t>Sin especificar</t>
  </si>
  <si>
    <t>Total quema agrícola</t>
  </si>
  <si>
    <t>Quemas de matorral</t>
  </si>
  <si>
    <t>Quemas de herbáceas</t>
  </si>
  <si>
    <t>Otras quemas para pastos</t>
  </si>
  <si>
    <t>Total quema para regenerar pastos</t>
  </si>
  <si>
    <t>Matorral próximo a edificaciones</t>
  </si>
  <si>
    <t>Para limpieza de caminos o sendas</t>
  </si>
  <si>
    <t>Focos de animales nocivos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</si>
  <si>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</si>
  <si>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</si>
  <si>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</si>
  <si>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</si>
  <si>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</si>
  <si>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</si>
  <si>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</si>
  <si>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</si>
  <si>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</si>
  <si>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</si>
  <si>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</si>
  <si>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</si>
  <si>
    <t>12.10.4.5. CAUSAS: Motivaciones de incendios intencionados, 2008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</si>
  <si>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</si>
  <si>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</si>
  <si>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</si>
  <si>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</si>
  <si>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</si>
  <si>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</si>
  <si>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</si>
  <si>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</si>
  <si>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</si>
  <si>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</si>
  <si>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</si>
  <si>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</si>
  <si>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</si>
  <si>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</si>
  <si>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</si>
  <si>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</si>
  <si>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</si>
  <si>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</si>
  <si>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</si>
  <si>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</si>
  <si>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</si>
  <si>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</si>
  <si>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</si>
  <si>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</si>
  <si>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</si>
  <si>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</si>
  <si>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</si>
  <si>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</si>
  <si>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</si>
  <si>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</si>
  <si>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</si>
  <si>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12.10.5.1. DETECCIÓN Y EXTINCIÓN: Análisis autonómico y total de la detección del siniestro,  2008</t>
  </si>
  <si>
    <t>Vigilante fijo</t>
  </si>
  <si>
    <t>Agente forestal</t>
  </si>
  <si>
    <t>Vigilante móvil</t>
  </si>
  <si>
    <t>Aeronave</t>
  </si>
  <si>
    <t>Llamada particular</t>
  </si>
  <si>
    <t>12.10.5.2. DETECCIÓN Y EXTINCIÓN: Tiempo de llegada de los primeros medios de extinción desde la detección, 2008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</si>
  <si>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</si>
  <si>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</si>
  <si>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</si>
  <si>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</si>
  <si>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</si>
  <si>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</si>
  <si>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</si>
  <si>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</si>
  <si>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</si>
  <si>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</si>
  <si>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</si>
  <si>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</si>
  <si>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</si>
  <si>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12.10.5.3. DETECCIÓN Y EXTINCIÓN: Análisis autonómico del tiempo de llegada del primer medio de extinción, 2008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</si>
  <si>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</si>
  <si>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</si>
  <si>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</si>
  <si>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</si>
  <si>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</si>
  <si>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</si>
  <si>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12.10.5.4. DETECCIÓN Y EXTINCIÓN: Distribución de medios del MARM. Campaña de verano, 2008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</si>
  <si>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</si>
  <si>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</si>
  <si>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</si>
  <si>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</si>
  <si>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</si>
  <si>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</si>
  <si>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</si>
  <si>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TORREJÓN (Madrid)  CL-215 T</t>
  </si>
  <si>
    <t>Todo el año</t>
  </si>
  <si>
    <t>Madrid - Castilla La Mancha - Castilla y León</t>
  </si>
  <si>
    <t>MATACÁN (Salamanca)  CL-215</t>
  </si>
  <si>
    <t>Castilla y León - Galicia - Asturias - Extremadura</t>
  </si>
  <si>
    <t>TALAVERA LA REAL (Badajoz)  CL-215</t>
  </si>
  <si>
    <t>16-6  a  30-9</t>
  </si>
  <si>
    <t>Extremadura - Andalucía - Castilla La Mancha</t>
  </si>
  <si>
    <t>LABACOLLA (La Coruña)  CL-215 T</t>
  </si>
  <si>
    <t>2/3</t>
  </si>
  <si>
    <t>1-7  a  30-9</t>
  </si>
  <si>
    <t>Galicia - Castilla y León - Asturias</t>
  </si>
  <si>
    <t>ZARAGOZA (Zaragoza)  CL-215 T</t>
  </si>
  <si>
    <t>1/2</t>
  </si>
  <si>
    <t>Aragón - Cataluña - C. Valenciana - País Vasco - Navarra - La Rioja</t>
  </si>
  <si>
    <t>POLLENSA (Islas Baleares)  CL-215 T</t>
  </si>
  <si>
    <t>1-6  a  30-9</t>
  </si>
  <si>
    <t>Baleares - Cataluña - C.Valenciana</t>
  </si>
  <si>
    <t>LOS LLANOS (Albacete)  CL-215 T</t>
  </si>
  <si>
    <t>16-6  a  15-8</t>
  </si>
  <si>
    <t>Castilla La Mancha - Andalucía - C. Valenciana - Murcia</t>
  </si>
  <si>
    <t>MÁLAGA (Málaga)  CL-215 T</t>
  </si>
  <si>
    <t>Andalucía - Murcia - Extremadura - Ceuta - Melilla</t>
  </si>
  <si>
    <t>Helicóptero Bombardero de Agua (4.500 litros)</t>
  </si>
  <si>
    <t xml:space="preserve">HUELMA (Jaén) </t>
  </si>
  <si>
    <t>1</t>
  </si>
  <si>
    <t>16-6  a  15-10</t>
  </si>
  <si>
    <t>Andalucía - Castilla La Mancha - Extremadura - Murcia</t>
  </si>
  <si>
    <t>VILLARES DE JADRAQUE (Guadalajara)</t>
  </si>
  <si>
    <t>Castilla La Mancha - Castilla u León - Madrid - La Rioja - Aragón - Murcia</t>
  </si>
  <si>
    <t>LA ALMORAIMA (Cádiz)</t>
  </si>
  <si>
    <t>Andalucía - Ceuta</t>
  </si>
  <si>
    <t>IBIAS (Asturias)</t>
  </si>
  <si>
    <t>Asturias - Galicia - Castilla y León</t>
  </si>
  <si>
    <t>TENERIFE (Tenerife)</t>
  </si>
  <si>
    <t>1-7  a  30-10</t>
  </si>
  <si>
    <t>CABEZA DE BUEY (Badajoz)</t>
  </si>
  <si>
    <t>MONFLORITE (Zaragoza)</t>
  </si>
  <si>
    <t>Aragón - Navarra - La Rioja - Cataluña</t>
  </si>
  <si>
    <t>CARAVACA (Murcia)</t>
  </si>
  <si>
    <t>Murcia - C.Valenciana - Andalucía - Castilla La Mancha</t>
  </si>
  <si>
    <t>Aviones de Carga en Tierra                              (3.100 litros)</t>
  </si>
  <si>
    <t>TAFALLA (Navarra)</t>
  </si>
  <si>
    <t>2</t>
  </si>
  <si>
    <t>Cataluña - Aragón - C.Valenciana - Baleares</t>
  </si>
  <si>
    <t>AMPURIABRAVA (Girona)</t>
  </si>
  <si>
    <t>La Rioja - Navarra  - Aragón - País Vasco - Castilla y León</t>
  </si>
  <si>
    <t>AGONCILLO (La Rioja)</t>
  </si>
  <si>
    <t>Andalucía - Extremadura</t>
  </si>
  <si>
    <t>NIEBLA (Huelva)</t>
  </si>
  <si>
    <t>Galicia - Asturias - Castilla y León</t>
  </si>
  <si>
    <t>XINZO (Orense)</t>
  </si>
  <si>
    <t>Navarra  - Aragón - País Vasco - Aragón</t>
  </si>
  <si>
    <t>SON BONET (Islas Baleares)</t>
  </si>
  <si>
    <t>Aviones Anfibios                                      (3.100 litros)</t>
  </si>
  <si>
    <t>MANISES (Valencia)</t>
  </si>
  <si>
    <t>C.Valenciana - Aragón - Cataluña - Baleares</t>
  </si>
  <si>
    <t>REUS (Tarragona)</t>
  </si>
  <si>
    <t>ROSINOS (Zaragoza)</t>
  </si>
  <si>
    <t>1/16-7  a  30-9/15-10</t>
  </si>
  <si>
    <t xml:space="preserve">Brigada Helitransportadora Grande </t>
  </si>
  <si>
    <t>TABUYO (León)</t>
  </si>
  <si>
    <t>15-6  a  14-10</t>
  </si>
  <si>
    <t>Castilla y león - Asturias - Galicia</t>
  </si>
  <si>
    <t>PINOFRANQUEADO (Cáceres)</t>
  </si>
  <si>
    <t>Extremadura - Andalucía - Castilla y León - Castilla La Mancha</t>
  </si>
  <si>
    <t>DAROCA (Zaragoza)</t>
  </si>
  <si>
    <t>Aragón - Castilla La Mancha - Murcia - Cataluña - C.Valenciana - Madrid</t>
  </si>
  <si>
    <t>PRADO DE LOS ESQUILADORES (Cuenca)</t>
  </si>
  <si>
    <t>Castilla La Mancha - C.Valenciana - Murcia</t>
  </si>
  <si>
    <t>TINEO (Asturias)</t>
  </si>
  <si>
    <t>LAZA (Orense)</t>
  </si>
  <si>
    <t>LUBIA (Soria)</t>
  </si>
  <si>
    <t>Castilla y León - Castilla La Mancha - Aragón - La Rioja</t>
  </si>
  <si>
    <t>LA PALMA (Tenerife)</t>
  </si>
  <si>
    <t>LA IGLESUELA (Toledo)</t>
  </si>
  <si>
    <t>Extremadura - Castilla La Mancha - Castilla y León - Madrid</t>
  </si>
  <si>
    <t xml:space="preserve">Brigada Helitransportadora Mediana </t>
  </si>
  <si>
    <t>PUERTO DEL PICO (Avila)</t>
  </si>
  <si>
    <t>Castilla y León - Castilla La Mancha - Extremadura - Madrid</t>
  </si>
  <si>
    <t>Avión de coordinación y observación</t>
  </si>
  <si>
    <t>Madrid - Castilla La Mancha - Castilla y León - Extremadura</t>
  </si>
  <si>
    <t>C.Valenciana - Cataluña - Murcia - Aragón - Baleares</t>
  </si>
  <si>
    <t xml:space="preserve">LABACOLLA (La Coruña) </t>
  </si>
  <si>
    <t>SEVILLA (Sevilla)</t>
  </si>
  <si>
    <t>Andalucía - Murcia - Extremadura</t>
  </si>
  <si>
    <t>Helicóptero BK-117 de coordinación y observación (Guardia Civil)</t>
  </si>
  <si>
    <t xml:space="preserve">TORREJÓN (Madrid)  </t>
  </si>
  <si>
    <t>16-7  a  15-8</t>
  </si>
  <si>
    <t>12.10.5.5. DETECCIÓN Y EXTINCIÓN: Distribución de medios del MARM. Campaña de invierno, 2008</t>
  </si>
  <si>
    <t>aeronaves</t>
  </si>
  <si>
    <t>REUS (Tarragona) CL-215</t>
  </si>
  <si>
    <t>20-3  a  24-3</t>
  </si>
  <si>
    <t xml:space="preserve">Cataluña - Aragón - C.Valenciana </t>
  </si>
  <si>
    <t>MUCHAMIEL (Alicante)</t>
  </si>
  <si>
    <t>16-1  a 14-6</t>
  </si>
  <si>
    <t>C.Valenciana - Murcia - Castilla La Mancha</t>
  </si>
  <si>
    <t>16-2  a  15-4</t>
  </si>
  <si>
    <t>1-3  a  21-4</t>
  </si>
  <si>
    <t>Brigada Heliotransportadora de Invierno</t>
  </si>
  <si>
    <t>1-2  a  31-3</t>
  </si>
  <si>
    <t>1-3  a  29-4</t>
  </si>
  <si>
    <t>CANTABRIA (Cantabria)</t>
  </si>
  <si>
    <t>18-2  a  17-4</t>
  </si>
  <si>
    <t>Cantabria - Castilla y León - Asturias</t>
  </si>
  <si>
    <t>Equipo de Prevención Integral</t>
  </si>
  <si>
    <t>A CORUÑA</t>
  </si>
  <si>
    <t>1-1 a 30-4   Y   1-11 a 31-12</t>
  </si>
  <si>
    <t>Noia</t>
  </si>
  <si>
    <t>LUGO</t>
  </si>
  <si>
    <t>Lugo - Sarria</t>
  </si>
  <si>
    <t>OURENSE</t>
  </si>
  <si>
    <t>A Pobra de Trives</t>
  </si>
  <si>
    <t>PONTEVEDRA</t>
  </si>
  <si>
    <t>Pontareas</t>
  </si>
  <si>
    <t>ASTURIAS 1</t>
  </si>
  <si>
    <t>Pola de Lena</t>
  </si>
  <si>
    <t>ASTURIAS 2</t>
  </si>
  <si>
    <t>Cangas de Onís</t>
  </si>
  <si>
    <t>Cabuérniga</t>
  </si>
  <si>
    <t>NAVARRA 1</t>
  </si>
  <si>
    <t>Baztán</t>
  </si>
  <si>
    <t>NAVARRA 2</t>
  </si>
  <si>
    <t>Burguete</t>
  </si>
  <si>
    <t>ZAMORA</t>
  </si>
  <si>
    <t>Sanabria</t>
  </si>
  <si>
    <t>LEÓN</t>
  </si>
  <si>
    <t>ÁVILA</t>
  </si>
  <si>
    <t>Barco de Ávila</t>
  </si>
  <si>
    <t xml:space="preserve">HUESCA </t>
  </si>
  <si>
    <t>Somontano</t>
  </si>
  <si>
    <t>CÁCERES</t>
  </si>
  <si>
    <t>Hurdes</t>
  </si>
  <si>
    <t xml:space="preserve">12.10.6. LOS INCENDIOS FORESTALES EN OTROS PAÍSES: </t>
  </si>
  <si>
    <t xml:space="preserve">12.7.4. ESTADOS EROSIVOS DEL SUELO: Superficies según potencialidad y tipología </t>
  </si>
  <si>
    <t>predominante de movimientos en masa, 2002</t>
  </si>
  <si>
    <t>Resumen de datos de los cinco países del sur de la Unión Europea, 2008</t>
  </si>
  <si>
    <t>País</t>
  </si>
  <si>
    <t>Nº de siniestros</t>
  </si>
  <si>
    <t>España</t>
  </si>
  <si>
    <t>Francia</t>
  </si>
  <si>
    <t>Grecia (P)</t>
  </si>
  <si>
    <t>Italia</t>
  </si>
  <si>
    <t>Portugal</t>
  </si>
  <si>
    <t>(P) Datos provisionales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</si>
  <si>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</si>
  <si>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</si>
  <si>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</si>
  <si>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</si>
  <si>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RED NATURA 2000 Y ESPACIOS NATURALES PROTEGIDOS</t>
  </si>
  <si>
    <t>12.6.1.1. RED NATURA: Análisis autonómico del estado de la Red, 2008</t>
  </si>
  <si>
    <t>LIC (ha)</t>
  </si>
  <si>
    <t>Total LIC (ha)</t>
  </si>
  <si>
    <t>ZEPA (ha)</t>
  </si>
  <si>
    <t>Total ZEPA (ha)</t>
  </si>
  <si>
    <t>LIC y ZEPA (ha)</t>
  </si>
  <si>
    <t>Total LIC y ZEPA (ha)</t>
  </si>
  <si>
    <t>Terrestre</t>
  </si>
  <si>
    <t>Marino</t>
  </si>
  <si>
    <t xml:space="preserve"> Ciudades Autónomas de Ceuta y Melilla</t>
  </si>
  <si>
    <t>Datos de Marzo de 2008</t>
  </si>
  <si>
    <t>12.6.1.2. RED NATURA: Análisis autonómico de  la superficie total de la red, 2008</t>
  </si>
  <si>
    <t>Total Red Natura 2000</t>
  </si>
  <si>
    <t xml:space="preserve">  Ciudades Autónomas de Ceuta y Melilla</t>
  </si>
  <si>
    <t>Datos Marzo 2008</t>
  </si>
  <si>
    <t xml:space="preserve"> según figuras de protección y categoría, 2008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</si>
  <si>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</si>
  <si>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</si>
  <si>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</si>
  <si>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</si>
  <si>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</si>
  <si>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</si>
  <si>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Total Otros parques</t>
  </si>
  <si>
    <t>Reserva Natural</t>
  </si>
  <si>
    <t>Microrreserva</t>
  </si>
  <si>
    <t>Reserva de la Biosfera</t>
  </si>
  <si>
    <t>Reserva de Fauna</t>
  </si>
  <si>
    <t>Reserva Fluvial</t>
  </si>
  <si>
    <t>Reserva Integral</t>
  </si>
  <si>
    <t>Reserva Natural Concentrada</t>
  </si>
  <si>
    <t>Reserva Natural de Fauna Salvaje</t>
  </si>
  <si>
    <t>Reserva Natural Dirigida</t>
  </si>
  <si>
    <t>Reserva Natural Especial</t>
  </si>
  <si>
    <t>Reserva Natural Integral</t>
  </si>
  <si>
    <t>Reserva Natural Marina</t>
  </si>
  <si>
    <t>Reserva Natural Parcial</t>
  </si>
  <si>
    <t>Total Otras reservas</t>
  </si>
  <si>
    <t>Paisaje Protegido</t>
  </si>
  <si>
    <t>Paraje Natural</t>
  </si>
  <si>
    <t>Paraje Natural de Interés Nacional</t>
  </si>
  <si>
    <t>Paraje Natural Municipal</t>
  </si>
  <si>
    <t>Paraje Pintoresco</t>
  </si>
  <si>
    <t>Total Paraje</t>
  </si>
  <si>
    <t>Monumento Natural</t>
  </si>
  <si>
    <t>Monumento Natural de Interés Nacional</t>
  </si>
  <si>
    <t>Total Monumento Natural</t>
  </si>
  <si>
    <t>Biotipo Protegido</t>
  </si>
  <si>
    <t>Árbol Singular</t>
  </si>
  <si>
    <t>Área Natural Recreativa</t>
  </si>
  <si>
    <t>Corredor Ecológico y de Biodiversidad</t>
  </si>
  <si>
    <t>Cuevas</t>
  </si>
  <si>
    <t>Enclave Natural</t>
  </si>
  <si>
    <t>Espacio Natural Protegido</t>
  </si>
  <si>
    <t>Humedal Protegido</t>
  </si>
  <si>
    <t>Lugar de Interés científico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</si>
  <si>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</si>
  <si>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</si>
  <si>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</si>
  <si>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</si>
  <si>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</si>
  <si>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especial protección de los Valores Naturales</t>
  </si>
  <si>
    <t>Zona de interés regional</t>
  </si>
  <si>
    <t>Zona de la Red Ecológica Europea Natura 2000</t>
  </si>
  <si>
    <t>Zonas especiales de conservación</t>
  </si>
  <si>
    <t>Zonas húmedas</t>
  </si>
  <si>
    <t>Total Otras figuras</t>
  </si>
  <si>
    <t>Datos de Diciembre de 2008</t>
  </si>
  <si>
    <t xml:space="preserve">12.6.2.2.  ESPACIOS NATURALES PROTEGIDOS: Análisis autonómico del número total de espacios protegidos, </t>
  </si>
  <si>
    <t>de figura de protección y figura de protección más empleada, 2008</t>
  </si>
  <si>
    <t>Nº total de espacios naturales protegidos</t>
  </si>
  <si>
    <t>Superficie total de espacios naturales protegidos</t>
  </si>
  <si>
    <t>Nº de figuras de protección</t>
  </si>
  <si>
    <t>Figura de protección más empleada según número</t>
  </si>
  <si>
    <t>Figura de protección más empleada según superficie</t>
  </si>
  <si>
    <t>Porcentaje respecto al número total</t>
  </si>
  <si>
    <t>Porcentaje respecto a la superficie protegida</t>
  </si>
  <si>
    <t>Zona de Especial Protección de los Valores Naturales</t>
  </si>
  <si>
    <t>Zona de Especial Conservación de Importancia Comunitaria</t>
  </si>
  <si>
    <t>Zonas Especiales de Conservación de Importancia Comunitaria</t>
  </si>
  <si>
    <t>Zona de Interés Regional</t>
  </si>
  <si>
    <t>12.6.2.3.  ESPACIOS NATURALES PROTEGIDOS: Análisis autonómico de las principales figuras de protección,</t>
  </si>
  <si>
    <t>número de espacios declarados y superficie ocupada, 2008</t>
  </si>
  <si>
    <t>Parque nacional</t>
  </si>
  <si>
    <t xml:space="preserve">Parque natural </t>
  </si>
  <si>
    <t>Otros parques</t>
  </si>
  <si>
    <t xml:space="preserve">Nº de espacios </t>
  </si>
  <si>
    <t xml:space="preserve">Nº deespacios </t>
  </si>
  <si>
    <t xml:space="preserve">INVENTARIO NACIONAL </t>
  </si>
  <si>
    <t>Provincia</t>
  </si>
  <si>
    <t>en cárcavas y barrancos según niveles de erosión laminar y en regueros, 2002</t>
  </si>
  <si>
    <t>Nombre del humedal</t>
  </si>
  <si>
    <t>Humedales del Macizo de Peñalara</t>
  </si>
  <si>
    <t>Inclusión IEZH (BOE)</t>
  </si>
  <si>
    <t>Carrizal de Cofín</t>
  </si>
  <si>
    <t>N° 30 (4/2/10)</t>
  </si>
  <si>
    <t>Laguna de Cihuri</t>
  </si>
  <si>
    <t>Laguna de Hervías</t>
  </si>
  <si>
    <t>Balsa de S. Martín de Berberana</t>
  </si>
  <si>
    <t>Laguna de La Nava</t>
  </si>
  <si>
    <t>Laguna de Mateo</t>
  </si>
  <si>
    <t>Laguna de Foncea</t>
  </si>
  <si>
    <t>Balsa de El Villar</t>
  </si>
  <si>
    <t>Embalse de Leiva</t>
  </si>
  <si>
    <t>Laguna de Cuzcurrita</t>
  </si>
  <si>
    <t>Laguna de La Venta</t>
  </si>
  <si>
    <t>Pantano de Sopranis (Orive)</t>
  </si>
  <si>
    <t>Pantano del Recuenco</t>
  </si>
  <si>
    <t>Laguna de Peciña</t>
  </si>
  <si>
    <t>Pantano de Valbornedo</t>
  </si>
  <si>
    <t>Balsas del Salobral</t>
  </si>
  <si>
    <t>Pantano del Perdiguero</t>
  </si>
  <si>
    <t>Balsas de Contempo</t>
  </si>
  <si>
    <t>Laguna de Rabanera (L2)</t>
  </si>
  <si>
    <t>Laguna de Anguta</t>
  </si>
  <si>
    <t>Sotos del Ebro en Alfaro</t>
  </si>
  <si>
    <t>Pantano de La Grajera</t>
  </si>
  <si>
    <t>Balsa de El Cenojal o del Campo (L1)</t>
  </si>
  <si>
    <t>Balsa de El Cenojal o del Campo (L2)</t>
  </si>
  <si>
    <t>Laguna de Chopera</t>
  </si>
  <si>
    <t>Hoyos de Iregua (2)</t>
  </si>
  <si>
    <t>Hoyo de Abajo (1)</t>
  </si>
  <si>
    <t>Hoyo de Abajo (2)</t>
  </si>
  <si>
    <t>Hoyo de Arriba.</t>
  </si>
  <si>
    <t>Hoyo La Huerta</t>
  </si>
  <si>
    <t>Hoyo Mayor (1)</t>
  </si>
  <si>
    <t>Hoyo Mayor (2)</t>
  </si>
  <si>
    <t>Hoyos de Iregua (3)</t>
  </si>
  <si>
    <t>Hoyos de Iregua (1)</t>
  </si>
  <si>
    <t>Hoyo Tajuela</t>
  </si>
  <si>
    <t>Humedal de Urbión (L2)</t>
  </si>
  <si>
    <t>Humedal de Urbión (L4)</t>
  </si>
  <si>
    <t>Humedal de Urbión (L5)</t>
  </si>
  <si>
    <t>Humedal de Urbión (L6)</t>
  </si>
  <si>
    <t>Humedal de Urbión (L7)</t>
  </si>
  <si>
    <t>Humedal de Urbión (L8)</t>
  </si>
  <si>
    <t>Humedal de Urbión (L9)</t>
  </si>
  <si>
    <t>Laguna de Urbión (L1)</t>
  </si>
  <si>
    <t>Humedal de Urbión (L3)</t>
  </si>
  <si>
    <t>Balsa de La Degollada (L1)</t>
  </si>
  <si>
    <t>Balsa de la Degollada (L3)</t>
  </si>
  <si>
    <t>Balsa de La Degollada (L4)</t>
  </si>
  <si>
    <t>Balsa de La Degollada (L2)</t>
  </si>
  <si>
    <t>Laguna de Rabanera (L1)</t>
  </si>
  <si>
    <t>Lagunas de Soto Mozanaque</t>
  </si>
  <si>
    <t>N° 275 (17/11/06) N° 14 (16/1/10)</t>
  </si>
  <si>
    <t>Mar de Ontígola</t>
  </si>
  <si>
    <t>Humedal del Carrizal de Villamejor</t>
  </si>
  <si>
    <t>Soto del Lugar</t>
  </si>
  <si>
    <t>Laguna de Soto de las Cuevas</t>
  </si>
  <si>
    <t>Lagunas de las Madres</t>
  </si>
  <si>
    <t>Laguna de San Juan</t>
  </si>
  <si>
    <t>Laguna de Casasola</t>
  </si>
  <si>
    <t>Laguna de San Galindo</t>
  </si>
  <si>
    <t>Lagunas de Ciempozuelos</t>
  </si>
  <si>
    <t>Lagunas de Castrejón</t>
  </si>
  <si>
    <t>Lagunas de Horna</t>
  </si>
  <si>
    <t>Charcas de los Camorchos</t>
  </si>
  <si>
    <t>Lagunas de la presa del río Henares</t>
  </si>
  <si>
    <t>Lagunas de Belvis</t>
  </si>
  <si>
    <t>Lagunas del Campillo</t>
  </si>
  <si>
    <t>Laguna de Soto de las Juntas</t>
  </si>
  <si>
    <t>Lagunas de Cerro Gordo</t>
  </si>
  <si>
    <t>Laguna de Valdemanco</t>
  </si>
  <si>
    <t>Lagunas de Velilla</t>
  </si>
  <si>
    <t>Lagunas de Sotillo y Picón de los Conejos</t>
  </si>
  <si>
    <t>Nº 275 (17/11/06) Nº 14 (16/1/10)</t>
  </si>
  <si>
    <t>Laguna de las Esteras</t>
  </si>
  <si>
    <t>Nº 275 (17/11/06)</t>
  </si>
  <si>
    <t>Fuente: Inventario Español de Zonas Húmedas</t>
  </si>
  <si>
    <t>12.7.1. ESTADOS EROSIVOS DEL SUELO: Superficies y pérdidas de suelo según niveles erosivos, 2002</t>
  </si>
  <si>
    <t>12.7.2. ESTADOS EROSIVOS DEL SUELO: Erosión potencial (laminar y en regueros), 2002</t>
  </si>
  <si>
    <t xml:space="preserve">12.7.3. ESTADOS EROSIVOS DEL SUELO: Superficies de zonas de erosión </t>
  </si>
  <si>
    <t>12.7.5. ESTADOS EROSIVOS DEL SUELO: Riesgo de erosión en cauces, 2002</t>
  </si>
  <si>
    <t>12.7.6. ESTADOS EROSIVOS DEL SUELO: Riesgo de erosión eólica, 2002</t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</si>
  <si>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30 (4/2/10)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</si>
  <si>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275 (17/11/06)</t>
    </r>
  </si>
  <si>
    <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 xml:space="preserve">275 (17/11/06) </t>
    </r>
    <r>
      <rPr>
        <sz val="10"/>
        <rFont val="Arial"/>
        <family val="0"/>
      </rPr>
      <t>N</t>
    </r>
    <r>
      <rPr>
        <b/>
        <sz val="10"/>
        <rFont val="Arial"/>
        <family val="0"/>
      </rPr>
      <t xml:space="preserve">° </t>
    </r>
    <r>
      <rPr>
        <sz val="10"/>
        <rFont val="Arial"/>
        <family val="0"/>
      </rPr>
      <t>14 (16/1/10)</t>
    </r>
  </si>
  <si>
    <t>12.8.1. ZONAS HÚMEDAS: Humedales incluidos en el IEZH (Comunidades Autónomas y provincias), 2010</t>
  </si>
  <si>
    <t xml:space="preserve">12.6.2.4. ESPACIOS NATURALES PROTEGIDOS: Análisis autonómico de las principales figuras de protección, </t>
  </si>
  <si>
    <t>número de espacios declarados y superficie ocupada, 2008 (continuación)</t>
  </si>
  <si>
    <t>Reserva natural</t>
  </si>
  <si>
    <t>Otras reservas</t>
  </si>
  <si>
    <t>Paisaje protegido</t>
  </si>
  <si>
    <t>12.6.2.5. ESPACIOS NATURALES PROTEGIDOS: Análisis autonómico de las principales figuras de protección,</t>
  </si>
  <si>
    <t xml:space="preserve"> número de espacios declarados y superficie ocupada, 2007 (continuación)</t>
  </si>
  <si>
    <t>Paraje</t>
  </si>
  <si>
    <t>Monumento natural</t>
  </si>
  <si>
    <t>Biotopo protegido</t>
  </si>
  <si>
    <t xml:space="preserve">12.6.2.6. ESPACIOS NATURALES PROTEGIDOS: Análisis autonómico de las principales figuras de protección, </t>
  </si>
  <si>
    <t xml:space="preserve">              de espacios declarados y superficie ocupada, 2008 (conclusión)</t>
  </si>
  <si>
    <t>Otras figuras</t>
  </si>
  <si>
    <t>Superficie                    (hectáreas)</t>
  </si>
  <si>
    <t>Superficie                 (hectáreas)</t>
  </si>
  <si>
    <t>12.6.2.7.. ESPACIOS NATURALES PROTEGIDOS: Análisis autonómico del número</t>
  </si>
  <si>
    <t>INVENTARIO NACIONAL</t>
  </si>
  <si>
    <t>Frecuencia y porcentaje de agentes causantes de daños, 2008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</si>
  <si>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</si>
  <si>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</si>
  <si>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</si>
  <si>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</si>
  <si>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</si>
  <si>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</si>
  <si>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</si>
  <si>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</si>
  <si>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</si>
  <si>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</si>
  <si>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</si>
  <si>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</si>
  <si>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</si>
  <si>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</si>
  <si>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</si>
  <si>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</si>
  <si>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</si>
  <si>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</si>
  <si>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</si>
  <si>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</si>
  <si>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Decoloración en coníferas (%)</t>
  </si>
  <si>
    <t>Del 0% al 10% de la copa decolorada</t>
  </si>
  <si>
    <t>Del 11% al 25% de la copa decolorada</t>
  </si>
  <si>
    <t>Del 26% al 60% de la copa decolorada</t>
  </si>
  <si>
    <t>Más del 60% de la copa decolorada</t>
  </si>
  <si>
    <t>Decoloración en frondosas (%)</t>
  </si>
  <si>
    <t>Decoloración en coníferas y frondosas (%)</t>
  </si>
  <si>
    <t>* A partir del 1994 el número de puntos incluye los muestreados en Canarias</t>
  </si>
  <si>
    <t>UE</t>
  </si>
  <si>
    <t>Europa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</si>
  <si>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</si>
  <si>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</si>
  <si>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</si>
  <si>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</si>
  <si>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</si>
  <si>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</si>
  <si>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UE y Europa: Forest Condition in Europe. 2007 Technical Report of ICP Forests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</si>
  <si>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</si>
  <si>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</si>
  <si>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</si>
  <si>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</si>
  <si>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</si>
  <si>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</si>
  <si>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</si>
  <si>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</si>
  <si>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</si>
  <si>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05Ps</t>
  </si>
  <si>
    <t>Trascolación</t>
  </si>
  <si>
    <t>Precipitación incidente</t>
  </si>
  <si>
    <t>06Qi</t>
  </si>
  <si>
    <t>10Pps</t>
  </si>
  <si>
    <t>11Qs</t>
  </si>
  <si>
    <t>15Fs</t>
  </si>
  <si>
    <t>22Pn</t>
  </si>
  <si>
    <t>25Ph</t>
  </si>
  <si>
    <t>36Qi</t>
  </si>
  <si>
    <t>30Ps</t>
  </si>
  <si>
    <t>33Qp</t>
  </si>
  <si>
    <t>37Ppr</t>
  </si>
  <si>
    <t>54Ph</t>
  </si>
  <si>
    <t>102Ppr</t>
  </si>
  <si>
    <r>
      <t>(1)</t>
    </r>
    <r>
      <rPr>
        <sz val="10"/>
        <rFont val="Arial"/>
        <family val="0"/>
      </rPr>
      <t>Conductividad eléctrica</t>
    </r>
  </si>
  <si>
    <t>Datos de 13 de las 54 parcelas de la Red Europea de Nivel II</t>
  </si>
  <si>
    <t>Procesionaria</t>
  </si>
  <si>
    <t xml:space="preserve"> Paranthrene tabaniformis  </t>
  </si>
  <si>
    <t xml:space="preserve"> Lymantria dispar  </t>
  </si>
  <si>
    <t xml:space="preserve"> Ips sexdentatus  </t>
  </si>
  <si>
    <t xml:space="preserve"> Ips acuminatus  </t>
  </si>
  <si>
    <t xml:space="preserve"> Rhyacionia buoliana  </t>
  </si>
  <si>
    <t xml:space="preserve"> Diprion pini  </t>
  </si>
  <si>
    <t xml:space="preserve"> C. Hidrográficas  </t>
  </si>
  <si>
    <t xml:space="preserve"> SPCAN  </t>
  </si>
  <si>
    <t>Gas</t>
  </si>
  <si>
    <t>CO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</si>
  <si>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</si>
  <si>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</si>
  <si>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</si>
  <si>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</si>
  <si>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</si>
  <si>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</si>
  <si>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</si>
  <si>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</si>
  <si>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</si>
  <si>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</si>
  <si>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</si>
  <si>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</si>
  <si>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</si>
  <si>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</si>
  <si>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</si>
  <si>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</si>
  <si>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</si>
  <si>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</si>
  <si>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</si>
  <si>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</si>
  <si>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</si>
  <si>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</si>
  <si>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</si>
  <si>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</si>
  <si>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</si>
  <si>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</si>
  <si>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</si>
  <si>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</si>
  <si>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</si>
  <si>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</si>
  <si>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n-NO</t>
    </r>
    <r>
      <rPr>
        <vertAlign val="subscript"/>
        <sz val="10"/>
        <rFont val="Arial"/>
        <family val="2"/>
      </rPr>
      <t>3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</si>
  <si>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</si>
  <si>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</si>
  <si>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</si>
  <si>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</si>
  <si>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r>
      <t>de la estimación de emisiones de gases no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en incendios forestales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</si>
  <si>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</si>
  <si>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</si>
  <si>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NO</t>
    </r>
    <r>
      <rPr>
        <vertAlign val="subscript"/>
        <sz val="10"/>
        <rFont val="Arial"/>
        <family val="2"/>
      </rPr>
      <t>X</t>
    </r>
  </si>
  <si>
    <t>Abióticos</t>
  </si>
  <si>
    <t>Nota:  - Los datos corresponden a los árboles con más del 25% de defoliación</t>
  </si>
  <si>
    <t xml:space="preserve">12.9.1. ESTADO DE SALUD DE LOS BOSQUES: </t>
  </si>
  <si>
    <t>12.9.2. ESTADO DE SALUD DE LOS BOSQUES: Serie histórica de los daños</t>
  </si>
  <si>
    <t>12.9.2. ESTADO DE SALUD DE LOS BOSQUES: Gráficos de evolución de los daños</t>
  </si>
  <si>
    <t>12.9.3. ESTADO DE SALUD DE LOS BOSQUES: Porcentaje de defoliación en España, UE y Europa, 2007-2008</t>
  </si>
  <si>
    <t>12.9.5. ESTADO DE SALUD DE LOS BOSQUES: Análisis Autonómico de la distribución de feromonas según plaga forestal, 2008</t>
  </si>
  <si>
    <t xml:space="preserve">12.9.6. ESTADO DE SALUD DE LOS BOSQUES: Serie histórica </t>
  </si>
  <si>
    <t>12.9.7. ESTADO DE SALUD DE LOS BOSQUES: Daños forestales desglosados por especies según la defoliación, 2008</t>
  </si>
  <si>
    <t>12.9.8. ESTADO DE SALUD DE LOS BOSQUES: Porcentaje de daños forestales según especie y edad del árbol, 2008</t>
  </si>
  <si>
    <t>12.9.9. ESTADO DE SALUD DE LOS BOSQUES: Análisis autonómico de  los porcentajes de daños forestales, 2008</t>
  </si>
  <si>
    <t>de planes de ordenación aprobados y de gestión, 2007</t>
  </si>
  <si>
    <t>Nº de planes de ordenación aprobados</t>
  </si>
  <si>
    <t>Nº de planes de gestión</t>
  </si>
  <si>
    <t>12.9.4 ESTADO DE SALUD DE LOS BOSQUES: Composición química media del agua de deposición atmosférica de parcelas de la Red Europea de Nivel II, 2008</t>
  </si>
  <si>
    <t>* Los Picos de Europa se contabiliza tres veces, una por cada Comunidad Autónoma</t>
  </si>
  <si>
    <t>Fuente: Anuario de Europarc 2007</t>
  </si>
  <si>
    <t xml:space="preserve">12.6.3.1. CARACTERIZACIÓN FORESTAL DE LA RED NATURA 2000 Y DE LA RED DE ESPACIOS NATURALES PROTEGIDOS: </t>
  </si>
  <si>
    <t>Análisis autonómico de los espacios según red, 2007</t>
  </si>
  <si>
    <t>LIC</t>
  </si>
  <si>
    <t>ZEPA</t>
  </si>
  <si>
    <t>LIC Y ZEPA</t>
  </si>
  <si>
    <t>LIC Y ENP</t>
  </si>
  <si>
    <t>ZEPA Y ENP</t>
  </si>
  <si>
    <t>LIC, ZEPA Y ENP</t>
  </si>
  <si>
    <t>ENP</t>
  </si>
  <si>
    <t>Porcentaje *</t>
  </si>
  <si>
    <t>* Porcentaje de la superficie protegida respecto a la total de cada Comunidad</t>
  </si>
  <si>
    <t xml:space="preserve">12.6.3.2. CARACTERIZACIÓN FORESTAL DE LA RED NATURA 2000 Y DE LA RED DE ESPACIOS NATURALES PROTEGIDOS: </t>
  </si>
  <si>
    <t>Análisis autonómico de la superficie forestal de la Red Natura, ENP y ambos, 2007</t>
  </si>
  <si>
    <t xml:space="preserve">Comunidades </t>
  </si>
  <si>
    <t>Arbolado</t>
  </si>
  <si>
    <t xml:space="preserve">Arbolado </t>
  </si>
  <si>
    <t>Desarbolado</t>
  </si>
  <si>
    <t>Porcentaje*</t>
  </si>
  <si>
    <t>ralo</t>
  </si>
  <si>
    <t>disperso</t>
  </si>
  <si>
    <t>* Porcentaje forestal protegido respecto a superficie forestal total</t>
  </si>
  <si>
    <r>
      <t>12.6.2.1. ESPACIOS NATURALES PROTEGIDOS: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Número de espacios declarados</t>
    </r>
  </si>
  <si>
    <r>
      <t>446</t>
    </r>
    <r>
      <rPr>
        <b/>
        <vertAlign val="superscript"/>
        <sz val="10"/>
        <rFont val="Arial"/>
        <family val="2"/>
      </rPr>
      <t>*</t>
    </r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</si>
  <si>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</si>
  <si>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</si>
  <si>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</si>
  <si>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</si>
  <si>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</si>
  <si>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</si>
  <si>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</si>
  <si>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</si>
  <si>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</si>
  <si>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</si>
  <si>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</si>
  <si>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</si>
  <si>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</si>
  <si>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</si>
  <si>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</si>
  <si>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</si>
  <si>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</si>
  <si>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</si>
  <si>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</si>
  <si>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</si>
  <si>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</si>
  <si>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</si>
  <si>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</si>
  <si>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</si>
  <si>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</si>
  <si>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</si>
  <si>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</si>
  <si>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</si>
  <si>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</si>
  <si>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</si>
  <si>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</si>
  <si>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</si>
  <si>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</si>
  <si>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</si>
  <si>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</si>
  <si>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</si>
  <si>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</si>
  <si>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</si>
  <si>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</si>
  <si>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</si>
  <si>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</si>
  <si>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</si>
  <si>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</si>
  <si>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</si>
  <si>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</si>
  <si>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</si>
  <si>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</si>
  <si>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</si>
  <si>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</si>
  <si>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</si>
  <si>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</si>
  <si>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</si>
  <si>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</si>
  <si>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ESPAÑA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</si>
  <si>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</si>
  <si>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t>ESPAÑA*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</si>
  <si>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</si>
  <si>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</si>
  <si>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</si>
  <si>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</si>
  <si>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P. de Asturias</t>
  </si>
  <si>
    <t>Baleares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</si>
  <si>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</si>
  <si>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</si>
  <si>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</si>
  <si>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</si>
  <si>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</si>
  <si>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</si>
  <si>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</si>
  <si>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</si>
  <si>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</si>
  <si>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C. de Madrid</t>
  </si>
  <si>
    <t>R. de Murcia</t>
  </si>
  <si>
    <t>Navarra</t>
  </si>
  <si>
    <t>País Vasco</t>
  </si>
  <si>
    <t xml:space="preserve">12.1.5. Superficie forestal arbolada </t>
  </si>
  <si>
    <t>* Todos los datos corresponden al IFN3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</si>
  <si>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</si>
  <si>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</si>
  <si>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</si>
  <si>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</si>
  <si>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</si>
  <si>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</si>
  <si>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 xml:space="preserve">12.1.6.Superficie forestal arbolada </t>
  </si>
  <si>
    <t>Región De Murcia</t>
  </si>
  <si>
    <t>1995-96</t>
  </si>
  <si>
    <t>2004-05</t>
  </si>
  <si>
    <t>1993-94</t>
  </si>
  <si>
    <t>Islas Baleares</t>
  </si>
  <si>
    <t>1986-87</t>
  </si>
  <si>
    <t>1987-88</t>
  </si>
  <si>
    <t>2003-04</t>
  </si>
  <si>
    <t>1992-93</t>
  </si>
  <si>
    <t>2002-04</t>
  </si>
  <si>
    <t>1991-92</t>
  </si>
  <si>
    <t>2000-01</t>
  </si>
  <si>
    <t>1989-90</t>
  </si>
  <si>
    <t>2006-08</t>
  </si>
  <si>
    <t>2005-06</t>
  </si>
  <si>
    <t>12.1.8. Volúmenes de madera y leña, IFN3, 2008</t>
  </si>
  <si>
    <r>
      <t xml:space="preserve">(2) </t>
    </r>
    <r>
      <rPr>
        <sz val="10"/>
        <rFont val="Arial"/>
        <family val="2"/>
      </rPr>
      <t>Todos los datos corresponden al IFN3</t>
    </r>
  </si>
  <si>
    <t>12.1.2. Superficie forestal 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</si>
  <si>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IFN3.</t>
    </r>
  </si>
  <si>
    <t>12.1.3. Superficie forestal desarbolada según titularidad de los montes, IFN3 2008 (hectáreas)</t>
  </si>
  <si>
    <r>
      <t>(2)</t>
    </r>
    <r>
      <rPr>
        <sz val="10"/>
        <rFont val="Arial"/>
        <family val="2"/>
      </rPr>
      <t xml:space="preserve"> Todos los datos corresponden al IFN3</t>
    </r>
  </si>
  <si>
    <t>12.1.4. Superficie forestal total según titularidad de los montes, IFN3 2008 (hectáreas)</t>
  </si>
  <si>
    <t>REPOBLACIÓN FORESTAL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</si>
  <si>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</si>
  <si>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</si>
  <si>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</si>
  <si>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</si>
  <si>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</si>
  <si>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s.d.</t>
  </si>
  <si>
    <t>Fuente de información: Anuario de Estadística Forestal, 2008</t>
  </si>
  <si>
    <t>s.d.: sin datos</t>
  </si>
  <si>
    <t xml:space="preserve">  Andalucía</t>
  </si>
  <si>
    <t>Número de viveros</t>
  </si>
  <si>
    <t>–</t>
  </si>
  <si>
    <t>2005*</t>
  </si>
  <si>
    <t>2006*</t>
  </si>
  <si>
    <t>-</t>
  </si>
  <si>
    <t>* Desde 2005 no se ha obtenido la información de todas las autonomías ni se han hecho estimaciones de esos datos como en años anteriores</t>
  </si>
  <si>
    <t>Controlada</t>
  </si>
  <si>
    <t>Cualificada</t>
  </si>
  <si>
    <t>Identificada</t>
  </si>
  <si>
    <t>Seleccionada</t>
  </si>
  <si>
    <t>TOTAL</t>
  </si>
  <si>
    <t>PLANTAS PRODUCIDAS (miles de plantas)</t>
  </si>
  <si>
    <t>ESTAQUILLAS RECOLECTADAS (número de estaquillas)</t>
  </si>
  <si>
    <t>al RD 289/2003,  frutos recogidos según categoría (kg). 2008</t>
  </si>
  <si>
    <t>al RD 289/2003, estaquillas y planta producida según categoría. 2008</t>
  </si>
  <si>
    <t>12.2.1  Repoblaciones según tipo y objetivo, 2008 (hectáreas)</t>
  </si>
  <si>
    <t>12.2.2 Serie histórica del número de viveros forestales por comunidad autónoma</t>
  </si>
  <si>
    <t xml:space="preserve">12.2.3. Producción de Material forestal de Reproducción de especies sometidas </t>
  </si>
  <si>
    <t xml:space="preserve">12.2.4. Producción de Material forestal de Reproducción de especies sometidas  </t>
  </si>
  <si>
    <t>GESTIÓN FORESTAL SOSTENIBLE</t>
  </si>
  <si>
    <t>12.3.1. Superficie forestal ordenada y sin ordenar, 2008  (hectáreas)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</si>
  <si>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</si>
  <si>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</si>
  <si>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</si>
  <si>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</si>
  <si>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</si>
  <si>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</si>
  <si>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</si>
  <si>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</si>
  <si>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</si>
  <si>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</si>
  <si>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</si>
  <si>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</si>
  <si>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</si>
  <si>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</si>
  <si>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</si>
  <si>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</si>
  <si>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</si>
  <si>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</si>
  <si>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</si>
  <si>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</si>
  <si>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</si>
  <si>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(2005) Mismos datos que en  2005 al no haber obtenido actualizaciones de las C.C.A.A.</t>
  </si>
  <si>
    <t>12.3.2.  Superficie forestal ordenada según  titularidad, 2008 (hectáreas)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</si>
  <si>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</si>
  <si>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</si>
  <si>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</si>
  <si>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</si>
  <si>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</si>
  <si>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</si>
  <si>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ANDALUCÍA *</t>
  </si>
  <si>
    <t xml:space="preserve">ARAGÓN </t>
  </si>
  <si>
    <t>CANARIAS</t>
  </si>
  <si>
    <t xml:space="preserve">CANTABRIA </t>
  </si>
  <si>
    <t>COMUNIDAD VALENCIANA *</t>
  </si>
  <si>
    <t>EXTREMADURA</t>
  </si>
  <si>
    <t>ISLAS BALEARES *</t>
  </si>
  <si>
    <t xml:space="preserve">MADRID </t>
  </si>
  <si>
    <t>PAÍS VASCO *</t>
  </si>
  <si>
    <t>PRINCIPADO DE ASTURIAS</t>
  </si>
  <si>
    <t>* Mismos datos que en  2005 al no haber obtenido actualizaciones de las C.C.A.A.</t>
  </si>
  <si>
    <t xml:space="preserve">12.3.3.  Superficie forestal certificada </t>
  </si>
  <si>
    <t xml:space="preserve">según sistema de certificación, 2007 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</si>
  <si>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</si>
  <si>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</si>
  <si>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</si>
  <si>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12.3.4.  Número de empresas </t>
  </si>
  <si>
    <t xml:space="preserve">con certificado de cadena de custodia, 2007 </t>
  </si>
  <si>
    <t>Número de empresas con certificado de cadena de custodia (Forest Stewardship Council)</t>
  </si>
  <si>
    <t>No se disponen de los datos  de PEFC</t>
  </si>
  <si>
    <t>12.3.5. Número de certificados de cadena de custodia según categoría del producto y sistemas de certificación, 2007</t>
  </si>
  <si>
    <t>Categoría del producto</t>
  </si>
  <si>
    <t>Nº de certificados de cadena de custodia (Forest Stewardship Council)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</si>
  <si>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</si>
  <si>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</si>
  <si>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</si>
  <si>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</si>
  <si>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</si>
  <si>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Tableros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</si>
  <si>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</si>
  <si>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</si>
  <si>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</si>
  <si>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</si>
  <si>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</si>
  <si>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</si>
  <si>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</si>
  <si>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Otros</t>
  </si>
  <si>
    <t>APROVECHAMIENTOS FORESTALES. MADERA Y LEÑA</t>
  </si>
  <si>
    <t>Años</t>
  </si>
  <si>
    <t>Valor  en cargadero  (miles de euros)</t>
  </si>
  <si>
    <t>Los valores económicos de los tres últimos años se han obtenido a partir de las Cuentas Económicas de la Selvicultura</t>
  </si>
  <si>
    <t>Grupos de especies</t>
  </si>
  <si>
    <t>Propiedad pública</t>
  </si>
  <si>
    <t>Propiedad privada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</si>
  <si>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</si>
  <si>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</si>
  <si>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</si>
  <si>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</si>
  <si>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</si>
  <si>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</si>
  <si>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</si>
  <si>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</si>
  <si>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</si>
  <si>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</si>
  <si>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 xml:space="preserve">12.4.3. Volumen de cortas de coníferas por especie </t>
  </si>
  <si>
    <t>Especie</t>
  </si>
  <si>
    <t>Volumen cortado (m3 con corteza)</t>
  </si>
  <si>
    <t>Pinus sylvestris</t>
  </si>
  <si>
    <t>Pinus nigra</t>
  </si>
  <si>
    <t>Pinus pinaster</t>
  </si>
  <si>
    <t>Pinus pinea</t>
  </si>
  <si>
    <t>Pinus halepensis</t>
  </si>
  <si>
    <t>Pinus radiata</t>
  </si>
  <si>
    <t>Pinus uncinata</t>
  </si>
  <si>
    <t>Coníferas alóctonas (Larix, Picea y Pseudotsuga)</t>
  </si>
  <si>
    <t xml:space="preserve">Otras coníferas </t>
  </si>
  <si>
    <t xml:space="preserve">12.4.4. Volumen de cortas de frondosas por especie </t>
  </si>
  <si>
    <t>Variedad de la especie</t>
  </si>
  <si>
    <t>Volumen cortado</t>
  </si>
  <si>
    <t>Populus spp.</t>
  </si>
  <si>
    <t>Fagus sylvatica</t>
  </si>
  <si>
    <t>Castanea sativa</t>
  </si>
  <si>
    <t>Otros Quercus</t>
  </si>
  <si>
    <t>Eucalyptus sp.</t>
  </si>
  <si>
    <t>Betula spp.</t>
  </si>
  <si>
    <t xml:space="preserve">Otras frondosas </t>
  </si>
  <si>
    <t>Total (m3 con corteza)</t>
  </si>
  <si>
    <t>Producción (miles de toneladas)</t>
  </si>
  <si>
    <t>Valor en Cargadero                             (miles de euros)</t>
  </si>
  <si>
    <t>2007(2)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</si>
  <si>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</si>
  <si>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12.4.7. Resumen nacional de la extracción de leña por grupo de especies y tipo de propiedad, 2008 (toneladas)</t>
  </si>
  <si>
    <t>12.4.8. Análisis autonómico de la extracción de leñas, 2008</t>
  </si>
  <si>
    <t>12.4.10. Madera, leña, pasta  y papel: Comercio exterior de España, 2008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</si>
  <si>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</si>
  <si>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</si>
  <si>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</si>
  <si>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</si>
  <si>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</si>
  <si>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</si>
  <si>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</si>
  <si>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</si>
  <si>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</si>
  <si>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</si>
  <si>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</si>
  <si>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mt</t>
  </si>
  <si>
    <t xml:space="preserve">ASTILLAS Y PARTÍCULAS </t>
  </si>
  <si>
    <t>RESIDUOS DE MADERA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</si>
  <si>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</si>
  <si>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</si>
  <si>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</si>
  <si>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</si>
  <si>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</si>
  <si>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</si>
  <si>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</si>
  <si>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</si>
  <si>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</si>
  <si>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</si>
  <si>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</si>
  <si>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</si>
  <si>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</si>
  <si>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</si>
  <si>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</si>
  <si>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</si>
  <si>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</si>
  <si>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</si>
  <si>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</si>
  <si>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</si>
  <si>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</si>
  <si>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</si>
  <si>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</si>
  <si>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</si>
  <si>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</si>
  <si>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</si>
  <si>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</si>
  <si>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</si>
  <si>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</si>
  <si>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r>
      <t>12.4.2. 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</si>
  <si>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</si>
  <si>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 xml:space="preserve">Q. petraea </t>
    </r>
    <r>
      <rPr>
        <sz val="10"/>
        <rFont val="Arial"/>
        <family val="2"/>
      </rPr>
      <t>y</t>
    </r>
    <r>
      <rPr>
        <i/>
        <sz val="10"/>
        <rFont val="Arial"/>
        <family val="2"/>
      </rPr>
      <t xml:space="preserve"> Q. robur</t>
    </r>
  </si>
  <si>
    <r>
      <t>2005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</si>
  <si>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</si>
  <si>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12.4.9.  Esquema del balance de la madera, 2008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</si>
  <si>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CAZA Y PESCA FLUVIAL</t>
  </si>
  <si>
    <t>12.5.1.  Serie histórica de las licencias expedidas de caza y pesca</t>
  </si>
  <si>
    <t>Número de licencias de caza</t>
  </si>
  <si>
    <t>Número de licencias de pesca</t>
  </si>
  <si>
    <t xml:space="preserve">– </t>
  </si>
  <si>
    <t>Faltan las cifras de las siguientes Comundiades Autónmas:</t>
  </si>
  <si>
    <t>Aragón,  Extremadura, Comunidad Valenciana, Canarias, País Vasco, Principado de Asturias.</t>
  </si>
  <si>
    <t>12.5.2. Número de licencias expedidas y vigentes y valor económico, 2008</t>
  </si>
  <si>
    <t>Caza</t>
  </si>
  <si>
    <t>Pesca</t>
  </si>
  <si>
    <t>Expedidas</t>
  </si>
  <si>
    <t>Vigentes</t>
  </si>
  <si>
    <t xml:space="preserve">Número de licencias </t>
  </si>
  <si>
    <t>Valor económico (euros)</t>
  </si>
  <si>
    <t>12.5.3. Número de capturas, peso total, peso medio, valor económico</t>
  </si>
  <si>
    <t>y precio medio según especie cinegéticas, 2008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</si>
  <si>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</si>
  <si>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</si>
  <si>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</si>
  <si>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</si>
  <si>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</si>
  <si>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</si>
  <si>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Total caza mayor</t>
  </si>
  <si>
    <t>Caza menor</t>
  </si>
  <si>
    <t>Total caza menor</t>
  </si>
  <si>
    <t>Caza volátil</t>
  </si>
  <si>
    <t>Acuáticas (incluye anátidas)</t>
  </si>
  <si>
    <t>Córvidos</t>
  </si>
  <si>
    <t>Otra caza volátil</t>
  </si>
  <si>
    <t>Total caza volátil</t>
  </si>
  <si>
    <t xml:space="preserve">CAZA Y PESCA FLUVIAL </t>
  </si>
  <si>
    <t>12.5.4. Sueltas de especies cinegéticas y piscícolas, 2008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</si>
  <si>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</si>
  <si>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</si>
  <si>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</si>
  <si>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</si>
  <si>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</si>
  <si>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</si>
  <si>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</si>
  <si>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</si>
  <si>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</si>
  <si>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</si>
  <si>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</si>
  <si>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</si>
  <si>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</si>
  <si>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</si>
  <si>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</si>
  <si>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</si>
  <si>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</si>
  <si>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</si>
  <si>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</si>
  <si>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</si>
  <si>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12.5.5. Producción en granjas cinegéticas y piscifactorías para repoblación, 2008</t>
  </si>
  <si>
    <t>Peso (kg)</t>
  </si>
  <si>
    <t>Cabra Montés</t>
  </si>
  <si>
    <t>Jabalí</t>
  </si>
  <si>
    <t>Muflón</t>
  </si>
  <si>
    <t>Total Caza Mayor</t>
  </si>
  <si>
    <t xml:space="preserve">Conejo </t>
  </si>
  <si>
    <t>Total Caza Menor</t>
  </si>
  <si>
    <t>Anátidas</t>
  </si>
  <si>
    <t>Total Caza Volátil</t>
  </si>
  <si>
    <t>TOTAL ESPECIES CINEGÉTICAS</t>
  </si>
  <si>
    <t>Salmón</t>
  </si>
  <si>
    <t>TOTAL ESPECIES PISCÍCOLAS</t>
  </si>
  <si>
    <t>Tipo de terreno / masa</t>
  </si>
  <si>
    <t>Superficie (ha)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</si>
  <si>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</si>
  <si>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</si>
  <si>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</si>
  <si>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</si>
  <si>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</si>
  <si>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</si>
  <si>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</si>
  <si>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</si>
  <si>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</si>
  <si>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</si>
  <si>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Terrenos no cinegéticos</t>
  </si>
  <si>
    <t>Vedado de caza</t>
  </si>
  <si>
    <t>Total Terrenos Cinegéticos</t>
  </si>
  <si>
    <t>12.5.7 Masas de aprovechamiento pesquero según tipología y total por comunidad autónoma, 2008</t>
  </si>
  <si>
    <t>Número</t>
  </si>
  <si>
    <t>Longitud tramo (km)</t>
  </si>
  <si>
    <t>sd: sin datos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</si>
  <si>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</si>
  <si>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</si>
  <si>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</si>
  <si>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</si>
  <si>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</si>
  <si>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</si>
  <si>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</si>
  <si>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</si>
  <si>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</si>
  <si>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pesquero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</si>
  <si>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</si>
  <si>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</si>
  <si>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</si>
  <si>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</si>
  <si>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</si>
  <si>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</si>
  <si>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</si>
  <si>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</si>
  <si>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</si>
  <si>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</si>
  <si>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</si>
  <si>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</si>
  <si>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</si>
  <si>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</si>
  <si>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</si>
  <si>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</si>
  <si>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</si>
  <si>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</si>
  <si>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</si>
  <si>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</si>
  <si>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Nota:Faltan las cifras de las siguientes Comundiades Autónmas:</t>
  </si>
  <si>
    <t>Nota: DATOS PROVISIONALES</t>
  </si>
  <si>
    <t>Nota:Los datos actualizados pueden consultarse en el siguiente enlace</t>
  </si>
  <si>
    <t>http://www.mma.es/portal/secciones/biodiversidad/inventarios/ines/resumen_resultados.htm</t>
  </si>
  <si>
    <t xml:space="preserve">12.5.6. Número y superficie de terrenos cinegéticos por tipología del terreno </t>
  </si>
  <si>
    <t>y total por comunidad autónoma, 2008</t>
  </si>
  <si>
    <t>12.1.1. Superficie arbolada, desarbolado y forestal, IFN3 - MFE50, 2007 (hectáreas)</t>
  </si>
  <si>
    <t>según grupos de especies IFN3, 2008 (hectáreas)</t>
  </si>
  <si>
    <t>según forma fundamental de la masa, IFN3 2008 (hectáreas)</t>
  </si>
  <si>
    <t>12.1.7.  Existencias medias. Comparación IFN2 - IFN3. 2008</t>
  </si>
  <si>
    <t>12.4.1. Serie histórica de las cortas de madera y valor económico.</t>
  </si>
  <si>
    <t>12.4.5. Análisis autonómico de las cortas totales de coníferas</t>
  </si>
  <si>
    <t xml:space="preserve"> y frondosas, 2008 </t>
  </si>
  <si>
    <t>12.4.6. Serie histórica de la extracción de leña y valor económico asociado</t>
  </si>
  <si>
    <t>INCENDIOS FORESTALES</t>
  </si>
  <si>
    <t xml:space="preserve">12.10.1.1. SINIESTROS: Resumen de los siniestros ocurridos, 2008 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</si>
  <si>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</si>
  <si>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</si>
  <si>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</si>
  <si>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</si>
  <si>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</si>
  <si>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</si>
  <si>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</si>
  <si>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</si>
  <si>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</si>
  <si>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</si>
  <si>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</si>
  <si>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</si>
  <si>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</si>
  <si>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</si>
  <si>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</si>
  <si>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</si>
  <si>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</si>
  <si>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</si>
  <si>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</si>
  <si>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</si>
  <si>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12.10.1.2. SINIESTROS: Serie histórica del número de siniestros, superficies afectadas y pérdidas económicas ocasionadas</t>
  </si>
  <si>
    <t>Número de siniestros</t>
  </si>
  <si>
    <t>Superficie afectada</t>
  </si>
  <si>
    <t xml:space="preserve">Pérdida </t>
  </si>
  <si>
    <t>(hectáreas)</t>
  </si>
  <si>
    <t>(millones de euros)</t>
  </si>
  <si>
    <t>Desarbolada</t>
  </si>
  <si>
    <t>Totales</t>
  </si>
  <si>
    <t>Productos primarios</t>
  </si>
  <si>
    <t>Beneficios ambientales</t>
  </si>
  <si>
    <t>Total pérdidas</t>
  </si>
  <si>
    <t>12.10.1.3. SINIESTROS: Análisis provincial de número de siniestros y superficie afectada, 2008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</si>
  <si>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</si>
  <si>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</si>
  <si>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</si>
  <si>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</si>
  <si>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</si>
  <si>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</si>
  <si>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</si>
  <si>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</si>
  <si>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</si>
  <si>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</si>
  <si>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</si>
  <si>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</si>
  <si>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</si>
  <si>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</si>
  <si>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</si>
  <si>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</si>
  <si>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</si>
  <si>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</si>
  <si>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</si>
  <si>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</si>
  <si>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</si>
  <si>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</si>
  <si>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</si>
  <si>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</si>
  <si>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</si>
  <si>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</si>
  <si>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</si>
  <si>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</si>
  <si>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</si>
  <si>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</si>
  <si>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</si>
  <si>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</si>
  <si>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</si>
  <si>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</si>
  <si>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</si>
  <si>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</si>
  <si>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</si>
  <si>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</si>
  <si>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</si>
  <si>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</si>
  <si>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</si>
  <si>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</si>
  <si>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</si>
  <si>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</si>
  <si>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</si>
  <si>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</si>
  <si>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</si>
  <si>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</si>
  <si>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</si>
  <si>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</si>
  <si>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</si>
  <si>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</si>
  <si>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</si>
  <si>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</si>
  <si>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</si>
  <si>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</si>
  <si>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</si>
  <si>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</si>
  <si>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</si>
  <si>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</si>
  <si>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</si>
  <si>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</si>
  <si>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</si>
  <si>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</si>
  <si>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</si>
  <si>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</si>
  <si>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</si>
  <si>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</si>
  <si>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</si>
  <si>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</si>
  <si>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12.10.1.4. SINIESTROS: Número, superficie y porcentaje según extensión y tipo de vegetación, 2008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</si>
  <si>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</si>
  <si>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</si>
  <si>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</si>
  <si>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</si>
  <si>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</si>
  <si>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</si>
  <si>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</si>
  <si>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</si>
  <si>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</si>
  <si>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</si>
  <si>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</si>
  <si>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</si>
  <si>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</si>
  <si>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</si>
  <si>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</si>
  <si>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</si>
  <si>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</si>
  <si>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</si>
  <si>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</si>
  <si>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</si>
  <si>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</si>
  <si>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</si>
  <si>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</si>
  <si>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</si>
  <si>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</si>
  <si>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 xml:space="preserve">12.10.1.5. SINIESTROS: Serie histórica del número y porcentaje de conatos </t>
  </si>
  <si>
    <t>Número de</t>
  </si>
  <si>
    <t xml:space="preserve">Número de </t>
  </si>
  <si>
    <t>Porcentaje de</t>
  </si>
  <si>
    <t>conatos</t>
  </si>
  <si>
    <t>12.10.1.6. SINIESTROS : Serie histórica del número y superficie de grandes incendios (&gt;= 500 ha)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</si>
  <si>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</si>
  <si>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</si>
  <si>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</si>
  <si>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</si>
  <si>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</si>
  <si>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</si>
  <si>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12.10.2.1. PÉRDIDAS: Superficie afectada según propiedad y tipo de vegetación, 2008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</si>
  <si>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</si>
  <si>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</si>
  <si>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</si>
  <si>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</si>
  <si>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</si>
  <si>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</si>
  <si>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</si>
  <si>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</si>
  <si>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</si>
  <si>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</si>
  <si>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</si>
  <si>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12.10.2.2. PÉRDIDAS: Análisis autonómico de la superficie afectada según propiedad, 2008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</si>
  <si>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</si>
  <si>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</si>
  <si>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</si>
  <si>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</si>
  <si>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</si>
  <si>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</si>
  <si>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C. Foral de Navarra</t>
  </si>
  <si>
    <t>Baleares (Islas)</t>
  </si>
  <si>
    <t>Castilla-La Mancha</t>
  </si>
  <si>
    <t>12.10.2.3. PÉRDIDAS: Análisis autonómico de las especies arbóreas más afectadas, 2008</t>
  </si>
  <si>
    <t>Especie 1</t>
  </si>
  <si>
    <t>Superficies (ha)</t>
  </si>
  <si>
    <t>Especie 2</t>
  </si>
  <si>
    <t>Nombre</t>
  </si>
  <si>
    <t>Populus nigra</t>
  </si>
  <si>
    <t>Quercus pyrenaica</t>
  </si>
  <si>
    <t>Olea europaea</t>
  </si>
  <si>
    <t>Quercus suber</t>
  </si>
  <si>
    <t>Asturias</t>
  </si>
  <si>
    <t>Quercus robur</t>
  </si>
  <si>
    <t>Murcia</t>
  </si>
  <si>
    <t>Com. Valenciana</t>
  </si>
  <si>
    <t>Quercus ilex</t>
  </si>
  <si>
    <t>Populus alba</t>
  </si>
  <si>
    <t>Juniperus phoenicea</t>
  </si>
  <si>
    <t>Eucalyptus globulus</t>
  </si>
  <si>
    <t>Illes Balears</t>
  </si>
  <si>
    <t>Madrid</t>
  </si>
  <si>
    <t>12.10.2.4. PÉRDIDAS: Económicas según propiedad y tipo de producto, 2008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</si>
  <si>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</si>
  <si>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</si>
  <si>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</si>
  <si>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</si>
  <si>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</si>
  <si>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</si>
  <si>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</si>
  <si>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</si>
  <si>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</si>
  <si>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</si>
  <si>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</si>
  <si>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</si>
  <si>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</si>
  <si>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12.10.2.5. PÉRDIDAS: Efectos ambientales, 2008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</si>
  <si>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</si>
  <si>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</si>
  <si>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</si>
  <si>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</si>
  <si>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</si>
  <si>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</si>
  <si>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</si>
  <si>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</si>
  <si>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</si>
  <si>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</si>
  <si>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</si>
  <si>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</si>
  <si>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</si>
  <si>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</si>
  <si>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</si>
  <si>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</si>
  <si>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</si>
  <si>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</si>
  <si>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</si>
  <si>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</si>
  <si>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</si>
  <si>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12.10.2.6. PÉRDIDAS: Análisis autonómico de los siniestros con incidencias de Protección Civil, 2008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</si>
  <si>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</si>
  <si>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</si>
  <si>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</si>
  <si>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</si>
  <si>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</si>
  <si>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</si>
  <si>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</si>
  <si>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12.10.3. CONDICIONES DE PELIGRO: Número de siniestros según probabilidad de ignición e índice de peligro, 2008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</si>
  <si>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</si>
  <si>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</si>
  <si>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</si>
  <si>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</si>
  <si>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</si>
  <si>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</si>
  <si>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</si>
  <si>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</si>
  <si>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</si>
  <si>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</si>
  <si>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</si>
  <si>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</si>
  <si>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</si>
  <si>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</si>
  <si>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</si>
  <si>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</si>
  <si>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</si>
  <si>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</si>
  <si>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</si>
  <si>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12.10.4.1. CAUSAS: Análisis de las causas de incendios en el total de montes, 2008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</si>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</sst>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sz val="5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1.5"/>
      <name val="Arial"/>
      <family val="0"/>
    </font>
    <font>
      <sz val="8.5"/>
      <color indexed="17"/>
      <name val="Arial"/>
      <family val="2"/>
    </font>
    <font>
      <sz val="5.7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4.25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8.25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4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sz val="11.25"/>
      <name val="Arial"/>
      <family val="0"/>
    </font>
    <font>
      <sz val="9.25"/>
      <name val="Arial"/>
      <family val="0"/>
    </font>
    <font>
      <vertAlign val="subscript"/>
      <sz val="10"/>
      <name val="Arial"/>
      <family val="2"/>
    </font>
    <font>
      <b/>
      <vertAlign val="subscript"/>
      <sz val="11"/>
      <name val="Arial"/>
      <family val="2"/>
    </font>
    <font>
      <sz val="10"/>
      <color indexed="9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165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79">
    <xf numFmtId="0" fontId="0" fillId="2" borderId="0" xfId="0" applyAlignment="1">
      <alignment/>
    </xf>
    <xf numFmtId="0" fontId="5" fillId="2" borderId="0" xfId="23" applyFont="1" applyFill="1" applyAlignment="1">
      <alignment/>
      <protection/>
    </xf>
    <xf numFmtId="0" fontId="0" fillId="2" borderId="0" xfId="23" applyFill="1">
      <alignment/>
      <protection/>
    </xf>
    <xf numFmtId="0" fontId="6" fillId="2" borderId="0" xfId="23" applyFont="1" applyFill="1" applyAlignment="1" quotePrefix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29" applyFont="1" applyFill="1">
      <alignment/>
      <protection/>
    </xf>
    <xf numFmtId="165" fontId="0" fillId="2" borderId="0" xfId="29" applyNumberFormat="1" applyFont="1" applyFill="1" applyProtection="1">
      <alignment/>
      <protection/>
    </xf>
    <xf numFmtId="165" fontId="0" fillId="2" borderId="0" xfId="23" applyNumberFormat="1" applyFill="1">
      <alignment/>
      <protection/>
    </xf>
    <xf numFmtId="3" fontId="13" fillId="2" borderId="0" xfId="23" applyNumberFormat="1" applyFont="1" applyFill="1" applyAlignment="1">
      <alignment horizontal="right"/>
      <protection/>
    </xf>
    <xf numFmtId="0" fontId="0" fillId="2" borderId="0" xfId="23" applyFill="1" applyAlignment="1">
      <alignment horizontal="center"/>
      <protection/>
    </xf>
    <xf numFmtId="165" fontId="0" fillId="2" borderId="0" xfId="29" applyNumberFormat="1" applyFont="1" applyFill="1" applyBorder="1" applyProtection="1">
      <alignment/>
      <protection/>
    </xf>
    <xf numFmtId="165" fontId="7" fillId="2" borderId="0" xfId="29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9" applyFont="1" applyFill="1" applyAlignment="1">
      <alignment/>
      <protection/>
    </xf>
    <xf numFmtId="165" fontId="7" fillId="2" borderId="0" xfId="29" applyNumberFormat="1" applyFont="1" applyFill="1" applyProtection="1">
      <alignment/>
      <protection/>
    </xf>
    <xf numFmtId="0" fontId="7" fillId="2" borderId="0" xfId="29" applyFont="1" applyFill="1">
      <alignment/>
      <protection/>
    </xf>
    <xf numFmtId="0" fontId="0" fillId="2" borderId="0" xfId="23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3" applyFill="1" applyBorder="1">
      <alignment/>
      <protection/>
    </xf>
    <xf numFmtId="0" fontId="0" fillId="2" borderId="3" xfId="29" applyFont="1" applyFill="1" applyBorder="1" applyProtection="1">
      <alignment/>
      <protection/>
    </xf>
    <xf numFmtId="164" fontId="0" fillId="2" borderId="4" xfId="27" applyNumberFormat="1" applyFont="1" applyFill="1" applyBorder="1" applyAlignment="1" applyProtection="1">
      <alignment horizontal="right"/>
      <protection/>
    </xf>
    <xf numFmtId="169" fontId="0" fillId="2" borderId="4" xfId="32" applyNumberFormat="1" applyFont="1" applyFill="1" applyBorder="1" applyProtection="1">
      <alignment/>
      <protection/>
    </xf>
    <xf numFmtId="169" fontId="0" fillId="2" borderId="5" xfId="32" applyNumberFormat="1" applyFont="1" applyFill="1" applyBorder="1" applyProtection="1">
      <alignment/>
      <protection/>
    </xf>
    <xf numFmtId="0" fontId="0" fillId="2" borderId="6" xfId="29" applyFont="1" applyFill="1" applyBorder="1" applyProtection="1">
      <alignment/>
      <protection/>
    </xf>
    <xf numFmtId="164" fontId="0" fillId="2" borderId="7" xfId="27" applyNumberFormat="1" applyFont="1" applyFill="1" applyBorder="1" applyAlignment="1" applyProtection="1">
      <alignment horizontal="right"/>
      <protection/>
    </xf>
    <xf numFmtId="169" fontId="0" fillId="2" borderId="7" xfId="32" applyNumberFormat="1" applyFont="1" applyFill="1" applyBorder="1" applyProtection="1">
      <alignment/>
      <protection/>
    </xf>
    <xf numFmtId="169" fontId="0" fillId="2" borderId="8" xfId="32" applyNumberFormat="1" applyFont="1" applyFill="1" applyBorder="1" applyProtection="1">
      <alignment/>
      <protection/>
    </xf>
    <xf numFmtId="164" fontId="0" fillId="2" borderId="7" xfId="29" applyNumberFormat="1" applyFont="1" applyFill="1" applyBorder="1" applyProtection="1">
      <alignment/>
      <protection/>
    </xf>
    <xf numFmtId="0" fontId="7" fillId="2" borderId="9" xfId="29" applyFont="1" applyFill="1" applyBorder="1" applyProtection="1">
      <alignment/>
      <protection/>
    </xf>
    <xf numFmtId="164" fontId="7" fillId="2" borderId="10" xfId="29" applyNumberFormat="1" applyFont="1" applyFill="1" applyBorder="1" applyProtection="1">
      <alignment/>
      <protection/>
    </xf>
    <xf numFmtId="169" fontId="7" fillId="2" borderId="10" xfId="32" applyNumberFormat="1" applyFont="1" applyFill="1" applyBorder="1" applyProtection="1">
      <alignment/>
      <protection/>
    </xf>
    <xf numFmtId="169" fontId="7" fillId="2" borderId="11" xfId="32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3" applyFill="1" applyBorder="1">
      <alignment/>
      <protection/>
    </xf>
    <xf numFmtId="0" fontId="0" fillId="3" borderId="13" xfId="23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165" fontId="0" fillId="2" borderId="4" xfId="27" applyNumberFormat="1" applyFont="1" applyFill="1" applyBorder="1" applyAlignment="1" applyProtection="1">
      <alignment horizontal="right"/>
      <protection/>
    </xf>
    <xf numFmtId="165" fontId="0" fillId="2" borderId="5" xfId="29" applyNumberFormat="1" applyFont="1" applyFill="1" applyBorder="1" applyProtection="1">
      <alignment/>
      <protection/>
    </xf>
    <xf numFmtId="165" fontId="0" fillId="2" borderId="7" xfId="27" applyNumberFormat="1" applyFont="1" applyFill="1" applyBorder="1" applyAlignment="1" applyProtection="1">
      <alignment horizontal="right"/>
      <protection/>
    </xf>
    <xf numFmtId="165" fontId="0" fillId="2" borderId="8" xfId="29" applyNumberFormat="1" applyFont="1" applyFill="1" applyBorder="1" applyProtection="1">
      <alignment/>
      <protection/>
    </xf>
    <xf numFmtId="165" fontId="0" fillId="2" borderId="7" xfId="29" applyNumberFormat="1" applyFont="1" applyFill="1" applyBorder="1" applyProtection="1">
      <alignment/>
      <protection/>
    </xf>
    <xf numFmtId="0" fontId="0" fillId="2" borderId="7" xfId="29" applyFont="1" applyFill="1" applyBorder="1" applyProtection="1">
      <alignment/>
      <protection/>
    </xf>
    <xf numFmtId="165" fontId="7" fillId="2" borderId="10" xfId="29" applyNumberFormat="1" applyFont="1" applyFill="1" applyBorder="1" applyProtection="1">
      <alignment/>
      <protection/>
    </xf>
    <xf numFmtId="165" fontId="7" fillId="2" borderId="11" xfId="29" applyNumberFormat="1" applyFont="1" applyFill="1" applyBorder="1" applyProtection="1">
      <alignment/>
      <protection/>
    </xf>
    <xf numFmtId="0" fontId="0" fillId="2" borderId="12" xfId="29" applyFont="1" applyFill="1" applyBorder="1">
      <alignment/>
      <protection/>
    </xf>
    <xf numFmtId="165" fontId="0" fillId="2" borderId="12" xfId="29" applyNumberFormat="1" applyFont="1" applyFill="1" applyBorder="1" applyProtection="1">
      <alignment/>
      <protection/>
    </xf>
    <xf numFmtId="165" fontId="7" fillId="2" borderId="12" xfId="29" applyNumberFormat="1" applyFont="1" applyFill="1" applyBorder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 wrapText="1"/>
      <protection/>
    </xf>
    <xf numFmtId="0" fontId="0" fillId="3" borderId="15" xfId="29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 applyProtection="1">
      <alignment horizontal="center" vertical="center" wrapText="1"/>
      <protection/>
    </xf>
    <xf numFmtId="165" fontId="7" fillId="2" borderId="5" xfId="27" applyNumberFormat="1" applyFont="1" applyFill="1" applyBorder="1" applyAlignment="1" applyProtection="1">
      <alignment horizontal="right"/>
      <protection/>
    </xf>
    <xf numFmtId="165" fontId="7" fillId="2" borderId="8" xfId="27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0" fontId="0" fillId="2" borderId="12" xfId="29" applyFont="1" applyFill="1" applyBorder="1" applyProtection="1">
      <alignment/>
      <protection/>
    </xf>
    <xf numFmtId="3" fontId="13" fillId="2" borderId="12" xfId="23" applyNumberFormat="1" applyFont="1" applyFill="1" applyBorder="1" applyAlignment="1">
      <alignment horizontal="right"/>
      <protection/>
    </xf>
    <xf numFmtId="165" fontId="0" fillId="2" borderId="5" xfId="27" applyNumberFormat="1" applyFont="1" applyFill="1" applyBorder="1" applyAlignment="1" applyProtection="1">
      <alignment horizontal="right"/>
      <protection/>
    </xf>
    <xf numFmtId="165" fontId="0" fillId="2" borderId="8" xfId="27" applyNumberFormat="1" applyFont="1" applyFill="1" applyBorder="1" applyAlignment="1" applyProtection="1">
      <alignment horizontal="right"/>
      <protection/>
    </xf>
    <xf numFmtId="0" fontId="0" fillId="2" borderId="9" xfId="29" applyFont="1" applyFill="1" applyBorder="1" applyProtection="1">
      <alignment/>
      <protection/>
    </xf>
    <xf numFmtId="165" fontId="0" fillId="2" borderId="10" xfId="27" applyNumberFormat="1" applyFont="1" applyFill="1" applyBorder="1" applyAlignment="1" applyProtection="1">
      <alignment horizontal="right"/>
      <protection/>
    </xf>
    <xf numFmtId="165" fontId="0" fillId="2" borderId="11" xfId="27" applyNumberFormat="1" applyFont="1" applyFill="1" applyBorder="1" applyAlignment="1" applyProtection="1">
      <alignment horizontal="right"/>
      <protection/>
    </xf>
    <xf numFmtId="0" fontId="17" fillId="2" borderId="12" xfId="29" applyFont="1" applyFill="1" applyBorder="1">
      <alignment/>
      <protection/>
    </xf>
    <xf numFmtId="0" fontId="17" fillId="2" borderId="0" xfId="29" applyFont="1" applyFill="1" applyBorder="1" applyProtection="1">
      <alignment/>
      <protection/>
    </xf>
    <xf numFmtId="0" fontId="7" fillId="2" borderId="9" xfId="29" applyFont="1" applyFill="1" applyBorder="1" applyAlignment="1" applyProtection="1">
      <alignment horizontal="left"/>
      <protection/>
    </xf>
    <xf numFmtId="3" fontId="0" fillId="2" borderId="4" xfId="27" applyNumberFormat="1" applyFont="1" applyFill="1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3" fontId="0" fillId="2" borderId="7" xfId="27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0" fillId="2" borderId="7" xfId="29" applyNumberFormat="1" applyFont="1" applyFill="1" applyBorder="1" applyProtection="1">
      <alignment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15" xfId="29" applyFont="1" applyFill="1" applyBorder="1" applyAlignment="1" applyProtection="1">
      <alignment horizontal="center" vertical="center"/>
      <protection/>
    </xf>
    <xf numFmtId="0" fontId="7" fillId="3" borderId="16" xfId="29" applyFont="1" applyFill="1" applyBorder="1" applyAlignment="1" applyProtection="1">
      <alignment horizontal="center" vertical="center" wrapText="1"/>
      <protection/>
    </xf>
    <xf numFmtId="172" fontId="0" fillId="2" borderId="4" xfId="0" applyNumberFormat="1" applyFont="1" applyFill="1" applyBorder="1" applyAlignment="1" applyProtection="1">
      <alignment horizontal="right"/>
      <protection/>
    </xf>
    <xf numFmtId="169" fontId="0" fillId="2" borderId="4" xfId="26" applyNumberFormat="1" applyFont="1" applyFill="1" applyBorder="1" applyProtection="1">
      <alignment/>
      <protection/>
    </xf>
    <xf numFmtId="169" fontId="0" fillId="2" borderId="5" xfId="26" applyNumberFormat="1" applyFont="1" applyFill="1" applyBorder="1" applyProtection="1">
      <alignment/>
      <protection/>
    </xf>
    <xf numFmtId="172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Protection="1">
      <alignment/>
      <protection/>
    </xf>
    <xf numFmtId="169" fontId="0" fillId="2" borderId="7" xfId="26" applyNumberFormat="1" applyFont="1" applyFill="1" applyBorder="1" applyAlignment="1" applyProtection="1">
      <alignment horizontal="left"/>
      <protection/>
    </xf>
    <xf numFmtId="172" fontId="0" fillId="2" borderId="7" xfId="0" applyNumberFormat="1" applyFont="1" applyFill="1" applyBorder="1" applyAlignment="1" applyProtection="1">
      <alignment horizontal="left"/>
      <protection/>
    </xf>
    <xf numFmtId="169" fontId="0" fillId="2" borderId="10" xfId="26" applyNumberFormat="1" applyFont="1" applyFill="1" applyBorder="1" applyProtection="1">
      <alignment/>
      <protection/>
    </xf>
    <xf numFmtId="169" fontId="0" fillId="2" borderId="11" xfId="26" applyNumberFormat="1" applyFont="1" applyFill="1" applyBorder="1" applyProtection="1">
      <alignment/>
      <protection/>
    </xf>
    <xf numFmtId="3" fontId="13" fillId="2" borderId="12" xfId="0" applyNumberFormat="1" applyFont="1" applyFill="1" applyBorder="1" applyAlignment="1">
      <alignment horizontal="right"/>
    </xf>
    <xf numFmtId="0" fontId="0" fillId="3" borderId="13" xfId="29" applyFont="1" applyFill="1" applyBorder="1" applyAlignment="1" applyProtection="1">
      <alignment horizontal="center" vertical="center" wrapText="1"/>
      <protection/>
    </xf>
    <xf numFmtId="0" fontId="0" fillId="3" borderId="17" xfId="29" applyFont="1" applyFill="1" applyBorder="1" applyAlignment="1" applyProtection="1">
      <alignment horizontal="center" vertical="center" wrapText="1"/>
      <protection/>
    </xf>
    <xf numFmtId="172" fontId="0" fillId="2" borderId="5" xfId="0" applyNumberFormat="1" applyFont="1" applyFill="1" applyBorder="1" applyAlignment="1" applyProtection="1">
      <alignment horizontal="right"/>
      <protection/>
    </xf>
    <xf numFmtId="172" fontId="0" fillId="2" borderId="8" xfId="0" applyNumberFormat="1" applyFont="1" applyFill="1" applyBorder="1" applyAlignment="1" applyProtection="1">
      <alignment horizontal="right"/>
      <protection/>
    </xf>
    <xf numFmtId="172" fontId="7" fillId="2" borderId="7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ill="1" applyAlignment="1">
      <alignment/>
    </xf>
    <xf numFmtId="172" fontId="7" fillId="2" borderId="5" xfId="0" applyNumberFormat="1" applyFont="1" applyFill="1" applyBorder="1" applyAlignment="1" applyProtection="1">
      <alignment horizontal="center"/>
      <protection/>
    </xf>
    <xf numFmtId="172" fontId="7" fillId="2" borderId="8" xfId="0" applyNumberFormat="1" applyFont="1" applyFill="1" applyBorder="1" applyAlignment="1" applyProtection="1">
      <alignment horizontal="center"/>
      <protection/>
    </xf>
    <xf numFmtId="169" fontId="7" fillId="2" borderId="8" xfId="26" applyNumberFormat="1" applyFont="1" applyFill="1" applyBorder="1" applyAlignment="1" applyProtection="1">
      <alignment horizontal="center"/>
      <protection/>
    </xf>
    <xf numFmtId="169" fontId="7" fillId="2" borderId="10" xfId="26" applyNumberFormat="1" applyFont="1" applyFill="1" applyBorder="1" applyProtection="1">
      <alignment/>
      <protection/>
    </xf>
    <xf numFmtId="169" fontId="7" fillId="2" borderId="11" xfId="26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3" borderId="10" xfId="29" applyFont="1" applyFill="1" applyBorder="1" applyAlignment="1" applyProtection="1">
      <alignment horizontal="center" vertical="center"/>
      <protection/>
    </xf>
    <xf numFmtId="169" fontId="0" fillId="2" borderId="7" xfId="26" applyNumberFormat="1" applyFont="1" applyFill="1" applyBorder="1" applyAlignment="1" applyProtection="1">
      <alignment horizontal="right"/>
      <protection/>
    </xf>
    <xf numFmtId="3" fontId="7" fillId="2" borderId="5" xfId="0" applyNumberFormat="1" applyFont="1" applyFill="1" applyBorder="1" applyAlignment="1" applyProtection="1">
      <alignment horizontal="center"/>
      <protection/>
    </xf>
    <xf numFmtId="3" fontId="7" fillId="2" borderId="8" xfId="0" applyNumberFormat="1" applyFont="1" applyFill="1" applyBorder="1" applyAlignment="1" applyProtection="1">
      <alignment horizontal="center"/>
      <protection/>
    </xf>
    <xf numFmtId="3" fontId="7" fillId="2" borderId="8" xfId="26" applyNumberFormat="1" applyFont="1" applyFill="1" applyBorder="1" applyAlignment="1" applyProtection="1">
      <alignment horizontal="center"/>
      <protection/>
    </xf>
    <xf numFmtId="3" fontId="0" fillId="2" borderId="18" xfId="0" applyNumberFormat="1" applyBorder="1" applyAlignment="1">
      <alignment/>
    </xf>
    <xf numFmtId="0" fontId="0" fillId="2" borderId="0" xfId="29" applyFont="1" applyFill="1" applyBorder="1" applyProtection="1">
      <alignment/>
      <protection/>
    </xf>
    <xf numFmtId="3" fontId="0" fillId="2" borderId="7" xfId="0" applyNumberFormat="1" applyBorder="1" applyAlignment="1">
      <alignment/>
    </xf>
    <xf numFmtId="3" fontId="7" fillId="2" borderId="10" xfId="26" applyNumberFormat="1" applyFont="1" applyFill="1" applyBorder="1" applyAlignment="1" applyProtection="1">
      <alignment horizontal="center"/>
      <protection/>
    </xf>
    <xf numFmtId="3" fontId="7" fillId="2" borderId="11" xfId="26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 quotePrefix="1">
      <alignment/>
    </xf>
    <xf numFmtId="173" fontId="0" fillId="2" borderId="4" xfId="31" applyFont="1" applyFill="1" applyBorder="1">
      <alignment/>
      <protection/>
    </xf>
    <xf numFmtId="173" fontId="0" fillId="2" borderId="7" xfId="31" applyFont="1" applyFill="1" applyBorder="1">
      <alignment/>
      <protection/>
    </xf>
    <xf numFmtId="173" fontId="7" fillId="2" borderId="10" xfId="31" applyFont="1" applyFill="1" applyBorder="1">
      <alignment/>
      <protection/>
    </xf>
    <xf numFmtId="167" fontId="0" fillId="2" borderId="7" xfId="30" applyNumberFormat="1" applyFont="1" applyFill="1" applyBorder="1" applyAlignment="1">
      <alignment horizontal="right"/>
      <protection/>
    </xf>
    <xf numFmtId="0" fontId="6" fillId="2" borderId="0" xfId="0" applyFont="1" applyFill="1" applyBorder="1" applyAlignment="1" quotePrefix="1">
      <alignment/>
    </xf>
    <xf numFmtId="169" fontId="7" fillId="2" borderId="11" xfId="26" applyNumberFormat="1" applyFont="1" applyFill="1" applyBorder="1" applyProtection="1">
      <alignment/>
      <protection/>
    </xf>
    <xf numFmtId="0" fontId="0" fillId="2" borderId="0" xfId="29" applyFont="1" applyFill="1" applyBorder="1">
      <alignment/>
      <protection/>
    </xf>
    <xf numFmtId="3" fontId="13" fillId="2" borderId="0" xfId="0" applyNumberFormat="1" applyFont="1" applyFill="1" applyAlignment="1">
      <alignment horizontal="right"/>
    </xf>
    <xf numFmtId="167" fontId="0" fillId="2" borderId="0" xfId="30" applyNumberFormat="1" applyFont="1" applyFill="1" applyBorder="1" applyAlignment="1">
      <alignment horizontal="center"/>
      <protection/>
    </xf>
    <xf numFmtId="165" fontId="7" fillId="2" borderId="11" xfId="27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center" vertical="center" wrapText="1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3" xfId="29" applyFont="1" applyFill="1" applyBorder="1" applyAlignment="1" applyProtection="1">
      <alignment horizontal="left" vertical="center" wrapText="1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7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3" fontId="0" fillId="2" borderId="0" xfId="29" applyNumberFormat="1" applyFont="1" applyFill="1" applyProtection="1">
      <alignment/>
      <protection/>
    </xf>
    <xf numFmtId="0" fontId="0" fillId="2" borderId="6" xfId="29" applyFont="1" applyFill="1" applyBorder="1" applyAlignment="1" applyProtection="1">
      <alignment horizontal="left" vertical="center" wrapText="1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7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9" applyFont="1" applyFill="1" applyBorder="1" applyAlignment="1" applyProtection="1">
      <alignment horizontal="left"/>
      <protection/>
    </xf>
    <xf numFmtId="0" fontId="0" fillId="2" borderId="9" xfId="29" applyFont="1" applyFill="1" applyBorder="1" applyAlignment="1" applyProtection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7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 horizontal="left"/>
      <protection/>
    </xf>
    <xf numFmtId="0" fontId="0" fillId="2" borderId="2" xfId="22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4" xfId="29" applyFont="1" applyFill="1" applyBorder="1" applyAlignment="1" applyProtection="1">
      <alignment vertical="center" wrapText="1"/>
      <protection/>
    </xf>
    <xf numFmtId="0" fontId="0" fillId="2" borderId="3" xfId="29" applyFont="1" applyFill="1" applyBorder="1" applyAlignment="1" applyProtection="1">
      <alignment wrapText="1"/>
      <protection/>
    </xf>
    <xf numFmtId="0" fontId="0" fillId="2" borderId="6" xfId="29" applyFont="1" applyFill="1" applyBorder="1" applyAlignment="1" applyProtection="1">
      <alignment wrapText="1"/>
      <protection/>
    </xf>
    <xf numFmtId="170" fontId="7" fillId="2" borderId="11" xfId="22" applyNumberFormat="1" applyFont="1" applyFill="1" applyBorder="1" applyAlignment="1" applyProtection="1">
      <alignment horizontal="right"/>
      <protection/>
    </xf>
    <xf numFmtId="0" fontId="6" fillId="2" borderId="0" xfId="22" applyFont="1" applyFill="1" applyAlignment="1">
      <alignment horizontal="center" wrapText="1"/>
      <protection/>
    </xf>
    <xf numFmtId="0" fontId="28" fillId="2" borderId="3" xfId="29" applyFont="1" applyFill="1" applyBorder="1" applyProtection="1">
      <alignment/>
      <protection/>
    </xf>
    <xf numFmtId="165" fontId="0" fillId="2" borderId="0" xfId="27" applyNumberFormat="1" applyFont="1" applyFill="1" applyBorder="1" applyAlignment="1" applyProtection="1">
      <alignment horizontal="right"/>
      <protection/>
    </xf>
    <xf numFmtId="0" fontId="28" fillId="2" borderId="6" xfId="29" applyFont="1" applyFill="1" applyBorder="1" applyProtection="1">
      <alignment/>
      <protection/>
    </xf>
    <xf numFmtId="165" fontId="0" fillId="2" borderId="0" xfId="22" applyNumberFormat="1" applyFill="1">
      <alignment/>
      <protection/>
    </xf>
    <xf numFmtId="3" fontId="0" fillId="2" borderId="4" xfId="31" applyNumberFormat="1" applyFont="1" applyFill="1" applyBorder="1">
      <alignment/>
      <protection/>
    </xf>
    <xf numFmtId="3" fontId="0" fillId="2" borderId="7" xfId="31" applyNumberFormat="1" applyFont="1" applyFill="1" applyBorder="1">
      <alignment/>
      <protection/>
    </xf>
    <xf numFmtId="3" fontId="0" fillId="2" borderId="7" xfId="27" applyNumberFormat="1" applyFont="1" applyFill="1" applyBorder="1" applyAlignment="1" applyProtection="1">
      <alignment horizontal="left"/>
      <protection/>
    </xf>
    <xf numFmtId="3" fontId="0" fillId="2" borderId="7" xfId="31" applyNumberFormat="1" applyFont="1" applyFill="1" applyBorder="1" applyAlignment="1">
      <alignment horizontal="left"/>
      <protection/>
    </xf>
    <xf numFmtId="3" fontId="7" fillId="2" borderId="10" xfId="29" applyNumberFormat="1" applyFont="1" applyFill="1" applyBorder="1" applyProtection="1">
      <alignment/>
      <protection/>
    </xf>
    <xf numFmtId="0" fontId="7" fillId="2" borderId="0" xfId="22" applyFont="1" applyFill="1">
      <alignment/>
      <protection/>
    </xf>
    <xf numFmtId="3" fontId="0" fillId="2" borderId="0" xfId="22" applyNumberFormat="1" applyFont="1" applyFill="1" applyBorder="1" applyAlignment="1">
      <alignment horizontal="center" wrapText="1"/>
      <protection/>
    </xf>
    <xf numFmtId="0" fontId="0" fillId="2" borderId="0" xfId="22" applyFont="1" applyFill="1" applyBorder="1" applyAlignment="1">
      <alignment horizontal="center" wrapText="1"/>
      <protection/>
    </xf>
    <xf numFmtId="0" fontId="29" fillId="2" borderId="0" xfId="22" applyFont="1" applyFill="1" applyBorder="1" applyAlignment="1">
      <alignment horizontal="center" wrapText="1"/>
      <protection/>
    </xf>
    <xf numFmtId="3" fontId="30" fillId="2" borderId="0" xfId="22" applyNumberFormat="1" applyFont="1" applyFill="1" applyBorder="1" applyAlignment="1">
      <alignment horizontal="center" wrapText="1"/>
      <protection/>
    </xf>
    <xf numFmtId="3" fontId="31" fillId="2" borderId="0" xfId="22" applyNumberFormat="1" applyFont="1" applyFill="1" applyBorder="1" applyAlignment="1">
      <alignment horizontal="center" wrapText="1"/>
      <protection/>
    </xf>
    <xf numFmtId="0" fontId="0" fillId="2" borderId="0" xfId="22">
      <alignment/>
      <protection/>
    </xf>
    <xf numFmtId="0" fontId="0" fillId="2" borderId="0" xfId="30" applyFont="1" applyFill="1" applyBorder="1">
      <alignment/>
      <protection/>
    </xf>
    <xf numFmtId="0" fontId="5" fillId="0" borderId="0" xfId="30" applyFont="1" applyFill="1" applyAlignment="1">
      <alignment horizontal="center"/>
      <protection/>
    </xf>
    <xf numFmtId="37" fontId="32" fillId="0" borderId="0" xfId="24" applyFont="1" applyFill="1">
      <alignment/>
      <protection/>
    </xf>
    <xf numFmtId="37" fontId="32" fillId="0" borderId="0" xfId="24" applyFont="1">
      <alignment/>
      <protection/>
    </xf>
    <xf numFmtId="37" fontId="7" fillId="0" borderId="0" xfId="24" applyFont="1" applyFill="1" applyAlignment="1">
      <alignment horizontal="center"/>
      <protection/>
    </xf>
    <xf numFmtId="37" fontId="0" fillId="0" borderId="0" xfId="24" applyFont="1" applyFill="1">
      <alignment/>
      <protection/>
    </xf>
    <xf numFmtId="37" fontId="0" fillId="0" borderId="0" xfId="24" applyFont="1">
      <alignment/>
      <protection/>
    </xf>
    <xf numFmtId="37" fontId="33" fillId="0" borderId="2" xfId="24" applyFont="1" applyBorder="1">
      <alignment/>
      <protection/>
    </xf>
    <xf numFmtId="0" fontId="0" fillId="3" borderId="12" xfId="24" applyNumberFormat="1" applyFont="1" applyFill="1" applyBorder="1" applyAlignment="1">
      <alignment horizontal="center" vertical="center"/>
      <protection/>
    </xf>
    <xf numFmtId="37" fontId="0" fillId="0" borderId="0" xfId="24" applyFont="1" applyFill="1" applyBorder="1" applyAlignment="1">
      <alignment horizontal="center"/>
      <protection/>
    </xf>
    <xf numFmtId="37" fontId="0" fillId="3" borderId="6" xfId="24" applyFont="1" applyFill="1" applyBorder="1" applyAlignment="1">
      <alignment horizontal="center" vertical="center"/>
      <protection/>
    </xf>
    <xf numFmtId="37" fontId="0" fillId="3" borderId="19" xfId="24" applyFont="1" applyFill="1" applyBorder="1" applyAlignment="1">
      <alignment horizontal="center" vertical="justify" wrapText="1" shrinkToFit="1"/>
      <protection/>
    </xf>
    <xf numFmtId="37" fontId="0" fillId="3" borderId="19" xfId="24" applyFont="1" applyFill="1" applyBorder="1" applyAlignment="1">
      <alignment horizontal="center" vertical="justify"/>
      <protection/>
    </xf>
    <xf numFmtId="37" fontId="0" fillId="3" borderId="20" xfId="24" applyFont="1" applyFill="1" applyBorder="1" applyAlignment="1">
      <alignment horizontal="center" vertical="justify"/>
      <protection/>
    </xf>
    <xf numFmtId="37" fontId="0" fillId="0" borderId="0" xfId="24" applyFont="1" applyFill="1" applyBorder="1" applyAlignment="1">
      <alignment horizontal="center" vertical="justify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10" xfId="24" applyFont="1" applyFill="1" applyBorder="1" applyAlignment="1">
      <alignment horizontal="center" vertical="justify" wrapText="1" shrinkToFit="1"/>
      <protection/>
    </xf>
    <xf numFmtId="37" fontId="0" fillId="3" borderId="10" xfId="24" applyFont="1" applyFill="1" applyBorder="1" applyAlignment="1">
      <alignment horizontal="center" vertical="justify"/>
      <protection/>
    </xf>
    <xf numFmtId="37" fontId="0" fillId="3" borderId="11" xfId="24" applyFont="1" applyFill="1" applyBorder="1" applyAlignment="1">
      <alignment horizontal="center" vertical="justify"/>
      <protection/>
    </xf>
    <xf numFmtId="37" fontId="7" fillId="0" borderId="3" xfId="24" applyFont="1" applyBorder="1">
      <alignment/>
      <protection/>
    </xf>
    <xf numFmtId="170" fontId="7" fillId="2" borderId="5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 applyAlignment="1">
      <alignment horizontal="right"/>
      <protection/>
    </xf>
    <xf numFmtId="37" fontId="7" fillId="0" borderId="0" xfId="24" applyFont="1" applyFill="1">
      <alignment/>
      <protection/>
    </xf>
    <xf numFmtId="37" fontId="7" fillId="0" borderId="0" xfId="24" applyFont="1">
      <alignment/>
      <protection/>
    </xf>
    <xf numFmtId="37" fontId="0" fillId="0" borderId="6" xfId="24" applyFont="1" applyBorder="1">
      <alignment/>
      <protection/>
    </xf>
    <xf numFmtId="3" fontId="0" fillId="0" borderId="0" xfId="24" applyNumberFormat="1" applyFont="1" applyFill="1" applyBorder="1" applyAlignment="1">
      <alignment horizontal="right"/>
      <protection/>
    </xf>
    <xf numFmtId="37" fontId="7" fillId="0" borderId="6" xfId="24" applyFont="1" applyBorder="1" applyAlignment="1">
      <alignment wrapText="1"/>
      <protection/>
    </xf>
    <xf numFmtId="37" fontId="7" fillId="0" borderId="6" xfId="24" applyFont="1" applyBorder="1">
      <alignment/>
      <protection/>
    </xf>
    <xf numFmtId="170" fontId="7" fillId="2" borderId="8" xfId="22" applyNumberFormat="1" applyFont="1" applyFill="1" applyBorder="1" applyAlignment="1" applyProtection="1">
      <alignment horizontal="right"/>
      <protection/>
    </xf>
    <xf numFmtId="3" fontId="0" fillId="0" borderId="0" xfId="24" applyNumberFormat="1" applyFont="1" applyFill="1" applyBorder="1">
      <alignment/>
      <protection/>
    </xf>
    <xf numFmtId="174" fontId="0" fillId="2" borderId="7" xfId="22" applyNumberFormat="1" applyFont="1" applyFill="1" applyBorder="1" applyAlignment="1" applyProtection="1">
      <alignment horizontal="right"/>
      <protection/>
    </xf>
    <xf numFmtId="175" fontId="0" fillId="2" borderId="7" xfId="22" applyNumberFormat="1" applyFont="1" applyFill="1" applyBorder="1" applyAlignment="1" applyProtection="1">
      <alignment horizontal="right"/>
      <protection/>
    </xf>
    <xf numFmtId="3" fontId="7" fillId="0" borderId="0" xfId="24" applyNumberFormat="1" applyFont="1" applyFill="1" applyBorder="1">
      <alignment/>
      <protection/>
    </xf>
    <xf numFmtId="37" fontId="7" fillId="0" borderId="9" xfId="24" applyFont="1" applyBorder="1">
      <alignment/>
      <protection/>
    </xf>
    <xf numFmtId="1" fontId="0" fillId="0" borderId="0" xfId="22" applyNumberFormat="1" applyFont="1" applyFill="1" applyBorder="1" applyAlignment="1" applyProtection="1">
      <alignment/>
      <protection/>
    </xf>
    <xf numFmtId="0" fontId="0" fillId="2" borderId="0" xfId="22" applyFont="1" applyBorder="1">
      <alignment/>
      <protection/>
    </xf>
    <xf numFmtId="3" fontId="0" fillId="0" borderId="0" xfId="22" applyNumberFormat="1" applyFont="1" applyFill="1" applyBorder="1">
      <alignment/>
      <protection/>
    </xf>
    <xf numFmtId="1" fontId="0" fillId="0" borderId="0" xfId="22" applyNumberFormat="1" applyFill="1">
      <alignment/>
      <protection/>
    </xf>
    <xf numFmtId="1" fontId="0" fillId="2" borderId="0" xfId="22" applyNumberFormat="1">
      <alignment/>
      <protection/>
    </xf>
    <xf numFmtId="1" fontId="0" fillId="2" borderId="0" xfId="22" applyNumberFormat="1" applyFont="1" applyBorder="1">
      <alignment/>
      <protection/>
    </xf>
    <xf numFmtId="37" fontId="0" fillId="0" borderId="0" xfId="24" applyFont="1" applyAlignment="1">
      <alignment horizontal="right"/>
      <protection/>
    </xf>
    <xf numFmtId="3" fontId="0" fillId="2" borderId="5" xfId="31" applyNumberFormat="1" applyFont="1" applyFill="1" applyBorder="1">
      <alignment/>
      <protection/>
    </xf>
    <xf numFmtId="3" fontId="0" fillId="2" borderId="8" xfId="31" applyNumberFormat="1" applyFont="1" applyFill="1" applyBorder="1">
      <alignment/>
      <protection/>
    </xf>
    <xf numFmtId="3" fontId="7" fillId="2" borderId="11" xfId="31" applyNumberFormat="1" applyFont="1" applyFill="1" applyBorder="1">
      <alignment/>
      <protection/>
    </xf>
    <xf numFmtId="3" fontId="0" fillId="2" borderId="5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right"/>
      <protection/>
    </xf>
    <xf numFmtId="3" fontId="0" fillId="2" borderId="8" xfId="27" applyNumberFormat="1" applyFont="1" applyFill="1" applyBorder="1" applyAlignment="1" applyProtection="1">
      <alignment horizontal="left"/>
      <protection/>
    </xf>
    <xf numFmtId="3" fontId="0" fillId="2" borderId="8" xfId="29" applyNumberFormat="1" applyFont="1" applyFill="1" applyBorder="1" applyProtection="1">
      <alignment/>
      <protection/>
    </xf>
    <xf numFmtId="3" fontId="7" fillId="2" borderId="11" xfId="29" applyNumberFormat="1" applyFont="1" applyFill="1" applyBorder="1" applyProtection="1">
      <alignment/>
      <protection/>
    </xf>
    <xf numFmtId="0" fontId="6" fillId="2" borderId="0" xfId="22" applyFont="1" applyFill="1" applyAlignment="1" quotePrefix="1">
      <alignment vertical="center" wrapText="1"/>
      <protection/>
    </xf>
    <xf numFmtId="0" fontId="6" fillId="2" borderId="0" xfId="0" applyFont="1" applyFill="1" applyAlignment="1">
      <alignment/>
    </xf>
    <xf numFmtId="170" fontId="0" fillId="2" borderId="4" xfId="0" applyNumberFormat="1" applyFont="1" applyFill="1" applyBorder="1" applyAlignment="1" applyProtection="1">
      <alignment horizontal="right"/>
      <protection/>
    </xf>
    <xf numFmtId="170" fontId="0" fillId="2" borderId="5" xfId="0" applyNumberFormat="1" applyFont="1" applyFill="1" applyBorder="1" applyAlignment="1" applyProtection="1">
      <alignment horizontal="right"/>
      <protection/>
    </xf>
    <xf numFmtId="170" fontId="0" fillId="2" borderId="7" xfId="0" applyNumberFormat="1" applyFont="1" applyFill="1" applyBorder="1" applyAlignment="1" applyProtection="1">
      <alignment horizontal="right"/>
      <protection/>
    </xf>
    <xf numFmtId="170" fontId="0" fillId="2" borderId="8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 applyProtection="1">
      <alignment horizontal="left"/>
      <protection/>
    </xf>
    <xf numFmtId="3" fontId="0" fillId="2" borderId="0" xfId="29" applyNumberFormat="1" applyFont="1" applyFill="1" applyBorder="1" applyAlignment="1" applyProtection="1">
      <alignment horizontal="center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70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9" applyFont="1" applyFill="1" applyBorder="1" applyAlignment="1" applyProtection="1">
      <alignment horizontal="center" vertical="center" wrapText="1"/>
      <protection/>
    </xf>
    <xf numFmtId="0" fontId="7" fillId="2" borderId="3" xfId="29" applyFont="1" applyFill="1" applyBorder="1" applyProtection="1">
      <alignment/>
      <protection/>
    </xf>
    <xf numFmtId="0" fontId="7" fillId="2" borderId="6" xfId="29" applyFont="1" applyFill="1" applyBorder="1" applyProtection="1">
      <alignment/>
      <protection/>
    </xf>
    <xf numFmtId="170" fontId="7" fillId="2" borderId="7" xfId="0" applyNumberFormat="1" applyFont="1" applyFill="1" applyBorder="1" applyAlignment="1" applyProtection="1">
      <alignment horizontal="right"/>
      <protection/>
    </xf>
    <xf numFmtId="170" fontId="7" fillId="2" borderId="8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2" fontId="0" fillId="2" borderId="8" xfId="0" applyNumberFormat="1" applyFont="1" applyFill="1" applyBorder="1" applyAlignment="1" applyProtection="1">
      <alignment horizontal="right"/>
      <protection/>
    </xf>
    <xf numFmtId="2" fontId="7" fillId="2" borderId="7" xfId="0" applyNumberFormat="1" applyFont="1" applyFill="1" applyBorder="1" applyAlignment="1" applyProtection="1">
      <alignment horizontal="right"/>
      <protection/>
    </xf>
    <xf numFmtId="170" fontId="7" fillId="2" borderId="10" xfId="0" applyNumberFormat="1" applyFont="1" applyFill="1" applyBorder="1" applyAlignment="1" applyProtection="1">
      <alignment horizontal="right"/>
      <protection/>
    </xf>
    <xf numFmtId="170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29" applyFont="1" applyFill="1" applyBorder="1" applyAlignment="1">
      <alignment horizontal="left" wrapText="1"/>
      <protection/>
    </xf>
    <xf numFmtId="0" fontId="0" fillId="2" borderId="2" xfId="0" applyBorder="1" applyAlignment="1">
      <alignment/>
    </xf>
    <xf numFmtId="0" fontId="0" fillId="3" borderId="13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7" fillId="2" borderId="6" xfId="0" applyFont="1" applyBorder="1" applyAlignment="1">
      <alignment/>
    </xf>
    <xf numFmtId="0" fontId="7" fillId="2" borderId="9" xfId="0" applyFont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16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/>
    </xf>
    <xf numFmtId="3" fontId="0" fillId="2" borderId="8" xfId="31" applyNumberFormat="1" applyFont="1" applyFill="1" applyBorder="1" applyAlignment="1">
      <alignment horizontal="left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3" xfId="0" applyBorder="1" applyAlignment="1">
      <alignment horizontal="left"/>
    </xf>
    <xf numFmtId="37" fontId="0" fillId="2" borderId="5" xfId="25" applyFont="1" applyFill="1" applyBorder="1" applyAlignment="1">
      <alignment horizontal="right"/>
      <protection/>
    </xf>
    <xf numFmtId="37" fontId="0" fillId="2" borderId="21" xfId="25" applyFont="1" applyFill="1" applyBorder="1" applyAlignment="1">
      <alignment horizontal="right"/>
      <protection/>
    </xf>
    <xf numFmtId="37" fontId="7" fillId="2" borderId="17" xfId="25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37" fontId="0" fillId="2" borderId="8" xfId="25" applyFont="1" applyFill="1" applyBorder="1" applyAlignment="1">
      <alignment horizontal="right"/>
      <protection/>
    </xf>
    <xf numFmtId="0" fontId="0" fillId="2" borderId="9" xfId="0" applyBorder="1" applyAlignment="1">
      <alignment horizontal="left"/>
    </xf>
    <xf numFmtId="37" fontId="0" fillId="2" borderId="11" xfId="25" applyFont="1" applyFill="1" applyBorder="1" applyAlignment="1">
      <alignment horizontal="right"/>
      <protection/>
    </xf>
    <xf numFmtId="0" fontId="0" fillId="2" borderId="4" xfId="0" applyBorder="1" applyAlignment="1">
      <alignment horizontal="left"/>
    </xf>
    <xf numFmtId="0" fontId="0" fillId="2" borderId="22" xfId="0" applyBorder="1" applyAlignment="1">
      <alignment horizontal="left"/>
    </xf>
    <xf numFmtId="0" fontId="0" fillId="2" borderId="23" xfId="0" applyBorder="1" applyAlignment="1">
      <alignment horizontal="left"/>
    </xf>
    <xf numFmtId="37" fontId="0" fillId="2" borderId="24" xfId="25" applyFont="1" applyFill="1" applyBorder="1" applyAlignment="1">
      <alignment horizontal="right"/>
      <protection/>
    </xf>
    <xf numFmtId="37" fontId="7" fillId="2" borderId="20" xfId="25" applyFont="1" applyFill="1" applyBorder="1" applyAlignment="1">
      <alignment horizontal="right"/>
      <protection/>
    </xf>
    <xf numFmtId="37" fontId="0" fillId="2" borderId="25" xfId="25" applyFont="1" applyFill="1" applyBorder="1" applyAlignment="1">
      <alignment horizontal="right"/>
      <protection/>
    </xf>
    <xf numFmtId="37" fontId="0" fillId="2" borderId="26" xfId="25" applyFont="1" applyFill="1" applyBorder="1" applyAlignment="1">
      <alignment horizontal="right"/>
      <protection/>
    </xf>
    <xf numFmtId="0" fontId="0" fillId="2" borderId="0" xfId="0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7" fontId="0" fillId="2" borderId="4" xfId="25" applyFont="1" applyFill="1" applyBorder="1" applyAlignment="1">
      <alignment horizontal="right"/>
      <protection/>
    </xf>
    <xf numFmtId="37" fontId="0" fillId="2" borderId="7" xfId="25" applyFont="1" applyFill="1" applyBorder="1" applyAlignment="1">
      <alignment horizontal="right"/>
      <protection/>
    </xf>
    <xf numFmtId="37" fontId="0" fillId="2" borderId="10" xfId="25" applyFont="1" applyFill="1" applyBorder="1" applyAlignment="1">
      <alignment horizontal="right"/>
      <protection/>
    </xf>
    <xf numFmtId="169" fontId="0" fillId="2" borderId="10" xfId="26" applyNumberFormat="1" applyFont="1" applyFill="1" applyBorder="1" applyAlignment="1" applyProtection="1">
      <alignment horizontal="right"/>
      <protection/>
    </xf>
    <xf numFmtId="169" fontId="0" fillId="2" borderId="11" xfId="26" applyNumberFormat="1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4" fontId="0" fillId="2" borderId="4" xfId="26" applyNumberFormat="1" applyFont="1" applyFill="1" applyBorder="1" applyProtection="1">
      <alignment/>
      <protection/>
    </xf>
    <xf numFmtId="4" fontId="0" fillId="2" borderId="7" xfId="26" applyNumberFormat="1" applyFont="1" applyFill="1" applyBorder="1" applyProtection="1">
      <alignment/>
      <protection/>
    </xf>
    <xf numFmtId="4" fontId="0" fillId="2" borderId="5" xfId="26" applyNumberFormat="1" applyFont="1" applyFill="1" applyBorder="1" applyProtection="1">
      <alignment/>
      <protection/>
    </xf>
    <xf numFmtId="0" fontId="0" fillId="2" borderId="6" xfId="0" applyFont="1" applyFill="1" applyBorder="1" applyAlignment="1">
      <alignment/>
    </xf>
    <xf numFmtId="37" fontId="0" fillId="2" borderId="1" xfId="25" applyFont="1" applyFill="1" applyBorder="1" applyAlignment="1">
      <alignment horizontal="right"/>
      <protection/>
    </xf>
    <xf numFmtId="4" fontId="0" fillId="2" borderId="6" xfId="26" applyNumberFormat="1" applyFont="1" applyFill="1" applyBorder="1" applyProtection="1">
      <alignment/>
      <protection/>
    </xf>
    <xf numFmtId="4" fontId="0" fillId="2" borderId="8" xfId="26" applyNumberFormat="1" applyFont="1" applyFill="1" applyBorder="1" applyProtection="1">
      <alignment/>
      <protection/>
    </xf>
    <xf numFmtId="37" fontId="0" fillId="2" borderId="6" xfId="25" applyFont="1" applyFill="1" applyBorder="1" applyAlignment="1">
      <alignment horizontal="right"/>
      <protection/>
    </xf>
    <xf numFmtId="0" fontId="7" fillId="2" borderId="6" xfId="0" applyFont="1" applyFill="1" applyBorder="1" applyAlignment="1">
      <alignment/>
    </xf>
    <xf numFmtId="37" fontId="7" fillId="2" borderId="7" xfId="25" applyFont="1" applyFill="1" applyBorder="1" applyAlignment="1">
      <alignment horizontal="right"/>
      <protection/>
    </xf>
    <xf numFmtId="4" fontId="7" fillId="2" borderId="7" xfId="26" applyNumberFormat="1" applyFont="1" applyFill="1" applyBorder="1" applyProtection="1">
      <alignment/>
      <protection/>
    </xf>
    <xf numFmtId="4" fontId="7" fillId="2" borderId="8" xfId="26" applyNumberFormat="1" applyFont="1" applyFill="1" applyBorder="1" applyProtection="1">
      <alignment/>
      <protection/>
    </xf>
    <xf numFmtId="37" fontId="7" fillId="2" borderId="6" xfId="25" applyFont="1" applyFill="1" applyBorder="1" applyAlignment="1">
      <alignment horizontal="right"/>
      <protection/>
    </xf>
    <xf numFmtId="0" fontId="7" fillId="2" borderId="9" xfId="0" applyFont="1" applyFill="1" applyBorder="1" applyAlignment="1">
      <alignment/>
    </xf>
    <xf numFmtId="37" fontId="7" fillId="2" borderId="10" xfId="25" applyFont="1" applyFill="1" applyBorder="1" applyAlignment="1">
      <alignment horizontal="right"/>
      <protection/>
    </xf>
    <xf numFmtId="4" fontId="7" fillId="2" borderId="10" xfId="26" applyNumberFormat="1" applyFont="1" applyFill="1" applyBorder="1" applyProtection="1">
      <alignment/>
      <protection/>
    </xf>
    <xf numFmtId="4" fontId="7" fillId="2" borderId="11" xfId="26" applyNumberFormat="1" applyFont="1" applyFill="1" applyBorder="1" applyProtection="1">
      <alignment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173" fontId="0" fillId="2" borderId="5" xfId="31" applyFont="1" applyFill="1" applyBorder="1">
      <alignment/>
      <protection/>
    </xf>
    <xf numFmtId="173" fontId="0" fillId="2" borderId="8" xfId="31" applyFont="1" applyFill="1" applyBorder="1">
      <alignment/>
      <protection/>
    </xf>
    <xf numFmtId="173" fontId="0" fillId="2" borderId="7" xfId="31" applyFont="1" applyFill="1" applyBorder="1" applyAlignment="1">
      <alignment horizontal="right"/>
      <protection/>
    </xf>
    <xf numFmtId="173" fontId="0" fillId="2" borderId="8" xfId="31" applyFont="1" applyFill="1" applyBorder="1" applyAlignment="1">
      <alignment horizontal="right"/>
      <protection/>
    </xf>
    <xf numFmtId="39" fontId="0" fillId="2" borderId="7" xfId="25" applyNumberFormat="1" applyFont="1" applyFill="1" applyBorder="1" applyAlignment="1">
      <alignment horizontal="right"/>
      <protection/>
    </xf>
    <xf numFmtId="39" fontId="0" fillId="2" borderId="8" xfId="25" applyNumberFormat="1" applyFont="1" applyFill="1" applyBorder="1" applyAlignment="1">
      <alignment horizontal="right"/>
      <protection/>
    </xf>
    <xf numFmtId="4" fontId="0" fillId="2" borderId="7" xfId="0" applyNumberFormat="1" applyBorder="1" applyAlignment="1">
      <alignment/>
    </xf>
    <xf numFmtId="4" fontId="0" fillId="2" borderId="8" xfId="0" applyNumberFormat="1" applyBorder="1" applyAlignment="1">
      <alignment/>
    </xf>
    <xf numFmtId="4" fontId="7" fillId="2" borderId="10" xfId="0" applyNumberFormat="1" applyFont="1" applyBorder="1" applyAlignment="1">
      <alignment/>
    </xf>
    <xf numFmtId="4" fontId="7" fillId="2" borderId="11" xfId="0" applyNumberFormat="1" applyFon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73" fontId="0" fillId="2" borderId="11" xfId="31" applyFont="1" applyFill="1" applyBorder="1">
      <alignment/>
      <protection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7" fillId="2" borderId="10" xfId="0" applyFont="1" applyBorder="1" applyAlignment="1">
      <alignment/>
    </xf>
    <xf numFmtId="0" fontId="7" fillId="2" borderId="11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169" fontId="0" fillId="2" borderId="4" xfId="26" applyNumberFormat="1" applyFont="1" applyFill="1" applyBorder="1" applyAlignment="1" applyProtection="1">
      <alignment horizontal="right"/>
      <protection/>
    </xf>
    <xf numFmtId="173" fontId="0" fillId="2" borderId="4" xfId="31" applyFont="1" applyFill="1" applyBorder="1" applyAlignment="1">
      <alignment horizontal="right"/>
      <protection/>
    </xf>
    <xf numFmtId="173" fontId="0" fillId="2" borderId="5" xfId="31" applyFont="1" applyFill="1" applyBorder="1" applyAlignment="1">
      <alignment horizontal="right"/>
      <protection/>
    </xf>
    <xf numFmtId="0" fontId="0" fillId="2" borderId="8" xfId="0" applyBorder="1" applyAlignment="1">
      <alignment horizontal="right"/>
    </xf>
    <xf numFmtId="0" fontId="0" fillId="2" borderId="4" xfId="0" applyBorder="1" applyAlignment="1">
      <alignment/>
    </xf>
    <xf numFmtId="0" fontId="0" fillId="2" borderId="7" xfId="0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Border="1" applyAlignment="1">
      <alignment/>
    </xf>
    <xf numFmtId="173" fontId="0" fillId="2" borderId="10" xfId="31" applyFont="1" applyFill="1" applyBorder="1">
      <alignment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3" fontId="7" fillId="2" borderId="7" xfId="31" applyFont="1" applyFill="1" applyBorder="1">
      <alignment/>
      <protection/>
    </xf>
    <xf numFmtId="173" fontId="7" fillId="2" borderId="8" xfId="31" applyFont="1" applyFill="1" applyBorder="1">
      <alignment/>
      <protection/>
    </xf>
    <xf numFmtId="0" fontId="0" fillId="2" borderId="8" xfId="0" applyBorder="1" applyAlignment="1">
      <alignment/>
    </xf>
    <xf numFmtId="3" fontId="0" fillId="2" borderId="0" xfId="0" applyNumberFormat="1" applyAlignment="1">
      <alignment/>
    </xf>
    <xf numFmtId="164" fontId="0" fillId="2" borderId="4" xfId="0" applyNumberFormat="1" applyBorder="1" applyAlignment="1">
      <alignment/>
    </xf>
    <xf numFmtId="0" fontId="0" fillId="2" borderId="5" xfId="0" applyBorder="1" applyAlignment="1">
      <alignment/>
    </xf>
    <xf numFmtId="164" fontId="0" fillId="2" borderId="7" xfId="0" applyNumberFormat="1" applyBorder="1" applyAlignment="1">
      <alignment/>
    </xf>
    <xf numFmtId="0" fontId="0" fillId="2" borderId="6" xfId="0" applyBorder="1" applyAlignment="1">
      <alignment horizontal="left" indent="3"/>
    </xf>
    <xf numFmtId="164" fontId="7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0" fillId="3" borderId="13" xfId="0" applyFill="1" applyBorder="1" applyAlignment="1">
      <alignment horizontal="center" wrapText="1"/>
    </xf>
    <xf numFmtId="170" fontId="0" fillId="2" borderId="7" xfId="25" applyNumberFormat="1" applyFont="1" applyFill="1" applyBorder="1" applyAlignment="1">
      <alignment horizontal="right"/>
      <protection/>
    </xf>
    <xf numFmtId="37" fontId="7" fillId="2" borderId="11" xfId="25" applyFont="1" applyFill="1" applyBorder="1" applyAlignment="1">
      <alignment horizontal="right"/>
      <protection/>
    </xf>
    <xf numFmtId="169" fontId="0" fillId="2" borderId="5" xfId="26" applyNumberFormat="1" applyFont="1" applyFill="1" applyBorder="1" applyAlignment="1" applyProtection="1">
      <alignment horizontal="right"/>
      <protection/>
    </xf>
    <xf numFmtId="169" fontId="0" fillId="2" borderId="8" xfId="26" applyNumberFormat="1" applyFont="1" applyFill="1" applyBorder="1" applyAlignment="1" applyProtection="1">
      <alignment horizontal="right"/>
      <protection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2" borderId="3" xfId="0" applyFont="1" applyBorder="1" applyAlignment="1">
      <alignment/>
    </xf>
    <xf numFmtId="37" fontId="7" fillId="2" borderId="4" xfId="25" applyFont="1" applyFill="1" applyBorder="1" applyAlignment="1">
      <alignment horizontal="right"/>
      <protection/>
    </xf>
    <xf numFmtId="169" fontId="7" fillId="2" borderId="4" xfId="26" applyNumberFormat="1" applyFont="1" applyFill="1" applyBorder="1" applyProtection="1">
      <alignment/>
      <protection/>
    </xf>
    <xf numFmtId="169" fontId="7" fillId="2" borderId="5" xfId="26" applyNumberFormat="1" applyFont="1" applyFill="1" applyBorder="1" applyProtection="1">
      <alignment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7" fillId="2" borderId="7" xfId="26" applyNumberFormat="1" applyFont="1" applyFill="1" applyBorder="1" applyProtection="1">
      <alignment/>
      <protection/>
    </xf>
    <xf numFmtId="169" fontId="7" fillId="2" borderId="8" xfId="26" applyNumberFormat="1" applyFont="1" applyFill="1" applyBorder="1" applyProtection="1">
      <alignment/>
      <protection/>
    </xf>
    <xf numFmtId="37" fontId="0" fillId="2" borderId="7" xfId="25" applyNumberFormat="1" applyFont="1" applyFill="1" applyBorder="1" applyAlignment="1">
      <alignment horizontal="right"/>
      <protection/>
    </xf>
    <xf numFmtId="37" fontId="0" fillId="2" borderId="7" xfId="0" applyNumberFormat="1" applyFont="1" applyFill="1" applyBorder="1" applyAlignment="1" applyProtection="1">
      <alignment horizontal="right"/>
      <protection/>
    </xf>
    <xf numFmtId="0" fontId="0" fillId="2" borderId="7" xfId="0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173" fontId="7" fillId="2" borderId="11" xfId="31" applyFont="1" applyFill="1" applyBorder="1">
      <alignment/>
      <protection/>
    </xf>
    <xf numFmtId="3" fontId="7" fillId="2" borderId="0" xfId="0" applyNumberFormat="1" applyFont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 horizontal="center"/>
    </xf>
    <xf numFmtId="169" fontId="7" fillId="2" borderId="7" xfId="26" applyNumberFormat="1" applyFont="1" applyFill="1" applyBorder="1" applyAlignment="1" applyProtection="1">
      <alignment horizontal="right"/>
      <protection/>
    </xf>
    <xf numFmtId="169" fontId="7" fillId="2" borderId="8" xfId="26" applyNumberFormat="1" applyFont="1" applyFill="1" applyBorder="1" applyAlignment="1" applyProtection="1">
      <alignment horizontal="right"/>
      <protection/>
    </xf>
    <xf numFmtId="169" fontId="7" fillId="2" borderId="10" xfId="26" applyNumberFormat="1" applyFont="1" applyFill="1" applyBorder="1" applyAlignment="1" applyProtection="1">
      <alignment horizontal="right"/>
      <protection/>
    </xf>
    <xf numFmtId="169" fontId="7" fillId="2" borderId="11" xfId="26" applyNumberFormat="1" applyFont="1" applyFill="1" applyBorder="1" applyAlignment="1" applyProtection="1">
      <alignment horizontal="right"/>
      <protection/>
    </xf>
    <xf numFmtId="173" fontId="0" fillId="2" borderId="7" xfId="26" applyNumberFormat="1" applyFont="1" applyFill="1" applyBorder="1" applyAlignment="1" applyProtection="1">
      <alignment horizontal="right"/>
      <protection/>
    </xf>
    <xf numFmtId="173" fontId="0" fillId="2" borderId="8" xfId="26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 applyProtection="1">
      <alignment horizontal="right"/>
      <protection/>
    </xf>
    <xf numFmtId="37" fontId="7" fillId="2" borderId="10" xfId="25" applyNumberFormat="1" applyFont="1" applyFill="1" applyBorder="1" applyAlignment="1">
      <alignment horizontal="right"/>
      <protection/>
    </xf>
    <xf numFmtId="173" fontId="7" fillId="2" borderId="10" xfId="26" applyNumberFormat="1" applyFont="1" applyFill="1" applyBorder="1" applyAlignment="1" applyProtection="1">
      <alignment horizontal="right"/>
      <protection/>
    </xf>
    <xf numFmtId="173" fontId="7" fillId="2" borderId="11" xfId="26" applyNumberFormat="1" applyFont="1" applyFill="1" applyBorder="1" applyAlignment="1" applyProtection="1">
      <alignment horizontal="right"/>
      <protection/>
    </xf>
    <xf numFmtId="3" fontId="0" fillId="3" borderId="13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173" fontId="0" fillId="2" borderId="4" xfId="31" applyNumberFormat="1" applyFont="1" applyFill="1" applyBorder="1" applyAlignment="1">
      <alignment horizontal="right"/>
      <protection/>
    </xf>
    <xf numFmtId="173" fontId="0" fillId="2" borderId="7" xfId="31" applyNumberFormat="1" applyFont="1" applyFill="1" applyBorder="1" applyAlignment="1">
      <alignment horizontal="right"/>
      <protection/>
    </xf>
    <xf numFmtId="164" fontId="0" fillId="3" borderId="13" xfId="0" applyNumberForma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right"/>
    </xf>
    <xf numFmtId="0" fontId="0" fillId="2" borderId="2" xfId="0" applyBorder="1" applyAlignment="1">
      <alignment/>
    </xf>
    <xf numFmtId="172" fontId="0" fillId="2" borderId="7" xfId="31" applyNumberFormat="1" applyFont="1" applyFill="1" applyBorder="1">
      <alignment/>
      <protection/>
    </xf>
    <xf numFmtId="0" fontId="0" fillId="2" borderId="22" xfId="0" applyBorder="1" applyAlignment="1">
      <alignment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0" fontId="0" fillId="2" borderId="19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/>
    </xf>
    <xf numFmtId="0" fontId="0" fillId="2" borderId="27" xfId="0" applyBorder="1" applyAlignment="1">
      <alignment horizontal="center" vertical="center" wrapText="1"/>
    </xf>
    <xf numFmtId="0" fontId="0" fillId="2" borderId="23" xfId="0" applyBorder="1" applyAlignment="1">
      <alignment vertical="center"/>
    </xf>
    <xf numFmtId="170" fontId="0" fillId="2" borderId="23" xfId="0" applyNumberFormat="1" applyFont="1" applyFill="1" applyBorder="1" applyAlignment="1" applyProtection="1">
      <alignment horizontal="right"/>
      <protection/>
    </xf>
    <xf numFmtId="170" fontId="0" fillId="2" borderId="24" xfId="0" applyNumberFormat="1" applyFont="1" applyFill="1" applyBorder="1" applyAlignment="1" applyProtection="1">
      <alignment horizontal="right"/>
      <protection/>
    </xf>
    <xf numFmtId="0" fontId="0" fillId="2" borderId="29" xfId="0" applyBorder="1" applyAlignment="1">
      <alignment horizontal="center" vertical="center" wrapText="1"/>
    </xf>
    <xf numFmtId="0" fontId="0" fillId="2" borderId="13" xfId="0" applyBorder="1" applyAlignment="1">
      <alignment vertical="center"/>
    </xf>
    <xf numFmtId="170" fontId="0" fillId="2" borderId="13" xfId="0" applyNumberFormat="1" applyFont="1" applyFill="1" applyBorder="1" applyAlignment="1" applyProtection="1">
      <alignment horizontal="right" vertical="center"/>
      <protection/>
    </xf>
    <xf numFmtId="170" fontId="0" fillId="2" borderId="17" xfId="0" applyNumberFormat="1" applyFont="1" applyFill="1" applyBorder="1" applyAlignment="1" applyProtection="1">
      <alignment horizontal="right" vertical="center"/>
      <protection/>
    </xf>
    <xf numFmtId="0" fontId="0" fillId="2" borderId="0" xfId="0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2" borderId="30" xfId="0" applyBorder="1" applyAlignment="1">
      <alignment/>
    </xf>
    <xf numFmtId="170" fontId="0" fillId="2" borderId="25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70" fontId="0" fillId="2" borderId="31" xfId="0" applyNumberFormat="1" applyFont="1" applyFill="1" applyBorder="1" applyAlignment="1" applyProtection="1">
      <alignment horizontal="right"/>
      <protection/>
    </xf>
    <xf numFmtId="170" fontId="0" fillId="2" borderId="32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9" xfId="0" applyBorder="1" applyAlignment="1">
      <alignment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6" fillId="2" borderId="0" xfId="0" applyFont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10" xfId="29" applyFont="1" applyFill="1" applyBorder="1" applyAlignment="1" applyProtection="1">
      <alignment vertical="center" wrapText="1"/>
      <protection/>
    </xf>
    <xf numFmtId="0" fontId="0" fillId="3" borderId="11" xfId="29" applyFont="1" applyFill="1" applyBorder="1" applyAlignment="1" applyProtection="1">
      <alignment vertical="center" wrapText="1"/>
      <protection/>
    </xf>
    <xf numFmtId="174" fontId="7" fillId="2" borderId="5" xfId="0" applyNumberFormat="1" applyFont="1" applyFill="1" applyBorder="1" applyAlignment="1" applyProtection="1">
      <alignment horizontal="right"/>
      <protection/>
    </xf>
    <xf numFmtId="174" fontId="7" fillId="2" borderId="8" xfId="0" applyNumberFormat="1" applyFont="1" applyFill="1" applyBorder="1" applyAlignment="1" applyProtection="1">
      <alignment horizontal="right"/>
      <protection/>
    </xf>
    <xf numFmtId="174" fontId="0" fillId="2" borderId="10" xfId="0" applyNumberFormat="1" applyFont="1" applyFill="1" applyBorder="1" applyAlignment="1" applyProtection="1">
      <alignment horizontal="right"/>
      <protection/>
    </xf>
    <xf numFmtId="0" fontId="42" fillId="2" borderId="0" xfId="0" applyFont="1" applyFill="1" applyAlignment="1">
      <alignment/>
    </xf>
    <xf numFmtId="170" fontId="7" fillId="2" borderId="5" xfId="0" applyNumberFormat="1" applyFont="1" applyFill="1" applyBorder="1" applyAlignment="1" applyProtection="1">
      <alignment horizontal="right"/>
      <protection/>
    </xf>
    <xf numFmtId="0" fontId="7" fillId="2" borderId="6" xfId="29" applyFont="1" applyFill="1" applyBorder="1">
      <alignment/>
      <protection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29" applyFont="1" applyFill="1" applyBorder="1" applyAlignment="1" applyProtection="1">
      <alignment vertical="center" wrapText="1"/>
      <protection/>
    </xf>
    <xf numFmtId="0" fontId="0" fillId="2" borderId="6" xfId="29" applyFont="1" applyFill="1" applyBorder="1" applyAlignment="1" applyProtection="1">
      <alignment vertical="center"/>
      <protection/>
    </xf>
    <xf numFmtId="3" fontId="0" fillId="2" borderId="2" xfId="0" applyNumberFormat="1" applyFill="1" applyBorder="1" applyAlignment="1">
      <alignment/>
    </xf>
    <xf numFmtId="3" fontId="0" fillId="3" borderId="13" xfId="29" applyNumberFormat="1" applyFont="1" applyFill="1" applyBorder="1" applyAlignment="1" applyProtection="1">
      <alignment horizontal="center" vertical="center" wrapText="1"/>
      <protection/>
    </xf>
    <xf numFmtId="3" fontId="0" fillId="2" borderId="0" xfId="0" applyNumberFormat="1" applyFill="1" applyAlignment="1">
      <alignment/>
    </xf>
    <xf numFmtId="165" fontId="0" fillId="0" borderId="0" xfId="29" applyNumberFormat="1" applyFont="1" applyFill="1" applyProtection="1">
      <alignment/>
      <protection/>
    </xf>
    <xf numFmtId="0" fontId="0" fillId="3" borderId="14" xfId="29" applyFont="1" applyFill="1" applyBorder="1" applyAlignment="1" applyProtection="1">
      <alignment horizontal="center" vertical="center"/>
      <protection/>
    </xf>
    <xf numFmtId="0" fontId="0" fillId="3" borderId="16" xfId="29" applyFont="1" applyFill="1" applyBorder="1" applyAlignment="1" applyProtection="1">
      <alignment horizontal="center" vertical="center"/>
      <protection/>
    </xf>
    <xf numFmtId="0" fontId="6" fillId="2" borderId="0" xfId="0" applyFont="1" applyAlignment="1">
      <alignment vertical="center" wrapText="1"/>
    </xf>
    <xf numFmtId="0" fontId="6" fillId="2" borderId="2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2" borderId="9" xfId="0" applyFont="1" applyBorder="1" applyAlignment="1">
      <alignment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0" fillId="2" borderId="0" xfId="0" applyBorder="1" applyAlignment="1">
      <alignment horizontal="center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/>
    </xf>
    <xf numFmtId="174" fontId="7" fillId="2" borderId="7" xfId="0" applyNumberFormat="1" applyFont="1" applyFill="1" applyBorder="1" applyAlignment="1" applyProtection="1">
      <alignment horizontal="right"/>
      <protection/>
    </xf>
    <xf numFmtId="172" fontId="7" fillId="2" borderId="8" xfId="0" applyNumberFormat="1" applyFont="1" applyFill="1" applyBorder="1" applyAlignment="1" applyProtection="1">
      <alignment horizontal="right"/>
      <protection/>
    </xf>
    <xf numFmtId="172" fontId="7" fillId="2" borderId="10" xfId="0" applyNumberFormat="1" applyFont="1" applyFill="1" applyBorder="1" applyAlignment="1" applyProtection="1">
      <alignment horizontal="right"/>
      <protection/>
    </xf>
    <xf numFmtId="172" fontId="7" fillId="2" borderId="11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0" fontId="0" fillId="3" borderId="3" xfId="28" applyFont="1" applyFill="1" applyBorder="1">
      <alignment/>
      <protection/>
    </xf>
    <xf numFmtId="0" fontId="0" fillId="3" borderId="6" xfId="28" applyFont="1" applyFill="1" applyBorder="1" applyAlignment="1">
      <alignment horizontal="center"/>
      <protection/>
    </xf>
    <xf numFmtId="0" fontId="0" fillId="3" borderId="9" xfId="28" applyFont="1" applyFill="1" applyBorder="1">
      <alignment/>
      <protection/>
    </xf>
    <xf numFmtId="0" fontId="0" fillId="2" borderId="3" xfId="28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12" xfId="28" applyFont="1" applyFill="1" applyBorder="1">
      <alignment/>
      <protection/>
    </xf>
    <xf numFmtId="170" fontId="7" fillId="2" borderId="0" xfId="0" applyNumberFormat="1" applyFont="1" applyFill="1" applyBorder="1" applyAlignment="1" applyProtection="1">
      <alignment horizontal="right"/>
      <protection/>
    </xf>
    <xf numFmtId="174" fontId="7" fillId="2" borderId="0" xfId="0" applyNumberFormat="1" applyFont="1" applyFill="1" applyBorder="1" applyAlignment="1" applyProtection="1">
      <alignment horizontal="right"/>
      <protection/>
    </xf>
    <xf numFmtId="0" fontId="28" fillId="2" borderId="3" xfId="0" applyFont="1" applyBorder="1" applyAlignment="1">
      <alignment/>
    </xf>
    <xf numFmtId="0" fontId="28" fillId="2" borderId="6" xfId="0" applyFont="1" applyBorder="1" applyAlignment="1">
      <alignment/>
    </xf>
    <xf numFmtId="0" fontId="7" fillId="2" borderId="6" xfId="0" applyFont="1" applyBorder="1" applyAlignment="1">
      <alignment horizontal="left" vertical="center" wrapText="1"/>
    </xf>
    <xf numFmtId="0" fontId="7" fillId="2" borderId="6" xfId="0" applyFont="1" applyBorder="1" applyAlignment="1">
      <alignment vertical="center" wrapText="1"/>
    </xf>
    <xf numFmtId="0" fontId="7" fillId="2" borderId="9" xfId="0" applyFont="1" applyBorder="1" applyAlignment="1">
      <alignment horizontal="left" vertical="center" wrapText="1"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6" fillId="2" borderId="0" xfId="30" applyFont="1" applyFill="1" applyBorder="1" applyAlignment="1">
      <alignment horizontal="center"/>
      <protection/>
    </xf>
    <xf numFmtId="0" fontId="6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29" applyFont="1" applyFill="1" applyBorder="1" applyProtection="1">
      <alignment/>
      <protection/>
    </xf>
    <xf numFmtId="170" fontId="7" fillId="2" borderId="0" xfId="22" applyNumberFormat="1" applyFont="1" applyFill="1" applyBorder="1" applyAlignment="1" applyProtection="1">
      <alignment horizontal="right"/>
      <protection/>
    </xf>
    <xf numFmtId="0" fontId="0" fillId="3" borderId="7" xfId="29" applyFont="1" applyFill="1" applyBorder="1" applyAlignment="1" applyProtection="1">
      <alignment vertical="center" wrapText="1"/>
      <protection/>
    </xf>
    <xf numFmtId="0" fontId="0" fillId="3" borderId="34" xfId="29" applyFont="1" applyFill="1" applyBorder="1" applyAlignment="1" applyProtection="1">
      <alignment vertical="center" wrapText="1"/>
      <protection/>
    </xf>
    <xf numFmtId="170" fontId="0" fillId="2" borderId="0" xfId="22" applyNumberFormat="1" applyFont="1" applyFill="1" applyBorder="1" applyAlignment="1" applyProtection="1">
      <alignment horizontal="right"/>
      <protection/>
    </xf>
    <xf numFmtId="0" fontId="47" fillId="2" borderId="0" xfId="0" applyFont="1" applyAlignment="1">
      <alignment/>
    </xf>
    <xf numFmtId="0" fontId="47" fillId="2" borderId="0" xfId="0" applyFont="1" applyBorder="1" applyAlignment="1">
      <alignment/>
    </xf>
    <xf numFmtId="0" fontId="5" fillId="2" borderId="0" xfId="30" applyFont="1" applyFill="1" applyBorder="1" applyAlignment="1">
      <alignment/>
      <protection/>
    </xf>
    <xf numFmtId="174" fontId="7" fillId="2" borderId="2" xfId="0" applyNumberFormat="1" applyFont="1" applyFill="1" applyBorder="1" applyAlignment="1" applyProtection="1">
      <alignment horizontal="right"/>
      <protection/>
    </xf>
    <xf numFmtId="0" fontId="48" fillId="2" borderId="0" xfId="0" applyFont="1" applyAlignment="1">
      <alignment/>
    </xf>
    <xf numFmtId="0" fontId="49" fillId="2" borderId="0" xfId="16" applyFont="1" applyAlignment="1">
      <alignment/>
    </xf>
    <xf numFmtId="0" fontId="6" fillId="2" borderId="0" xfId="22" applyFont="1" applyFill="1" applyAlignment="1">
      <alignment horizontal="center" vertical="center" wrapText="1"/>
      <protection/>
    </xf>
    <xf numFmtId="0" fontId="5" fillId="2" borderId="0" xfId="30" applyFont="1" applyFill="1" applyBorder="1" applyAlignment="1">
      <alignment horizontal="center"/>
      <protection/>
    </xf>
    <xf numFmtId="0" fontId="17" fillId="2" borderId="12" xfId="29" applyFont="1" applyFill="1" applyBorder="1" applyAlignment="1" applyProtection="1">
      <alignment horizontal="left"/>
      <protection/>
    </xf>
    <xf numFmtId="0" fontId="17" fillId="2" borderId="0" xfId="22" applyFont="1" applyFill="1" applyAlignment="1">
      <alignment horizontal="left"/>
      <protection/>
    </xf>
    <xf numFmtId="0" fontId="0" fillId="2" borderId="0" xfId="22" applyFill="1" applyAlignment="1">
      <alignment horizontal="left"/>
      <protection/>
    </xf>
    <xf numFmtId="0" fontId="6" fillId="2" borderId="0" xfId="22" applyFont="1" applyFill="1" applyAlignment="1" quotePrefix="1">
      <alignment horizontal="center" wrapText="1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2" xfId="29" applyFont="1" applyFill="1" applyBorder="1" applyAlignment="1" applyProtection="1">
      <alignment horizontal="left"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5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/>
      <protection/>
    </xf>
    <xf numFmtId="0" fontId="7" fillId="3" borderId="4" xfId="29" applyFont="1" applyFill="1" applyBorder="1" applyAlignment="1" applyProtection="1">
      <alignment horizontal="center" vertical="center" wrapText="1"/>
      <protection/>
    </xf>
    <xf numFmtId="0" fontId="7" fillId="3" borderId="10" xfId="29" applyFont="1" applyFill="1" applyBorder="1" applyAlignment="1" applyProtection="1">
      <alignment horizontal="center" vertical="center" wrapText="1"/>
      <protection/>
    </xf>
    <xf numFmtId="0" fontId="6" fillId="2" borderId="2" xfId="22" applyFont="1" applyFill="1" applyBorder="1" applyAlignment="1">
      <alignment horizontal="center"/>
      <protection/>
    </xf>
    <xf numFmtId="0" fontId="6" fillId="2" borderId="0" xfId="22" applyFont="1" applyFill="1" applyAlignment="1">
      <alignment horizont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12" xfId="29" applyFont="1" applyFill="1" applyBorder="1" applyAlignment="1">
      <alignment horizontal="left"/>
      <protection/>
    </xf>
    <xf numFmtId="0" fontId="0" fillId="3" borderId="37" xfId="29" applyFont="1" applyFill="1" applyBorder="1" applyAlignment="1" applyProtection="1">
      <alignment horizontal="center" vertical="center" wrapText="1"/>
      <protection/>
    </xf>
    <xf numFmtId="0" fontId="6" fillId="2" borderId="0" xfId="23" applyFont="1" applyFill="1" applyAlignment="1" quotePrefix="1">
      <alignment horizontal="center"/>
      <protection/>
    </xf>
    <xf numFmtId="0" fontId="0" fillId="3" borderId="5" xfId="29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19" xfId="29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 applyProtection="1">
      <alignment horizontal="center" vertical="center" wrapText="1"/>
      <protection/>
    </xf>
    <xf numFmtId="0" fontId="0" fillId="3" borderId="11" xfId="29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>
      <alignment horizontal="center" vertical="center" wrapText="1"/>
      <protection/>
    </xf>
    <xf numFmtId="0" fontId="0" fillId="3" borderId="10" xfId="23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0" fillId="3" borderId="11" xfId="23" applyFill="1" applyBorder="1" applyAlignment="1">
      <alignment horizontal="center" vertical="center" wrapText="1"/>
      <protection/>
    </xf>
    <xf numFmtId="0" fontId="5" fillId="2" borderId="0" xfId="23" applyFont="1" applyFill="1" applyAlignment="1">
      <alignment horizontal="center"/>
      <protection/>
    </xf>
    <xf numFmtId="0" fontId="6" fillId="2" borderId="0" xfId="23" applyFont="1" applyFill="1" applyAlignment="1">
      <alignment horizont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ill="1" applyBorder="1" applyAlignment="1">
      <alignment horizontal="center" vertical="center" wrapText="1"/>
      <protection/>
    </xf>
    <xf numFmtId="0" fontId="0" fillId="3" borderId="33" xfId="23" applyFont="1" applyFill="1" applyBorder="1" applyAlignment="1">
      <alignment horizontal="center" vertical="center" wrapText="1"/>
      <protection/>
    </xf>
    <xf numFmtId="0" fontId="0" fillId="3" borderId="36" xfId="23" applyFont="1" applyFill="1" applyBorder="1" applyAlignment="1">
      <alignment horizontal="center" vertical="center" wrapText="1"/>
      <protection/>
    </xf>
    <xf numFmtId="0" fontId="0" fillId="2" borderId="0" xfId="23" applyFont="1" applyFill="1" applyAlignment="1">
      <alignment horizontal="left"/>
      <protection/>
    </xf>
    <xf numFmtId="0" fontId="6" fillId="2" borderId="0" xfId="23" applyFont="1" applyFill="1" applyAlignment="1">
      <alignment horizontal="center" vertical="center" wrapText="1"/>
      <protection/>
    </xf>
    <xf numFmtId="0" fontId="6" fillId="2" borderId="0" xfId="23" applyFont="1" applyFill="1" applyAlignment="1" quotePrefix="1">
      <alignment horizontal="center" vertical="center" wrapText="1"/>
      <protection/>
    </xf>
    <xf numFmtId="0" fontId="0" fillId="3" borderId="3" xfId="29" applyFont="1" applyFill="1" applyBorder="1" applyAlignment="1" applyProtection="1">
      <alignment horizontal="center" vertical="center" wrapText="1"/>
      <protection/>
    </xf>
    <xf numFmtId="0" fontId="0" fillId="3" borderId="9" xfId="29" applyFont="1" applyFill="1" applyBorder="1" applyAlignment="1" applyProtection="1">
      <alignment horizontal="center" vertical="center" wrapText="1"/>
      <protection/>
    </xf>
    <xf numFmtId="0" fontId="0" fillId="3" borderId="4" xfId="29" applyFont="1" applyFill="1" applyBorder="1" applyAlignment="1" applyProtection="1">
      <alignment horizontal="center" vertical="center" wrapText="1"/>
      <protection/>
    </xf>
    <xf numFmtId="0" fontId="0" fillId="3" borderId="10" xfId="29" applyFont="1" applyFill="1" applyBorder="1" applyAlignment="1" applyProtection="1">
      <alignment horizontal="center" vertical="center" wrapText="1"/>
      <protection/>
    </xf>
    <xf numFmtId="0" fontId="7" fillId="3" borderId="5" xfId="29" applyFont="1" applyFill="1" applyBorder="1" applyAlignment="1" applyProtection="1">
      <alignment horizontal="center" vertical="center" wrapText="1"/>
      <protection/>
    </xf>
    <xf numFmtId="0" fontId="7" fillId="3" borderId="11" xfId="29" applyFont="1" applyFill="1" applyBorder="1" applyAlignment="1" applyProtection="1">
      <alignment horizontal="center" vertical="center" wrapText="1"/>
      <protection/>
    </xf>
    <xf numFmtId="0" fontId="0" fillId="2" borderId="12" xfId="29" applyFont="1" applyFill="1" applyBorder="1" applyAlignment="1">
      <alignment horizontal="left" vertical="center" wrapText="1"/>
      <protection/>
    </xf>
    <xf numFmtId="0" fontId="0" fillId="3" borderId="6" xfId="29" applyFont="1" applyFill="1" applyBorder="1" applyAlignment="1" applyProtection="1">
      <alignment horizontal="center" vertical="center" wrapText="1"/>
      <protection/>
    </xf>
    <xf numFmtId="0" fontId="0" fillId="3" borderId="33" xfId="29" applyFont="1" applyFill="1" applyBorder="1" applyAlignment="1" applyProtection="1">
      <alignment horizontal="center" vertical="center" wrapText="1"/>
      <protection/>
    </xf>
    <xf numFmtId="0" fontId="0" fillId="3" borderId="36" xfId="29" applyFont="1" applyFill="1" applyBorder="1" applyAlignment="1" applyProtection="1">
      <alignment horizontal="center" vertical="center" wrapText="1"/>
      <protection/>
    </xf>
    <xf numFmtId="0" fontId="6" fillId="2" borderId="0" xfId="30" applyFont="1" applyFill="1" applyBorder="1" applyAlignment="1">
      <alignment horizontal="center"/>
      <protection/>
    </xf>
    <xf numFmtId="0" fontId="0" fillId="3" borderId="3" xfId="24" applyNumberFormat="1" applyFont="1" applyFill="1" applyBorder="1" applyAlignment="1">
      <alignment horizontal="center" vertical="center"/>
      <protection/>
    </xf>
    <xf numFmtId="37" fontId="4" fillId="3" borderId="6" xfId="24" applyFont="1" applyFill="1" applyBorder="1" applyAlignment="1">
      <alignment horizontal="center" vertical="center"/>
      <protection/>
    </xf>
    <xf numFmtId="37" fontId="4" fillId="3" borderId="9" xfId="24" applyFont="1" applyFill="1" applyBorder="1" applyAlignment="1">
      <alignment horizontal="center" vertical="center"/>
      <protection/>
    </xf>
    <xf numFmtId="37" fontId="0" fillId="3" borderId="38" xfId="24" applyFont="1" applyFill="1" applyBorder="1" applyAlignment="1">
      <alignment horizontal="center"/>
      <protection/>
    </xf>
    <xf numFmtId="37" fontId="0" fillId="3" borderId="39" xfId="24" applyFont="1" applyFill="1" applyBorder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37" fontId="6" fillId="0" borderId="0" xfId="24" applyFont="1" applyFill="1" applyAlignment="1">
      <alignment horizontal="center"/>
      <protection/>
    </xf>
    <xf numFmtId="37" fontId="0" fillId="3" borderId="40" xfId="24" applyFont="1" applyFill="1" applyBorder="1" applyAlignment="1">
      <alignment horizontal="center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 wrapText="1"/>
    </xf>
    <xf numFmtId="0" fontId="0" fillId="3" borderId="8" xfId="29" applyFont="1" applyFill="1" applyBorder="1" applyAlignment="1" applyProtection="1">
      <alignment horizontal="center" vertical="center" wrapText="1"/>
      <protection/>
    </xf>
    <xf numFmtId="0" fontId="0" fillId="3" borderId="7" xfId="29" applyFont="1" applyFill="1" applyBorder="1" applyAlignment="1" applyProtection="1">
      <alignment horizontal="center" vertical="center" wrapText="1"/>
      <protection/>
    </xf>
    <xf numFmtId="0" fontId="7" fillId="3" borderId="8" xfId="29" applyFont="1" applyFill="1" applyBorder="1" applyAlignment="1" applyProtection="1">
      <alignment horizontal="center" vertical="center" wrapText="1"/>
      <protection/>
    </xf>
    <xf numFmtId="0" fontId="0" fillId="3" borderId="3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0" fillId="3" borderId="33" xfId="2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wrapText="1"/>
    </xf>
    <xf numFmtId="0" fontId="0" fillId="2" borderId="12" xfId="0" applyFont="1" applyBorder="1" applyAlignment="1">
      <alignment horizontal="left"/>
    </xf>
    <xf numFmtId="0" fontId="0" fillId="2" borderId="42" xfId="0" applyBorder="1" applyAlignment="1">
      <alignment horizontal="left" vertical="center"/>
    </xf>
    <xf numFmtId="0" fontId="0" fillId="2" borderId="9" xfId="0" applyBorder="1" applyAlignment="1">
      <alignment horizontal="left" vertical="center"/>
    </xf>
    <xf numFmtId="0" fontId="17" fillId="2" borderId="12" xfId="0" applyFont="1" applyBorder="1" applyAlignment="1">
      <alignment horizontal="left"/>
    </xf>
    <xf numFmtId="0" fontId="0" fillId="2" borderId="12" xfId="0" applyBorder="1" applyAlignment="1">
      <alignment horizontal="left"/>
    </xf>
    <xf numFmtId="0" fontId="0" fillId="2" borderId="43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6" fillId="2" borderId="0" xfId="0" applyFont="1" applyBorder="1" applyAlignment="1">
      <alignment horizontal="center"/>
    </xf>
    <xf numFmtId="0" fontId="0" fillId="2" borderId="0" xfId="0" applyBorder="1" applyAlignment="1">
      <alignment horizontal="left" indent="1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20" fontId="0" fillId="2" borderId="0" xfId="0" applyNumberFormat="1" applyAlignment="1">
      <alignment/>
    </xf>
    <xf numFmtId="0" fontId="0" fillId="2" borderId="0" xfId="0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0" fontId="7" fillId="2" borderId="3" xfId="0" applyFont="1" applyBorder="1" applyAlignment="1">
      <alignment horizontal="center" vertical="center" wrapText="1"/>
    </xf>
    <xf numFmtId="0" fontId="7" fillId="2" borderId="6" xfId="0" applyFont="1" applyBorder="1" applyAlignment="1">
      <alignment horizontal="center" vertical="center" wrapText="1"/>
    </xf>
    <xf numFmtId="0" fontId="7" fillId="2" borderId="9" xfId="0" applyFont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0" fontId="0" fillId="2" borderId="27" xfId="0" applyBorder="1" applyAlignment="1">
      <alignment horizontal="left"/>
    </xf>
    <xf numFmtId="0" fontId="0" fillId="2" borderId="11" xfId="0" applyBorder="1" applyAlignment="1">
      <alignment horizontal="left"/>
    </xf>
    <xf numFmtId="0" fontId="0" fillId="2" borderId="9" xfId="0" applyBorder="1" applyAlignment="1">
      <alignment horizontal="left"/>
    </xf>
    <xf numFmtId="0" fontId="7" fillId="2" borderId="20" xfId="0" applyFont="1" applyBorder="1" applyAlignment="1">
      <alignment horizontal="left"/>
    </xf>
    <xf numFmtId="0" fontId="7" fillId="2" borderId="42" xfId="0" applyFont="1" applyBorder="1" applyAlignment="1">
      <alignment horizontal="left"/>
    </xf>
    <xf numFmtId="0" fontId="0" fillId="2" borderId="30" xfId="0" applyBorder="1" applyAlignment="1">
      <alignment horizontal="left"/>
    </xf>
    <xf numFmtId="0" fontId="0" fillId="2" borderId="8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46" xfId="0" applyBorder="1" applyAlignment="1">
      <alignment horizontal="left"/>
    </xf>
    <xf numFmtId="0" fontId="0" fillId="2" borderId="47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3" xfId="0" applyBorder="1" applyAlignment="1">
      <alignment horizontal="left"/>
    </xf>
    <xf numFmtId="0" fontId="0" fillId="2" borderId="4" xfId="0" applyBorder="1" applyAlignment="1">
      <alignment horizontal="left" vertical="center"/>
    </xf>
    <xf numFmtId="0" fontId="0" fillId="2" borderId="7" xfId="0" applyBorder="1" applyAlignment="1">
      <alignment horizontal="left" vertical="center"/>
    </xf>
    <xf numFmtId="0" fontId="0" fillId="2" borderId="22" xfId="0" applyBorder="1" applyAlignment="1">
      <alignment horizontal="left" vertical="center"/>
    </xf>
    <xf numFmtId="0" fontId="0" fillId="2" borderId="21" xfId="0" applyBorder="1" applyAlignment="1">
      <alignment horizontal="left"/>
    </xf>
    <xf numFmtId="0" fontId="0" fillId="2" borderId="43" xfId="0" applyBorder="1" applyAlignment="1">
      <alignment horizontal="left"/>
    </xf>
    <xf numFmtId="0" fontId="7" fillId="2" borderId="17" xfId="0" applyFont="1" applyBorder="1" applyAlignment="1">
      <alignment horizontal="left"/>
    </xf>
    <xf numFmtId="0" fontId="7" fillId="2" borderId="29" xfId="0" applyFont="1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7" fillId="2" borderId="12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3" borderId="42" xfId="0" applyFill="1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43" xfId="0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17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0" borderId="0" xfId="0" applyFill="1" applyAlignment="1">
      <alignment/>
    </xf>
  </cellXfs>
  <cellStyles count="2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AEA08-C25" xfId="23"/>
    <cellStyle name="Normal_AEA2001-C28" xfId="24"/>
    <cellStyle name="Normal_CARNE2" xfId="25"/>
    <cellStyle name="Normal_CARNE5" xfId="26"/>
    <cellStyle name="Normal_DEMOG1" xfId="27"/>
    <cellStyle name="Normal_EXAGRI12" xfId="28"/>
    <cellStyle name="Normal_EXAGRI3" xfId="29"/>
    <cellStyle name="Normal_maderayleña98" xfId="30"/>
    <cellStyle name="Normal_MEDPRO9" xfId="31"/>
    <cellStyle name="Normal_MEPRO5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externalLink" Target="externalLinks/externalLink4.xml" /><Relationship Id="rId93" Type="http://schemas.openxmlformats.org/officeDocument/2006/relationships/externalLink" Target="externalLinks/externalLink5.xml" /><Relationship Id="rId94" Type="http://schemas.openxmlformats.org/officeDocument/2006/relationships/externalLink" Target="externalLinks/externalLink6.xml" /><Relationship Id="rId95" Type="http://schemas.openxmlformats.org/officeDocument/2006/relationships/externalLink" Target="externalLinks/externalLink7.xml" /><Relationship Id="rId96" Type="http://schemas.openxmlformats.org/officeDocument/2006/relationships/externalLink" Target="externalLinks/externalLink8.xml" /><Relationship Id="rId97" Type="http://schemas.openxmlformats.org/officeDocument/2006/relationships/externalLink" Target="externalLinks/externalLink9.xml" /><Relationship Id="rId98" Type="http://schemas.openxmlformats.org/officeDocument/2006/relationships/externalLink" Target="externalLinks/externalLink10.xml" /><Relationship Id="rId99" Type="http://schemas.openxmlformats.org/officeDocument/2006/relationships/externalLink" Target="externalLinks/externalLink11.xml" /><Relationship Id="rId100" Type="http://schemas.openxmlformats.org/officeDocument/2006/relationships/externalLink" Target="externalLinks/externalLink12.xml" /><Relationship Id="rId101" Type="http://schemas.openxmlformats.org/officeDocument/2006/relationships/externalLink" Target="externalLinks/externalLink13.xml" /><Relationship Id="rId102" Type="http://schemas.openxmlformats.org/officeDocument/2006/relationships/externalLink" Target="externalLinks/externalLink14.xml" /><Relationship Id="rId103" Type="http://schemas.openxmlformats.org/officeDocument/2006/relationships/externalLink" Target="externalLinks/externalLink15.xml" /><Relationship Id="rId104" Type="http://schemas.openxmlformats.org/officeDocument/2006/relationships/externalLink" Target="externalLinks/externalLink16.xml" /><Relationship Id="rId105" Type="http://schemas.openxmlformats.org/officeDocument/2006/relationships/externalLink" Target="externalLinks/externalLink17.xml" /><Relationship Id="rId106" Type="http://schemas.openxmlformats.org/officeDocument/2006/relationships/externalLink" Target="externalLinks/externalLink18.xml" /><Relationship Id="rId107" Type="http://schemas.openxmlformats.org/officeDocument/2006/relationships/externalLink" Target="externalLinks/externalLink19.xml" /><Relationship Id="rId108" Type="http://schemas.openxmlformats.org/officeDocument/2006/relationships/externalLink" Target="externalLinks/externalLink20.xml" /><Relationship Id="rId109" Type="http://schemas.openxmlformats.org/officeDocument/2006/relationships/externalLink" Target="externalLinks/externalLink21.xml" /><Relationship Id="rId110" Type="http://schemas.openxmlformats.org/officeDocument/2006/relationships/externalLink" Target="externalLinks/externalLink22.xml" /><Relationship Id="rId111" Type="http://schemas.openxmlformats.org/officeDocument/2006/relationships/externalLink" Target="externalLinks/externalLink23.xml" /><Relationship Id="rId112" Type="http://schemas.openxmlformats.org/officeDocument/2006/relationships/externalLink" Target="externalLinks/externalLink24.xml" /><Relationship Id="rId1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38429507"/>
        <c:axId val="10321244"/>
      </c:bar3DChart>
      <c:catAx>
        <c:axId val="38429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</c:scaling>
        <c:axPos val="t"/>
        <c:delete val="1"/>
        <c:majorTickMark val="out"/>
        <c:minorTickMark val="none"/>
        <c:tickLblPos val="nextTo"/>
        <c:crossAx val="3842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42725"/>
          <c:w val="0.56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5782333"/>
        <c:axId val="30714406"/>
      </c:bar3DChart>
      <c:catAx>
        <c:axId val="257823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0"/>
        <c:lblOffset val="100"/>
        <c:tickLblSkip val="1"/>
        <c:noMultiLvlLbl val="0"/>
      </c:catAx>
      <c:valAx>
        <c:axId val="30714406"/>
        <c:scaling>
          <c:orientation val="minMax"/>
        </c:scaling>
        <c:axPos val="t"/>
        <c:delete val="1"/>
        <c:majorTickMark val="out"/>
        <c:minorTickMark val="none"/>
        <c:tickLblPos val="nextTo"/>
        <c:crossAx val="25782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7994199"/>
        <c:axId val="4838928"/>
      </c:bar3DChart>
      <c:catAx>
        <c:axId val="7994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auto val="0"/>
        <c:lblOffset val="100"/>
        <c:tickLblSkip val="1"/>
        <c:noMultiLvlLbl val="0"/>
      </c:catAx>
      <c:valAx>
        <c:axId val="4838928"/>
        <c:scaling>
          <c:orientation val="minMax"/>
        </c:scaling>
        <c:axPos val="t"/>
        <c:delete val="1"/>
        <c:majorTickMark val="out"/>
        <c:minorTickMark val="none"/>
        <c:tickLblPos val="nextTo"/>
        <c:crossAx val="7994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74970837.6769724</c:v>
              </c:pt>
              <c:pt idx="1">
                <c:v>74338313</c:v>
              </c:pt>
              <c:pt idx="2">
                <c:v>47300541</c:v>
              </c:pt>
              <c:pt idx="3">
                <c:v>7525457</c:v>
              </c:pt>
              <c:pt idx="4">
                <c:v>13543532</c:v>
              </c:pt>
              <c:pt idx="5">
                <c:v>25206929</c:v>
              </c:pt>
              <c:pt idx="6">
                <c:v>83734225</c:v>
              </c:pt>
              <c:pt idx="7">
                <c:v>153771658</c:v>
              </c:pt>
              <c:pt idx="8">
                <c:v>118157125</c:v>
              </c:pt>
              <c:pt idx="9">
                <c:v>20065059</c:v>
              </c:pt>
              <c:pt idx="10">
                <c:v>33255502</c:v>
              </c:pt>
              <c:pt idx="11">
                <c:v>133092754</c:v>
              </c:pt>
              <c:pt idx="12">
                <c:v>15516950</c:v>
              </c:pt>
              <c:pt idx="13">
                <c:v>10895345</c:v>
              </c:pt>
              <c:pt idx="14">
                <c:v>6919544</c:v>
              </c:pt>
              <c:pt idx="15">
                <c:v>54651039</c:v>
              </c:pt>
              <c:pt idx="16">
                <c:v>54816506</c:v>
              </c:pt>
            </c:numLit>
          </c:val>
          <c:shape val="cylinder"/>
        </c:ser>
        <c:gapWidth val="70"/>
        <c:shape val="cylinder"/>
        <c:axId val="43550353"/>
        <c:axId val="56408858"/>
      </c:bar3DChart>
      <c:catAx>
        <c:axId val="43550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auto val="0"/>
        <c:lblOffset val="100"/>
        <c:tickLblSkip val="1"/>
        <c:noMultiLvlLbl val="0"/>
      </c:catAx>
      <c:valAx>
        <c:axId val="56408858"/>
        <c:scaling>
          <c:orientation val="minMax"/>
        </c:scaling>
        <c:axPos val="t"/>
        <c:delete val="1"/>
        <c:majorTickMark val="out"/>
        <c:minorTickMark val="none"/>
        <c:tickLblPos val="nextTo"/>
        <c:crossAx val="43550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2008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675"/>
          <c:w val="0.89375"/>
          <c:h val="0.933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Principado de Asturias</c:v>
              </c:pt>
              <c:pt idx="3">
                <c:v>Islas Baleares</c:v>
              </c:pt>
              <c:pt idx="4">
                <c:v>Canarias</c:v>
              </c:pt>
              <c:pt idx="5">
                <c:v>Cantabria</c:v>
              </c:pt>
              <c:pt idx="6">
                <c:v>Castilla La Mancha</c:v>
              </c:pt>
              <c:pt idx="7">
                <c:v>Castilla y León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Comunidad de Madrid</c:v>
              </c:pt>
              <c:pt idx="14">
                <c:v>Región de Murcia</c:v>
              </c:pt>
              <c:pt idx="15">
                <c:v>Comunidad Foral de Navarra</c:v>
              </c:pt>
              <c:pt idx="16">
                <c:v>País Vasco</c:v>
              </c:pt>
            </c:strLit>
          </c:cat>
          <c:val>
            <c:numLit>
              <c:ptCount val="17"/>
              <c:pt idx="0">
                <c:v>16337100.072513936</c:v>
              </c:pt>
              <c:pt idx="1">
                <c:v>6355450</c:v>
              </c:pt>
              <c:pt idx="2">
                <c:v>4760974</c:v>
              </c:pt>
              <c:pt idx="3">
                <c:v>893854</c:v>
              </c:pt>
              <c:pt idx="4">
                <c:v>1029647</c:v>
              </c:pt>
              <c:pt idx="5">
                <c:v>2135734</c:v>
              </c:pt>
              <c:pt idx="6">
                <c:v>9243013</c:v>
              </c:pt>
              <c:pt idx="7">
                <c:v>16138076</c:v>
              </c:pt>
              <c:pt idx="8">
                <c:v>10299440</c:v>
              </c:pt>
              <c:pt idx="9">
                <c:v>2045237</c:v>
              </c:pt>
              <c:pt idx="10">
                <c:v>12307457</c:v>
              </c:pt>
              <c:pt idx="11">
                <c:v>7433109</c:v>
              </c:pt>
              <c:pt idx="12">
                <c:v>1318834</c:v>
              </c:pt>
              <c:pt idx="13">
                <c:v>1202673</c:v>
              </c:pt>
              <c:pt idx="14">
                <c:v>623551</c:v>
              </c:pt>
              <c:pt idx="15">
                <c:v>4474946</c:v>
              </c:pt>
              <c:pt idx="16">
                <c:v>3841156</c:v>
              </c:pt>
            </c:numLit>
          </c:val>
          <c:shape val="cylinder"/>
        </c:ser>
        <c:gapWidth val="70"/>
        <c:shape val="cylinder"/>
        <c:axId val="37917675"/>
        <c:axId val="5714756"/>
      </c:bar3DChart>
      <c:catAx>
        <c:axId val="37917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0"/>
        <c:lblOffset val="100"/>
        <c:tickLblSkip val="1"/>
        <c:noMultiLvlLbl val="0"/>
      </c:catAx>
      <c:valAx>
        <c:axId val="5714756"/>
        <c:scaling>
          <c:orientation val="minMax"/>
        </c:scaling>
        <c:axPos val="t"/>
        <c:delete val="1"/>
        <c:majorTickMark val="out"/>
        <c:minorTickMark val="none"/>
        <c:tickLblPos val="nextTo"/>
        <c:crossAx val="379176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328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5307647"/>
        <c:axId val="47768824"/>
      </c:bar3DChart>
      <c:catAx>
        <c:axId val="5307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0"/>
        <c:lblOffset val="100"/>
        <c:tickLblSkip val="1"/>
        <c:noMultiLvlLbl val="0"/>
      </c:catAx>
      <c:valAx>
        <c:axId val="47768824"/>
        <c:scaling>
          <c:orientation val="minMax"/>
        </c:scaling>
        <c:axPos val="t"/>
        <c:delete val="1"/>
        <c:majorTickMark val="out"/>
        <c:minorTickMark val="none"/>
        <c:tickLblPos val="nextTo"/>
        <c:crossAx val="53076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27266233"/>
        <c:axId val="44069506"/>
      </c:bar3DChart>
      <c:catAx>
        <c:axId val="27266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</c:scaling>
        <c:axPos val="t"/>
        <c:delete val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'12.2.4'!#REF!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/>
            </c:strRef>
          </c:cat>
          <c:val>
            <c:numRef>
              <c:f>'12.3.1'!$B$7:$B$23</c:f>
              <c:numCache/>
            </c:numRef>
          </c:val>
          <c:shape val="cylinder"/>
        </c:ser>
        <c:gapWidth val="70"/>
        <c:shape val="cylinder"/>
        <c:axId val="46956711"/>
        <c:axId val="19957216"/>
      </c:bar3DChart>
      <c:catAx>
        <c:axId val="46956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0"/>
        <c:lblOffset val="100"/>
        <c:tickLblSkip val="1"/>
        <c:noMultiLvlLbl val="0"/>
      </c:catAx>
      <c:valAx>
        <c:axId val="19957216"/>
        <c:scaling>
          <c:orientation val="minMax"/>
        </c:scaling>
        <c:axPos val="t"/>
        <c:delete val="1"/>
        <c:majorTickMark val="out"/>
        <c:minorTickMark val="none"/>
        <c:tickLblPos val="nextTo"/>
        <c:crossAx val="46956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/>
            </c:numRef>
          </c:cat>
          <c:val>
            <c:numRef>
              <c:f>'12.4.1'!$D$7:$D$25</c:f>
              <c:numCache/>
            </c:numRef>
          </c:val>
        </c:ser>
        <c:overlap val="100"/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/>
            </c:numRef>
          </c:cat>
          <c:val>
            <c:numRef>
              <c:f>'12.4.1'!$F$7:$F$25</c:f>
              <c:numCache/>
            </c:numRef>
          </c:val>
          <c:smooth val="0"/>
        </c:ser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95931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5"/>
          <c:y val="0.2985"/>
          <c:w val="0.55275"/>
          <c:h val="0.347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'12.4.2'!$B$53:$B$62</c:f>
              <c:strCache/>
            </c:strRef>
          </c:cat>
          <c:val>
            <c:numRef>
              <c:f>'12.4.2'!$C$53:$C$62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5"/>
          <c:y val="0.18975"/>
          <c:w val="0.38025"/>
          <c:h val="0.68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075"/>
          <c:w val="0.959"/>
          <c:h val="0.64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tickLblSkip val="2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2025"/>
          <c:w val="0.96"/>
          <c:h val="0.634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auto val="1"/>
        <c:lblOffset val="100"/>
        <c:tickLblSkip val="2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226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3"/>
          <c:w val="0.462"/>
          <c:h val="0.452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'12.4.7'!$B$6:$K$6</c:f>
              <c:strCache/>
            </c:strRef>
          </c:cat>
          <c:val>
            <c:numRef>
              <c:f>'12.4.7'!$B$10:$K$10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35"/>
          <c:w val="0.95675"/>
          <c:h val="0.666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('12.5.1'!$A$7:$A$20,'12.5.1'!$A$22:$A$25)</c:f>
              <c:numCache/>
            </c:numRef>
          </c:cat>
          <c:val>
            <c:numRef>
              <c:f>('12.5.1'!$B$7:$B$20,'12.5.1'!$B$22:$B$25)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('12.5.1'!$C$7:$C$20,'12.5.1'!$C$22:$C$25)</c:f>
              <c:numCache/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auto val="1"/>
        <c:lblOffset val="100"/>
        <c:tickLblSkip val="2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capturas de especies cinegéticas. 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875"/>
          <c:y val="0.35"/>
          <c:w val="0.8472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('12.5.3'!$B$19,'12.5.3'!$B$25,'12.5.3'!$B$39)</c:f>
              <c:numCache/>
            </c:numRef>
          </c:val>
          <c:shape val="cylinder"/>
        </c:ser>
        <c:gapWidth val="50"/>
        <c:gapDepth val="90"/>
        <c:shape val="cylinder"/>
        <c:axId val="45920739"/>
        <c:axId val="10633468"/>
      </c:bar3D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arbolados según titularidad. Año 2008</a:t>
            </a:r>
          </a:p>
        </c:rich>
      </c:tx>
      <c:layout>
        <c:manualLayout>
          <c:xMode val="factor"/>
          <c:yMode val="factor"/>
          <c:x val="0.00225"/>
          <c:y val="-0.00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6675"/>
          <c:w val="0.49975"/>
          <c:h val="0.426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1152097.44</c:v>
              </c:pt>
              <c:pt idx="1">
                <c:v>4253637.6899999995</c:v>
              </c:pt>
              <c:pt idx="2">
                <c:v>10562324.54</c:v>
              </c:pt>
              <c:pt idx="3">
                <c:v>317243.53</c:v>
              </c:pt>
              <c:pt idx="4">
                <c:v>2286100.58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2008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9025"/>
          <c:y val="0.38575"/>
          <c:w val="0.8725"/>
          <c:h val="0.614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('12.5.3'!$A$8,'12.5.3'!$A$21,'12.5.3'!$A$27)</c:f>
              <c:strCache/>
            </c:strRef>
          </c:cat>
          <c:val>
            <c:numRef>
              <c:f>('12.5.3'!$E$19,'12.5.3'!$E$25,'12.5.3'!$E$39)</c:f>
              <c:numCache/>
            </c:numRef>
          </c:val>
          <c:shape val="cylinder"/>
        </c:ser>
        <c:gapWidth val="50"/>
        <c:gapDepth val="90"/>
        <c:shape val="cylinder"/>
        <c:axId val="28592349"/>
        <c:axId val="56004550"/>
      </c:bar3D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92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8125"/>
          <c:w val="0.89525"/>
          <c:h val="0.766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/>
            </c:strRef>
          </c:cat>
          <c:val>
            <c:numRef>
              <c:f>'12.5.4'!$F$7:$F$16</c:f>
              <c:numCache/>
            </c:numRef>
          </c:val>
          <c:shape val="cylinder"/>
        </c:ser>
        <c:gapWidth val="70"/>
        <c:shape val="cylinder"/>
        <c:axId val="34278903"/>
        <c:axId val="40074672"/>
      </c:bar3DChart>
      <c:catAx>
        <c:axId val="34278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0"/>
        <c:lblOffset val="100"/>
        <c:tickLblSkip val="1"/>
        <c:noMultiLvlLbl val="0"/>
      </c:catAx>
      <c:valAx>
        <c:axId val="40074672"/>
        <c:scaling>
          <c:orientation val="minMax"/>
        </c:scaling>
        <c:axPos val="t"/>
        <c:delete val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"/>
          <c:w val="0.9015"/>
          <c:h val="0.805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/>
            </c:strRef>
          </c:cat>
          <c:val>
            <c:numRef>
              <c:f>'12.5.4'!$F$19:$F$21</c:f>
              <c:numCache/>
            </c:numRef>
          </c:val>
          <c:shape val="cylinder"/>
        </c:ser>
        <c:gapWidth val="70"/>
        <c:shape val="cylinder"/>
        <c:axId val="25127729"/>
        <c:axId val="24822970"/>
      </c:bar3DChart>
      <c:catAx>
        <c:axId val="25127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auto val="0"/>
        <c:lblOffset val="100"/>
        <c:tickLblSkip val="1"/>
        <c:noMultiLvlLbl val="0"/>
      </c:catAx>
      <c:valAx>
        <c:axId val="24822970"/>
        <c:scaling>
          <c:orientation val="minMax"/>
        </c:scaling>
        <c:axPos val="t"/>
        <c:delete val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3"/>
          <c:y val="0.38725"/>
          <c:w val="0.87725"/>
          <c:h val="0.612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('12.5.5'!$C$11,'12.5.5'!$C$14,'12.5.5'!$C$20,'12.5.5'!$C$28)</c:f>
              <c:numCache/>
            </c:numRef>
          </c:val>
          <c:shape val="cylinder"/>
        </c:ser>
        <c:gapWidth val="50"/>
        <c:gapDepth val="90"/>
        <c:shape val="cylinder"/>
        <c:axId val="22080139"/>
        <c:axId val="64503524"/>
      </c:bar3D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2008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6125"/>
          <c:h val="0.86375"/>
        </c:manualLayout>
      </c:layout>
      <c:bar3DChart>
        <c:barDir val="bar"/>
        <c:grouping val="stacked"/>
        <c:varyColors val="0"/>
        <c:ser>
          <c:idx val="0"/>
          <c:order val="0"/>
          <c:tx>
            <c:v>LIC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'12.6.1.1'!$D$8:$D$25</c:f>
              <c:numCache/>
            </c:numRef>
          </c:val>
          <c:shape val="cylinder"/>
        </c:ser>
        <c:ser>
          <c:idx val="1"/>
          <c:order val="1"/>
          <c:tx>
            <c:v>ZEPA</c:v>
          </c:tx>
          <c:spPr>
            <a:solidFill>
              <a:srgbClr val="00FF00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'12.6.1.1'!$A$8:$A$25</c:f>
              <c:strCache/>
            </c:strRef>
          </c:cat>
          <c:val>
            <c:numRef>
              <c:f>'12.6.1.1'!$G$8:$G$25</c:f>
              <c:numCache/>
            </c:numRef>
          </c:val>
          <c:shape val="cylinder"/>
        </c:ser>
        <c:overlap val="100"/>
        <c:gapWidth val="70"/>
        <c:shape val="cylinder"/>
        <c:axId val="43660805"/>
        <c:axId val="57402926"/>
      </c:bar3DChart>
      <c:catAx>
        <c:axId val="4366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0"/>
        <c:lblOffset val="100"/>
        <c:tickLblSkip val="1"/>
        <c:noMultiLvlLbl val="0"/>
      </c:catAx>
      <c:valAx>
        <c:axId val="57402926"/>
        <c:scaling>
          <c:orientation val="minMax"/>
        </c:scaling>
        <c:axPos val="t"/>
        <c:delete val="1"/>
        <c:majorTickMark val="out"/>
        <c:minorTickMark val="none"/>
        <c:tickLblPos val="nextTo"/>
        <c:crossAx val="43660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5"/>
          <c:y val="0.1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Red Natura.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5875"/>
          <c:w val="0.898"/>
          <c:h val="0.942"/>
        </c:manualLayout>
      </c:layout>
      <c:bar3DChart>
        <c:barDir val="bar"/>
        <c:grouping val="clustered"/>
        <c:varyColors val="0"/>
        <c:ser>
          <c:idx val="1"/>
          <c:order val="0"/>
          <c:tx>
            <c:v>Total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'12.6.1.2'!$A$8:$A$25</c:f>
              <c:strCache/>
            </c:strRef>
          </c:cat>
          <c:val>
            <c:numRef>
              <c:f>'12.6.1.2'!$D$8:$D$25</c:f>
              <c:numCache/>
            </c:numRef>
          </c:val>
          <c:shape val="cylinder"/>
        </c:ser>
        <c:gapWidth val="70"/>
        <c:shape val="cylinder"/>
        <c:axId val="46864287"/>
        <c:axId val="19125400"/>
      </c:bar3DChart>
      <c:catAx>
        <c:axId val="468642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auto val="0"/>
        <c:lblOffset val="100"/>
        <c:tickLblSkip val="1"/>
        <c:noMultiLvlLbl val="0"/>
      </c:catAx>
      <c:valAx>
        <c:axId val="19125400"/>
        <c:scaling>
          <c:orientation val="minMax"/>
        </c:scaling>
        <c:axPos val="t"/>
        <c:delete val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ocupada
por espacios naturales protegidos. 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375"/>
          <c:y val="0.30025"/>
          <c:w val="0.5485"/>
          <c:h val="0.622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Parques nacionales</c:v>
              </c:pt>
              <c:pt idx="1">
                <c:v>Parques naturales</c:v>
              </c:pt>
              <c:pt idx="2">
                <c:v>Otros parques</c:v>
              </c:pt>
              <c:pt idx="3">
                <c:v>Reserva Natural</c:v>
              </c:pt>
              <c:pt idx="4">
                <c:v>Otras Reservas</c:v>
              </c:pt>
              <c:pt idx="5">
                <c:v>Paisaje protegido</c:v>
              </c:pt>
              <c:pt idx="6">
                <c:v>Paraje</c:v>
              </c:pt>
              <c:pt idx="7">
                <c:v>Monumento natural</c:v>
              </c:pt>
              <c:pt idx="8">
                <c:v>Bloque protegido</c:v>
              </c:pt>
              <c:pt idx="9">
                <c:v>Otras figuras</c:v>
              </c:pt>
            </c:strLit>
          </c:cat>
          <c:val>
            <c:numLit>
              <c:ptCount val="10"/>
              <c:pt idx="0">
                <c:v>344982</c:v>
              </c:pt>
              <c:pt idx="1">
                <c:v>30883500</c:v>
              </c:pt>
              <c:pt idx="2">
                <c:v>428769</c:v>
              </c:pt>
              <c:pt idx="3">
                <c:v>99955</c:v>
              </c:pt>
              <c:pt idx="4">
                <c:v>94975</c:v>
              </c:pt>
              <c:pt idx="5">
                <c:v>149776</c:v>
              </c:pt>
              <c:pt idx="6">
                <c:v>178795</c:v>
              </c:pt>
              <c:pt idx="7">
                <c:v>99620</c:v>
              </c:pt>
              <c:pt idx="8">
                <c:v>894</c:v>
              </c:pt>
              <c:pt idx="9">
                <c:v>1662732</c:v>
              </c:pt>
            </c:numLit>
          </c:val>
        </c:ser>
        <c:gapWidth val="200"/>
        <c:splitType val="val"/>
        <c:splitPos val="10"/>
        <c:secondPieSize val="10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Pérdidas de suelo en la superficie erosionable
(t.año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37910873"/>
        <c:axId val="5653538"/>
      </c:bar3DChart>
      <c:catAx>
        <c:axId val="379108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0"/>
        <c:lblOffset val="100"/>
        <c:tickLblSkip val="1"/>
        <c:noMultiLvlLbl val="0"/>
      </c:catAx>
      <c:valAx>
        <c:axId val="5653538"/>
        <c:scaling>
          <c:orientation val="minMax"/>
        </c:scaling>
        <c:axPos val="t"/>
        <c:delete val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causas 
de daños en los bosques.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74"/>
          <c:w val="0.82"/>
          <c:h val="0.3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'12.9.1'!$A$7:$A$14</c:f>
              <c:strCache/>
            </c:strRef>
          </c:cat>
          <c:val>
            <c:numRef>
              <c:f>'12.9.1'!$B$7:$B$14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5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63.5</c:v>
              </c:pt>
              <c:pt idx="1">
                <c:v>68.5</c:v>
              </c:pt>
              <c:pt idx="2">
                <c:v>76.7</c:v>
              </c:pt>
              <c:pt idx="3">
                <c:v>78.3</c:v>
              </c:pt>
              <c:pt idx="4">
                <c:v>64.2</c:v>
              </c:pt>
              <c:pt idx="5">
                <c:v>50.6</c:v>
              </c:pt>
              <c:pt idx="6">
                <c:v>44.8</c:v>
              </c:pt>
              <c:pt idx="7">
                <c:v>38.5</c:v>
              </c:pt>
              <c:pt idx="8">
                <c:v>28.7</c:v>
              </c:pt>
              <c:pt idx="9">
                <c:v>29.2</c:v>
              </c:pt>
              <c:pt idx="10">
                <c:v>33.7</c:v>
              </c:pt>
              <c:pt idx="11">
                <c:v>36.7</c:v>
              </c:pt>
              <c:pt idx="12">
                <c:v>36.4</c:v>
              </c:pt>
              <c:pt idx="13">
                <c:v>33.3</c:v>
              </c:pt>
              <c:pt idx="14">
                <c:v>28.9</c:v>
              </c:pt>
              <c:pt idx="15">
                <c:v>24.2</c:v>
              </c:pt>
              <c:pt idx="16">
                <c:v>22.7</c:v>
              </c:pt>
              <c:pt idx="17">
                <c:v>24</c:v>
              </c:pt>
              <c:pt idx="18">
                <c:v>17</c:v>
              </c:pt>
              <c:pt idx="19">
                <c:v>17.2</c:v>
              </c:pt>
              <c:pt idx="20">
                <c:v>18</c:v>
              </c:pt>
              <c:pt idx="21">
                <c:v>19.7</c:v>
              </c:pt>
            </c:numLit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26</c:v>
              </c:pt>
              <c:pt idx="1">
                <c:v>23.9</c:v>
              </c:pt>
              <c:pt idx="2">
                <c:v>18.9</c:v>
              </c:pt>
              <c:pt idx="3">
                <c:v>17</c:v>
              </c:pt>
              <c:pt idx="4">
                <c:v>28.4</c:v>
              </c:pt>
              <c:pt idx="5">
                <c:v>37</c:v>
              </c:pt>
              <c:pt idx="6">
                <c:v>42.2</c:v>
              </c:pt>
              <c:pt idx="7">
                <c:v>42.2</c:v>
              </c:pt>
              <c:pt idx="8">
                <c:v>47.8</c:v>
              </c:pt>
              <c:pt idx="9">
                <c:v>51.4</c:v>
              </c:pt>
              <c:pt idx="10">
                <c:v>52.7</c:v>
              </c:pt>
              <c:pt idx="11">
                <c:v>49.7</c:v>
              </c:pt>
              <c:pt idx="12">
                <c:v>50.7</c:v>
              </c:pt>
              <c:pt idx="13">
                <c:v>52.9</c:v>
              </c:pt>
              <c:pt idx="14">
                <c:v>58.1</c:v>
              </c:pt>
              <c:pt idx="15">
                <c:v>59.4</c:v>
              </c:pt>
              <c:pt idx="16">
                <c:v>60.7</c:v>
              </c:pt>
              <c:pt idx="17">
                <c:v>61</c:v>
              </c:pt>
              <c:pt idx="18">
                <c:v>61.7</c:v>
              </c:pt>
              <c:pt idx="19">
                <c:v>61.2</c:v>
              </c:pt>
              <c:pt idx="20">
                <c:v>64.4</c:v>
              </c:pt>
              <c:pt idx="21">
                <c:v>64.7</c:v>
              </c:pt>
            </c:numLit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12.1</c:v>
              </c:pt>
              <c:pt idx="1">
                <c:v>6</c:v>
              </c:pt>
              <c:pt idx="2">
                <c:v>2.9</c:v>
              </c:pt>
              <c:pt idx="3">
                <c:v>3.1</c:v>
              </c:pt>
              <c:pt idx="4">
                <c:v>5.2</c:v>
              </c:pt>
              <c:pt idx="5">
                <c:v>9.5</c:v>
              </c:pt>
              <c:pt idx="6">
                <c:v>10</c:v>
              </c:pt>
              <c:pt idx="7">
                <c:v>13.1</c:v>
              </c:pt>
              <c:pt idx="8">
                <c:v>18.9</c:v>
              </c:pt>
              <c:pt idx="9">
                <c:v>15.1</c:v>
              </c:pt>
              <c:pt idx="10">
                <c:v>10.4</c:v>
              </c:pt>
              <c:pt idx="11">
                <c:v>9.6</c:v>
              </c:pt>
              <c:pt idx="12">
                <c:v>9.9</c:v>
              </c:pt>
              <c:pt idx="13">
                <c:v>10.1</c:v>
              </c:pt>
              <c:pt idx="14">
                <c:v>9.7</c:v>
              </c:pt>
              <c:pt idx="15">
                <c:v>13.2</c:v>
              </c:pt>
              <c:pt idx="16">
                <c:v>13.2</c:v>
              </c:pt>
              <c:pt idx="17">
                <c:v>11.9</c:v>
              </c:pt>
              <c:pt idx="18">
                <c:v>18</c:v>
              </c:pt>
              <c:pt idx="19">
                <c:v>18.2</c:v>
              </c:pt>
              <c:pt idx="20">
                <c:v>14.6</c:v>
              </c:pt>
              <c:pt idx="21">
                <c:v>13.1</c:v>
              </c:pt>
            </c:numLit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0.7</c:v>
              </c:pt>
              <c:pt idx="1">
                <c:v>1.1</c:v>
              </c:pt>
              <c:pt idx="2">
                <c:v>0.7</c:v>
              </c:pt>
              <c:pt idx="3">
                <c:v>0.6</c:v>
              </c:pt>
              <c:pt idx="4">
                <c:v>1.1</c:v>
              </c:pt>
              <c:pt idx="5">
                <c:v>1</c:v>
              </c:pt>
              <c:pt idx="6">
                <c:v>1.1</c:v>
              </c:pt>
              <c:pt idx="7">
                <c:v>2.4</c:v>
              </c:pt>
              <c:pt idx="8">
                <c:v>2.6</c:v>
              </c:pt>
              <c:pt idx="9">
                <c:v>2.2</c:v>
              </c:pt>
              <c:pt idx="10">
                <c:v>1.4</c:v>
              </c:pt>
              <c:pt idx="11">
                <c:v>1.3</c:v>
              </c:pt>
              <c:pt idx="12">
                <c:v>1.1</c:v>
              </c:pt>
              <c:pt idx="13">
                <c:v>0.6</c:v>
              </c:pt>
              <c:pt idx="14">
                <c:v>1</c:v>
              </c:pt>
              <c:pt idx="15">
                <c:v>0.9</c:v>
              </c:pt>
              <c:pt idx="16">
                <c:v>1.2</c:v>
              </c:pt>
              <c:pt idx="17">
                <c:v>1.1</c:v>
              </c:pt>
              <c:pt idx="18">
                <c:v>1.4</c:v>
              </c:pt>
              <c:pt idx="19">
                <c:v>1.3</c:v>
              </c:pt>
              <c:pt idx="20">
                <c:v>1.2</c:v>
              </c:pt>
              <c:pt idx="21">
                <c:v>1.1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tickLblSkip val="3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porcentaje de árboles según porcentaje de decoloración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Del 0% al 10% de la copa decolorada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72.6</c:v>
              </c:pt>
              <c:pt idx="1">
                <c:v>83.6</c:v>
              </c:pt>
              <c:pt idx="2">
                <c:v>87.5</c:v>
              </c:pt>
              <c:pt idx="3">
                <c:v>92.3</c:v>
              </c:pt>
              <c:pt idx="4">
                <c:v>93.7</c:v>
              </c:pt>
              <c:pt idx="5">
                <c:v>91.2</c:v>
              </c:pt>
              <c:pt idx="6">
                <c:v>91</c:v>
              </c:pt>
              <c:pt idx="7">
                <c:v>84.6</c:v>
              </c:pt>
              <c:pt idx="8">
                <c:v>87.5</c:v>
              </c:pt>
              <c:pt idx="9">
                <c:v>88</c:v>
              </c:pt>
              <c:pt idx="10">
                <c:v>94.1</c:v>
              </c:pt>
              <c:pt idx="11">
                <c:v>94.4</c:v>
              </c:pt>
              <c:pt idx="12">
                <c:v>94.7</c:v>
              </c:pt>
              <c:pt idx="13">
                <c:v>93.6</c:v>
              </c:pt>
              <c:pt idx="14">
                <c:v>93.8</c:v>
              </c:pt>
              <c:pt idx="15">
                <c:v>95.2</c:v>
              </c:pt>
              <c:pt idx="16">
                <c:v>94.6</c:v>
              </c:pt>
              <c:pt idx="17">
                <c:v>96</c:v>
              </c:pt>
              <c:pt idx="18">
                <c:v>94.6</c:v>
              </c:pt>
              <c:pt idx="19">
                <c:v>94.6</c:v>
              </c:pt>
              <c:pt idx="20">
                <c:v>96.5</c:v>
              </c:pt>
              <c:pt idx="21">
                <c:v>97.4</c:v>
              </c:pt>
            </c:numLit>
          </c:val>
        </c:ser>
        <c:ser>
          <c:idx val="1"/>
          <c:order val="1"/>
          <c:tx>
            <c:v>Del 11% al 25% de la copa decolorada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20.8</c:v>
              </c:pt>
              <c:pt idx="1">
                <c:v>14.8</c:v>
              </c:pt>
              <c:pt idx="2">
                <c:v>10.8</c:v>
              </c:pt>
              <c:pt idx="3">
                <c:v>6</c:v>
              </c:pt>
              <c:pt idx="4">
                <c:v>4.8</c:v>
              </c:pt>
              <c:pt idx="5">
                <c:v>6.3</c:v>
              </c:pt>
              <c:pt idx="6">
                <c:v>6.5</c:v>
              </c:pt>
              <c:pt idx="7">
                <c:v>8.8</c:v>
              </c:pt>
              <c:pt idx="8">
                <c:v>8.3</c:v>
              </c:pt>
              <c:pt idx="9">
                <c:v>7.7</c:v>
              </c:pt>
              <c:pt idx="10">
                <c:v>3.7</c:v>
              </c:pt>
              <c:pt idx="11">
                <c:v>2.3</c:v>
              </c:pt>
              <c:pt idx="12">
                <c:v>2.8</c:v>
              </c:pt>
              <c:pt idx="13">
                <c:v>2.8</c:v>
              </c:pt>
              <c:pt idx="14">
                <c:v>3</c:v>
              </c:pt>
              <c:pt idx="15">
                <c:v>2.1</c:v>
              </c:pt>
              <c:pt idx="16">
                <c:v>2.8</c:v>
              </c:pt>
              <c:pt idx="17">
                <c:v>1.7</c:v>
              </c:pt>
              <c:pt idx="18">
                <c:v>3</c:v>
              </c:pt>
              <c:pt idx="19">
                <c:v>2.7</c:v>
              </c:pt>
              <c:pt idx="20">
                <c:v>1.4</c:v>
              </c:pt>
              <c:pt idx="21">
                <c:v>1.1</c:v>
              </c:pt>
            </c:numLit>
          </c:val>
        </c:ser>
        <c:ser>
          <c:idx val="2"/>
          <c:order val="2"/>
          <c:tx>
            <c:v>Del 26% al 60% de la copa decolorada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5.7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1.3</c:v>
              </c:pt>
              <c:pt idx="8">
                <c:v>1.6</c:v>
              </c:pt>
              <c:pt idx="9">
                <c:v>1.4</c:v>
              </c:pt>
              <c:pt idx="10">
                <c:v>0.4</c:v>
              </c:pt>
              <c:pt idx="11">
                <c:v>0.3</c:v>
              </c:pt>
              <c:pt idx="12">
                <c:v>0.3</c:v>
              </c:pt>
              <c:pt idx="13">
                <c:v>0.4</c:v>
              </c:pt>
              <c:pt idx="14">
                <c:v>0.6</c:v>
              </c:pt>
              <c:pt idx="15">
                <c:v>0.2</c:v>
              </c:pt>
              <c:pt idx="16">
                <c:v>0.2</c:v>
              </c:pt>
              <c:pt idx="17">
                <c:v>0</c:v>
              </c:pt>
              <c:pt idx="18">
                <c:v>0.1</c:v>
              </c:pt>
              <c:pt idx="19">
                <c:v>0.4</c:v>
              </c:pt>
              <c:pt idx="20">
                <c:v>0.3</c:v>
              </c:pt>
              <c:pt idx="21">
                <c:v>0.1</c:v>
              </c:pt>
            </c:numLit>
          </c:val>
        </c:ser>
        <c:ser>
          <c:idx val="3"/>
          <c:order val="3"/>
          <c:tx>
            <c:v>Más del 60% de la copa decolorada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0.9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1.3</c:v>
              </c:pt>
              <c:pt idx="8">
                <c:v>0.6</c:v>
              </c:pt>
              <c:pt idx="9">
                <c:v>0.8</c:v>
              </c:pt>
              <c:pt idx="10">
                <c:v>0.1</c:v>
              </c:pt>
              <c:pt idx="11">
                <c:v>0.3</c:v>
              </c:pt>
              <c:pt idx="12">
                <c:v>0.3</c:v>
              </c:pt>
              <c:pt idx="13">
                <c:v>0</c:v>
              </c:pt>
              <c:pt idx="14">
                <c:v>0.3</c:v>
              </c:pt>
              <c:pt idx="15">
                <c:v>0.1</c:v>
              </c:pt>
              <c:pt idx="16">
                <c:v>0.2</c:v>
              </c:pt>
              <c:pt idx="17">
                <c:v>0.2</c:v>
              </c:pt>
              <c:pt idx="18">
                <c:v>0.4</c:v>
              </c:pt>
              <c:pt idx="19">
                <c:v>0.3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0.5</c:v>
              </c:pt>
              <c:pt idx="2">
                <c:v>1</c:v>
              </c:pt>
              <c:pt idx="3">
                <c:v>0.9</c:v>
              </c:pt>
              <c:pt idx="4">
                <c:v>1.1</c:v>
              </c:pt>
              <c:pt idx="5">
                <c:v>1.9</c:v>
              </c:pt>
              <c:pt idx="6">
                <c:v>1.9</c:v>
              </c:pt>
              <c:pt idx="7">
                <c:v>4</c:v>
              </c:pt>
              <c:pt idx="8">
                <c:v>2</c:v>
              </c:pt>
              <c:pt idx="9">
                <c:v>2.2</c:v>
              </c:pt>
              <c:pt idx="10">
                <c:v>1.8</c:v>
              </c:pt>
              <c:pt idx="11">
                <c:v>2.7</c:v>
              </c:pt>
              <c:pt idx="12">
                <c:v>1.9</c:v>
              </c:pt>
              <c:pt idx="13">
                <c:v>3.1</c:v>
              </c:pt>
              <c:pt idx="14">
                <c:v>2.3</c:v>
              </c:pt>
              <c:pt idx="15">
                <c:v>2.3</c:v>
              </c:pt>
              <c:pt idx="16">
                <c:v>2.2</c:v>
              </c:pt>
              <c:pt idx="17">
                <c:v>2</c:v>
              </c:pt>
              <c:pt idx="18">
                <c:v>1.9</c:v>
              </c:pt>
              <c:pt idx="19">
                <c:v>2.1</c:v>
              </c:pt>
              <c:pt idx="20">
                <c:v>1.8</c:v>
              </c:pt>
              <c:pt idx="21">
                <c:v>1.4</c:v>
              </c:pt>
            </c:numLit>
          </c:val>
        </c:ser>
        <c:overlap val="100"/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tickLblSkip val="3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  <c:pt idx="16">
                <c:v>2003</c:v>
              </c:pt>
              <c:pt idx="17">
                <c:v>2004</c:v>
              </c:pt>
              <c:pt idx="18">
                <c:v>2005</c:v>
              </c:pt>
              <c:pt idx="19">
                <c:v>2006</c:v>
              </c:pt>
              <c:pt idx="20">
                <c:v>2007</c:v>
              </c:pt>
              <c:pt idx="21">
                <c:v>2008</c:v>
              </c:pt>
            </c:numLit>
          </c:cat>
          <c:val>
            <c:numLit>
              <c:ptCount val="22"/>
              <c:pt idx="0">
                <c:v>5908</c:v>
              </c:pt>
              <c:pt idx="1">
                <c:v>9260</c:v>
              </c:pt>
              <c:pt idx="2">
                <c:v>10968</c:v>
              </c:pt>
              <c:pt idx="3">
                <c:v>10728</c:v>
              </c:pt>
              <c:pt idx="4">
                <c:v>10462</c:v>
              </c:pt>
              <c:pt idx="5">
                <c:v>11088</c:v>
              </c:pt>
              <c:pt idx="6">
                <c:v>11040</c:v>
              </c:pt>
              <c:pt idx="7">
                <c:v>10944</c:v>
              </c:pt>
              <c:pt idx="8">
                <c:v>10896</c:v>
              </c:pt>
              <c:pt idx="9">
                <c:v>11040</c:v>
              </c:pt>
              <c:pt idx="10">
                <c:v>11088</c:v>
              </c:pt>
              <c:pt idx="11">
                <c:v>11160</c:v>
              </c:pt>
              <c:pt idx="12">
                <c:v>14664</c:v>
              </c:pt>
              <c:pt idx="13">
                <c:v>14880</c:v>
              </c:pt>
              <c:pt idx="14">
                <c:v>14880</c:v>
              </c:pt>
              <c:pt idx="15">
                <c:v>14880</c:v>
              </c:pt>
              <c:pt idx="16">
                <c:v>14880</c:v>
              </c:pt>
              <c:pt idx="17">
                <c:v>14880</c:v>
              </c:pt>
              <c:pt idx="18">
                <c:v>14880</c:v>
              </c:pt>
              <c:pt idx="19">
                <c:v>14880</c:v>
              </c:pt>
              <c:pt idx="20">
                <c:v>14880</c:v>
              </c:pt>
              <c:pt idx="21">
                <c:v>14880</c:v>
              </c:pt>
            </c:numLit>
          </c:val>
          <c:smooth val="0"/>
        </c:ser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  <c:majorUnit val="2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porcentaje de árboles 
según porcentaje de defoliación.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'12.9.3'!$A$20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'12.9.3'!$B$20:$E$20</c:f>
              <c:numCache/>
            </c:numRef>
          </c:val>
          <c:shape val="cylinder"/>
        </c:ser>
        <c:ser>
          <c:idx val="1"/>
          <c:order val="1"/>
          <c:tx>
            <c:strRef>
              <c:f>'12.9.3'!$A$21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'12.9.3'!$B$21:$E$21</c:f>
              <c:numCache/>
            </c:numRef>
          </c:val>
          <c:shape val="cylinder"/>
        </c:ser>
        <c:ser>
          <c:idx val="2"/>
          <c:order val="2"/>
          <c:tx>
            <c:strRef>
              <c:f>'12.9.3'!$A$22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España 2006</c:v>
              </c:pt>
              <c:pt idx="1">
                <c:v>UE 2006</c:v>
              </c:pt>
              <c:pt idx="2">
                <c:v>Europa 2006</c:v>
              </c:pt>
              <c:pt idx="3">
                <c:v>España 2007</c:v>
              </c:pt>
            </c:strLit>
          </c:cat>
          <c:val>
            <c:numRef>
              <c:f>'12.9.3'!$B$22:$E$22</c:f>
              <c:numCache/>
            </c:numRef>
          </c:val>
          <c:shape val="cylinder"/>
        </c:ser>
        <c:overlap val="100"/>
        <c:gapWidth val="110"/>
        <c:shape val="cylinder"/>
        <c:axId val="53258625"/>
        <c:axId val="9565578"/>
      </c:bar3D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l"/>
        <c:delete val="1"/>
        <c:majorTickMark val="out"/>
        <c:minorTickMark val="none"/>
        <c:tickLblPos val="nextTo"/>
        <c:crossAx val="532586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9925"/>
          <c:w val="0.689"/>
          <c:h val="0.55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'12.9.5'!$B$5:$H$5</c:f>
              <c:strCache/>
            </c:strRef>
          </c:cat>
          <c:val>
            <c:numRef>
              <c:f>'12.9.5'!$B$24:$H$24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585"/>
          <c:w val="0.9955"/>
          <c:h val="0.78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'12.10.1.2'!$B$9:$B$56</c:f>
              <c:numCache/>
            </c:numRef>
          </c:val>
          <c:smooth val="0"/>
        </c:ser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auto val="1"/>
        <c:lblOffset val="100"/>
        <c:tickLblSkip val="3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813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16475"/>
          <c:w val="0.97625"/>
          <c:h val="0.77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'12.10.1.2'!$E$9:$E$56</c:f>
              <c:numCache/>
            </c:numRef>
          </c:val>
          <c:smooth val="0"/>
        </c:ser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auto val="1"/>
        <c:lblOffset val="100"/>
        <c:tickLblSkip val="3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16625"/>
          <c:w val="0.9605"/>
          <c:h val="0.77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'12.10.1.2'!$A$9:$A$56</c:f>
              <c:numCache/>
            </c:numRef>
          </c:cat>
          <c:val>
            <c:numRef>
              <c:f>'12.10.1.2'!$H$9:$H$56</c:f>
              <c:numCache/>
            </c:numRef>
          </c:val>
          <c:smooth val="0"/>
        </c:ser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auto val="1"/>
        <c:lblOffset val="100"/>
        <c:tickLblSkip val="3"/>
        <c:noMultiLvlLbl val="0"/>
      </c:catAx>
      <c:valAx>
        <c:axId val="43956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8625"/>
          <c:w val="0.985"/>
          <c:h val="0.6982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'12.10.1.5'!$B$7:$B$26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'12.10.1.5'!$A$7:$A$26</c:f>
              <c:numCache/>
            </c:numRef>
          </c:cat>
          <c:val>
            <c:numRef>
              <c:f>'12.10.1.5'!$C$7:$C$26</c:f>
              <c:numCache/>
            </c:numRef>
          </c:val>
          <c:smooth val="0"/>
        </c:ser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auto val="1"/>
        <c:lblOffset val="100"/>
        <c:tickLblSkip val="2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425"/>
          <c:y val="0.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2008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75"/>
          <c:w val="1"/>
          <c:h val="0.908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'12.10.2.2'!$A$7:$A$23</c:f>
              <c:strCache/>
            </c:strRef>
          </c:cat>
          <c:val>
            <c:numRef>
              <c:f>'12.10.2.2'!$L$7:$L$23</c:f>
              <c:numCache/>
            </c:numRef>
          </c:val>
          <c:shape val="cylinder"/>
        </c:ser>
        <c:gapWidth val="70"/>
        <c:shape val="cylinder"/>
        <c:axId val="33235075"/>
        <c:axId val="30680220"/>
      </c:bar3DChart>
      <c:catAx>
        <c:axId val="33235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0"/>
        <c:lblOffset val="100"/>
        <c:noMultiLvlLbl val="0"/>
      </c:catAx>
      <c:valAx>
        <c:axId val="30680220"/>
        <c:scaling>
          <c:orientation val="minMax"/>
        </c:scaling>
        <c:axPos val="t"/>
        <c:delete val="1"/>
        <c:majorTickMark val="out"/>
        <c:minorTickMark val="none"/>
        <c:tickLblPos val="nextTo"/>
        <c:crossAx val="33235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2008
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425"/>
          <c:w val="0.59975"/>
          <c:h val="0.45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('12.10.2.2'!$B$5,'12.10.2.2'!$D$5,'12.10.2.2'!$F$5,'12.10.2.2'!$H$5,'12.10.2.2'!$J$5)</c:f>
              <c:strCache/>
            </c:strRef>
          </c:cat>
          <c:val>
            <c:numRef>
              <c:f>('12.10.2.2'!$B$25,'12.10.2.2'!$D$25,'12.10.2.2'!$F$25,'12.10.2.2'!$H$25,'12.10.2.2'!$J$25)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desarbolados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4325"/>
          <c:w val="0.5"/>
          <c:h val="0.429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343543.98</c:v>
              </c:pt>
              <c:pt idx="1">
                <c:v>1906587.4</c:v>
              </c:pt>
              <c:pt idx="2">
                <c:v>5185297.01</c:v>
              </c:pt>
              <c:pt idx="3">
                <c:v>300907.05</c:v>
              </c:pt>
              <c:pt idx="4">
                <c:v>1217973.1700000002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2008
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"/>
          <c:y val="0.234"/>
          <c:w val="0.50475"/>
          <c:h val="0.591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('12.10.2.4'!$A$26,'12.10.2.4'!$A$27,'12.10.2.4'!$A$34,'12.10.2.4'!$A$37,'12.10.2.4'!$A$28,'12.10.2.4'!$A$31,'12.10.2.4'!$A$32,'12.10.2.4'!$A$33)</c:f>
              <c:strCache/>
            </c:strRef>
          </c:cat>
          <c:val>
            <c:numRef>
              <c:f>('12.10.2.4'!$F$26,'12.10.2.4'!$F$27,'12.10.2.4'!$F$34,'12.10.2.4'!$F$37,'12.10.2.4'!$F$28,'12.10.2.4'!$F$31,'12.10.2.4'!$F$32,'12.10.2.4'!$F$33)</c:f>
              <c:numCache/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191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325"/>
          <c:y val="0.408"/>
          <c:w val="0.61225"/>
          <c:h val="0.283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('12.10.4.1'!$D$8,'12.10.4.1'!$D$23,'12.10.4.1'!$D$25,'12.10.4.1'!$D$27,'12.10.4.1'!$D$29)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8"/>
          <c:y val="0.39025"/>
          <c:w val="0.62825"/>
          <c:h val="0.299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('12.10.4.1'!$A$8,'12.10.4.1'!$A$23,'12.10.4.1'!$A$25,'12.10.4.1'!$A$27,'12.10.4.1'!$A$29)</c:f>
              <c:strCache/>
            </c:strRef>
          </c:cat>
          <c:val>
            <c:numRef>
              <c:f>('12.10.4.1'!$I$8,'12.10.4.1'!$I$23,'12.10.4.1'!$I$25,'12.10.4.1'!$I$27,'12.10.4.1'!$I$29)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2008
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8"/>
          <c:w val="1"/>
          <c:h val="0.882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'12.10.4.1'!$A$10:$A$22</c:f>
              <c:strCache/>
            </c:strRef>
          </c:cat>
          <c:val>
            <c:numRef>
              <c:f>'12.10.4.1'!$D$10:$D$22</c:f>
              <c:numCache/>
            </c:numRef>
          </c:val>
          <c:shape val="cylinder"/>
        </c:ser>
        <c:gapWidth val="70"/>
        <c:shape val="cylinder"/>
        <c:axId val="7686525"/>
        <c:axId val="2069862"/>
      </c:bar3DChart>
      <c:catAx>
        <c:axId val="7686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0"/>
        <c:lblOffset val="100"/>
        <c:tickLblSkip val="1"/>
        <c:noMultiLvlLbl val="0"/>
      </c:catAx>
      <c:valAx>
        <c:axId val="2069862"/>
        <c:scaling>
          <c:orientation val="minMax"/>
        </c:scaling>
        <c:axPos val="t"/>
        <c:delete val="1"/>
        <c:majorTickMark val="out"/>
        <c:minorTickMark val="none"/>
        <c:tickLblPos val="nextTo"/>
        <c:crossAx val="7686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15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('12.10.4.4'!$D$14,'12.10.4.4'!$D$20,'12.10.4.4'!$D$27,'12.10.4.4'!$D$35,'12.10.4.4'!$D$44)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225"/>
          <c:y val="0.45975"/>
          <c:w val="0.6185"/>
          <c:h val="0.313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('12.10.4.4'!$I$14,'12.10.4.4'!$I$20,'12.10.4.4'!$I$27,'12.10.4.4'!$I$35,'12.10.4.4'!$I$44)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125"/>
          <c:w val="0.91325"/>
          <c:h val="0.738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18628759"/>
        <c:axId val="33441104"/>
      </c:bar3DChart>
      <c:catAx>
        <c:axId val="18628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0"/>
        <c:lblOffset val="100"/>
        <c:tickLblSkip val="1"/>
        <c:noMultiLvlLbl val="0"/>
      </c:catAx>
      <c:valAx>
        <c:axId val="33441104"/>
        <c:scaling>
          <c:orientation val="minMax"/>
        </c:scaling>
        <c:axPos val="t"/>
        <c:delete val="1"/>
        <c:majorTickMark val="out"/>
        <c:minorTickMark val="none"/>
        <c:tickLblPos val="nextTo"/>
        <c:crossAx val="18628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65"/>
          <c:w val="0.9125"/>
          <c:h val="0.72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32534481"/>
        <c:axId val="24374874"/>
      </c:bar3DChart>
      <c:catAx>
        <c:axId val="32534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0"/>
        <c:lblOffset val="100"/>
        <c:tickLblSkip val="1"/>
        <c:noMultiLvlLbl val="0"/>
      </c:catAx>
      <c:valAx>
        <c:axId val="24374874"/>
        <c:scaling>
          <c:orientation val="minMax"/>
        </c:scaling>
        <c:axPos val="t"/>
        <c:delete val="1"/>
        <c:majorTickMark val="out"/>
        <c:minorTickMark val="none"/>
        <c:tickLblPos val="nextTo"/>
        <c:crossAx val="3253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75"/>
          <c:y val="0.30975"/>
          <c:w val="0.711"/>
          <c:h val="0.366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('12.10.5.1'!$B$5,'12.10.5.1'!$D$5,'12.10.5.1'!$F$5,'12.10.5.1'!$H$5,'12.10.5.1'!$B$28,'12.10.5.1'!$D$28,'12.10.5.1'!$F$28)</c:f>
              <c:strCache/>
            </c:strRef>
          </c:cat>
          <c:val>
            <c:numRef>
              <c:f>('12.10.5.1'!$B$25,'12.10.5.1'!$D$25,'12.10.5.1'!$F$25,'12.10.5.1'!$H$25,'12.10.5.1'!$B$48,'12.10.5.1'!$D$48,'12.10.5.1'!$F$48)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2"/>
          <c:h val="0.718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'12.10.6'!$B$7:$B$11</c:f>
              <c:numCache/>
            </c:numRef>
          </c:val>
          <c:shape val="cylinder"/>
        </c:ser>
        <c:overlap val="100"/>
        <c:gapWidth val="70"/>
        <c:shape val="cylinder"/>
        <c:axId val="18047275"/>
        <c:axId val="28207748"/>
      </c:bar3DChart>
      <c:catAx>
        <c:axId val="18047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0"/>
        <c:lblOffset val="100"/>
        <c:tickLblSkip val="1"/>
        <c:noMultiLvlLbl val="0"/>
      </c:catAx>
      <c:valAx>
        <c:axId val="28207748"/>
        <c:scaling>
          <c:orientation val="minMax"/>
        </c:scaling>
        <c:axPos val="t"/>
        <c:delete val="1"/>
        <c:majorTickMark val="out"/>
        <c:minorTickMark val="none"/>
        <c:tickLblPos val="nextTo"/>
        <c:crossAx val="18047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2008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5"/>
          <c:w val="0.99125"/>
          <c:h val="0.7192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'12.10.6'!$A$7:$A$11</c:f>
              <c:strCache/>
            </c:strRef>
          </c:cat>
          <c:val>
            <c:numRef>
              <c:f>'12.10.6'!$C$7:$C$11</c:f>
              <c:numCache/>
            </c:numRef>
          </c:val>
          <c:shape val="cylinder"/>
        </c:ser>
        <c:overlap val="100"/>
        <c:gapWidth val="70"/>
        <c:shape val="cylinder"/>
        <c:axId val="52543141"/>
        <c:axId val="3126222"/>
      </c:bar3DChart>
      <c:catAx>
        <c:axId val="52543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0"/>
        <c:lblOffset val="100"/>
        <c:tickLblSkip val="1"/>
        <c:noMultiLvlLbl val="0"/>
      </c:catAx>
      <c:valAx>
        <c:axId val="3126222"/>
        <c:scaling>
          <c:orientation val="minMax"/>
        </c:scaling>
        <c:axPos val="t"/>
        <c:delete val="1"/>
        <c:majorTickMark val="out"/>
        <c:minorTickMark val="none"/>
        <c:tickLblPos val="nextTo"/>
        <c:crossAx val="52543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2008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9325"/>
          <c:w val="0.51625"/>
          <c:h val="0.401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Estado/C.C.A.A</c:v>
              </c:pt>
              <c:pt idx="1">
                <c:v>Entidades locales </c:v>
              </c:pt>
              <c:pt idx="2">
                <c:v>Privados</c:v>
              </c:pt>
              <c:pt idx="3">
                <c:v>Vecinales en mano común </c:v>
              </c:pt>
              <c:pt idx="4">
                <c:v>Propiedad desconocida o dudosa</c:v>
              </c:pt>
            </c:strLit>
          </c:cat>
          <c:val>
            <c:numLit>
              <c:ptCount val="5"/>
              <c:pt idx="0">
                <c:v>1495641.42</c:v>
              </c:pt>
              <c:pt idx="1">
                <c:v>6160225.09</c:v>
              </c:pt>
              <c:pt idx="2">
                <c:v>15747621.549999997</c:v>
              </c:pt>
              <c:pt idx="3">
                <c:v>618150.58</c:v>
              </c:pt>
              <c:pt idx="4">
                <c:v>3504073.75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6"/>
          <c:w val="0.58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ptCount val="3"/>
              <c:pt idx="0">
                <c:v>6403634.83</c:v>
              </c:pt>
              <c:pt idx="1">
                <c:v>8617155.96</c:v>
              </c:pt>
              <c:pt idx="2">
                <c:v>3550610.87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2875" y="0"/>
        <a:ext cx="851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28575</xdr:rowOff>
    </xdr:from>
    <xdr:to>
      <xdr:col>7</xdr:col>
      <xdr:colOff>523875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142875" y="4333875"/>
        <a:ext cx="7953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6101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8580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0" y="5524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200775" y="552450"/>
          <a:ext cx="19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7258050" y="5524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04850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180022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" y="5524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</xdr:row>
      <xdr:rowOff>57150</xdr:rowOff>
    </xdr:from>
    <xdr:to>
      <xdr:col>9</xdr:col>
      <xdr:colOff>742950</xdr:colOff>
      <xdr:row>34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7991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30</xdr:row>
      <xdr:rowOff>47625</xdr:rowOff>
    </xdr:from>
    <xdr:to>
      <xdr:col>2</xdr:col>
      <xdr:colOff>1933575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161925" y="5048250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9525</xdr:rowOff>
    </xdr:from>
    <xdr:to>
      <xdr:col>2</xdr:col>
      <xdr:colOff>152400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42875" y="76295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45</xdr:row>
      <xdr:rowOff>0</xdr:rowOff>
    </xdr:from>
    <xdr:to>
      <xdr:col>5</xdr:col>
      <xdr:colOff>790575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3533775" y="762000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1076325" y="4848225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85725</xdr:rowOff>
    </xdr:from>
    <xdr:to>
      <xdr:col>2</xdr:col>
      <xdr:colOff>1171575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42875" y="572452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0</xdr:rowOff>
    </xdr:from>
    <xdr:to>
      <xdr:col>9</xdr:col>
      <xdr:colOff>742950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238125" y="4819650"/>
        <a:ext cx="10058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95250</xdr:rowOff>
    </xdr:from>
    <xdr:to>
      <xdr:col>3</xdr:col>
      <xdr:colOff>1762125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52425" y="4762500"/>
        <a:ext cx="8362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142875</xdr:rowOff>
    </xdr:from>
    <xdr:to>
      <xdr:col>4</xdr:col>
      <xdr:colOff>685800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19075" y="4829175"/>
        <a:ext cx="6610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6</xdr:col>
      <xdr:colOff>838200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52400" y="5810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19</xdr:row>
      <xdr:rowOff>142875</xdr:rowOff>
    </xdr:from>
    <xdr:to>
      <xdr:col>2</xdr:col>
      <xdr:colOff>1238250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61925" y="3371850"/>
        <a:ext cx="43719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142875</xdr:rowOff>
    </xdr:from>
    <xdr:to>
      <xdr:col>10</xdr:col>
      <xdr:colOff>485775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57175" y="3152775"/>
        <a:ext cx="5362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76200</xdr:rowOff>
    </xdr:from>
    <xdr:to>
      <xdr:col>10</xdr:col>
      <xdr:colOff>485775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295275" y="7134225"/>
        <a:ext cx="5324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</xdr:row>
      <xdr:rowOff>28575</xdr:rowOff>
    </xdr:from>
    <xdr:to>
      <xdr:col>10</xdr:col>
      <xdr:colOff>485775</xdr:colOff>
      <xdr:row>17</xdr:row>
      <xdr:rowOff>76200</xdr:rowOff>
    </xdr:to>
    <xdr:graphicFrame>
      <xdr:nvGraphicFramePr>
        <xdr:cNvPr id="3" name="Chart 3"/>
        <xdr:cNvGraphicFramePr/>
      </xdr:nvGraphicFramePr>
      <xdr:xfrm>
        <a:off x="238125" y="771525"/>
        <a:ext cx="53816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25</xdr:row>
      <xdr:rowOff>47625</xdr:rowOff>
    </xdr:from>
    <xdr:to>
      <xdr:col>4</xdr:col>
      <xdr:colOff>342900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647700" y="4219575"/>
        <a:ext cx="6029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123825</xdr:rowOff>
    </xdr:from>
    <xdr:to>
      <xdr:col>8</xdr:col>
      <xdr:colOff>257175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71550" y="4486275"/>
        <a:ext cx="7124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58</xdr:row>
      <xdr:rowOff>123825</xdr:rowOff>
    </xdr:from>
    <xdr:to>
      <xdr:col>7</xdr:col>
      <xdr:colOff>981075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228600" y="9639300"/>
        <a:ext cx="8258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76</xdr:row>
      <xdr:rowOff>123825</xdr:rowOff>
    </xdr:from>
    <xdr:to>
      <xdr:col>7</xdr:col>
      <xdr:colOff>942975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0" y="12553950"/>
        <a:ext cx="82581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94</xdr:row>
      <xdr:rowOff>114300</xdr:rowOff>
    </xdr:from>
    <xdr:to>
      <xdr:col>7</xdr:col>
      <xdr:colOff>981075</xdr:colOff>
      <xdr:row>109</xdr:row>
      <xdr:rowOff>152400</xdr:rowOff>
    </xdr:to>
    <xdr:graphicFrame>
      <xdr:nvGraphicFramePr>
        <xdr:cNvPr id="3" name="Chart 3"/>
        <xdr:cNvGraphicFramePr/>
      </xdr:nvGraphicFramePr>
      <xdr:xfrm>
        <a:off x="180975" y="15459075"/>
        <a:ext cx="8305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076325" y="5067300"/>
        <a:ext cx="58293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3</xdr:col>
      <xdr:colOff>1285875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6675" y="4819650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38100</xdr:rowOff>
    </xdr:from>
    <xdr:to>
      <xdr:col>5</xdr:col>
      <xdr:colOff>1152525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14650"/>
          <a:ext cx="73056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39</xdr:row>
      <xdr:rowOff>152400</xdr:rowOff>
    </xdr:from>
    <xdr:to>
      <xdr:col>5</xdr:col>
      <xdr:colOff>1181100</xdr:colOff>
      <xdr:row>63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591300"/>
          <a:ext cx="6838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800100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1087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59</xdr:row>
      <xdr:rowOff>28575</xdr:rowOff>
    </xdr:from>
    <xdr:to>
      <xdr:col>9</xdr:col>
      <xdr:colOff>600075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1981200" y="97059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314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95800" y="5495925"/>
        <a:ext cx="43815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943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1437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1628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51</xdr:row>
      <xdr:rowOff>123825</xdr:rowOff>
    </xdr:from>
    <xdr:to>
      <xdr:col>6</xdr:col>
      <xdr:colOff>371475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485775" y="8534400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3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09825"/>
        <a:ext cx="64674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3</xdr:col>
      <xdr:colOff>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38725"/>
        <a:ext cx="6429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0</xdr:rowOff>
    </xdr:from>
    <xdr:to>
      <xdr:col>5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1333500" y="4810125"/>
        <a:ext cx="5505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4" name="Chart 4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intern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dia\SUPERFICIE%20FORES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rio%202001\AEA2000\EXCEL_CAPS\A01cap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Documents%20and%20Settings\nalb\Mis%20documentos\Anuario%202004\Anuario%20(3-11-05)\Documents%20and%20Settings\nalb\Escritorio\Anuario\ANUARIO\ANUA98\ANUA98\A98cap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98\ANUA98\A98CAP1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nuario\elaboraanu2005\Mis%20documentos\Aea2000definitivo\AEA2000\EXCEL\Base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drawing" Target="../drawings/drawing24.x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zoomScale="75" zoomScaleNormal="75" workbookViewId="0" topLeftCell="A1">
      <selection activeCell="J14" sqref="J14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525" t="s">
        <v>647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1031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527" t="s">
        <v>612</v>
      </c>
      <c r="B5" s="529" t="s">
        <v>659</v>
      </c>
      <c r="C5" s="530"/>
      <c r="D5" s="530"/>
      <c r="E5" s="530"/>
      <c r="F5" s="521" t="s">
        <v>661</v>
      </c>
      <c r="G5" s="523" t="s">
        <v>660</v>
      </c>
    </row>
    <row r="6" spans="1:7" ht="39" thickBot="1">
      <c r="A6" s="528"/>
      <c r="B6" s="35" t="s">
        <v>656</v>
      </c>
      <c r="C6" s="35" t="s">
        <v>657</v>
      </c>
      <c r="D6" s="35" t="s">
        <v>658</v>
      </c>
      <c r="E6" s="36" t="s">
        <v>653</v>
      </c>
      <c r="F6" s="522"/>
      <c r="G6" s="524"/>
    </row>
    <row r="7" spans="1:14" s="5" customFormat="1" ht="12.75">
      <c r="A7" s="20" t="s">
        <v>613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614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615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616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617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618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619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620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621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622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623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624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625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626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627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654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628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665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662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663</v>
      </c>
      <c r="B27" s="17"/>
      <c r="C27" s="7"/>
      <c r="H27" s="16"/>
    </row>
    <row r="28" spans="1:8" ht="12.75">
      <c r="A28" s="18" t="s">
        <v>664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3.421875" style="73" customWidth="1"/>
    <col min="2" max="11" width="11.00390625" style="73" customWidth="1"/>
    <col min="12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3" spans="1:12" ht="15">
      <c r="A3" s="517" t="s">
        <v>744</v>
      </c>
      <c r="B3" s="509"/>
      <c r="C3" s="509"/>
      <c r="D3" s="509"/>
      <c r="E3" s="509"/>
      <c r="F3" s="509"/>
      <c r="G3" s="509"/>
      <c r="H3" s="509"/>
      <c r="I3" s="509"/>
      <c r="J3" s="509"/>
      <c r="K3" s="4"/>
      <c r="L3" s="5"/>
    </row>
    <row r="4" spans="1:12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6"/>
    </row>
    <row r="5" spans="1:12" s="5" customFormat="1" ht="12.75" customHeight="1">
      <c r="A5" s="534" t="s">
        <v>612</v>
      </c>
      <c r="B5" s="542" t="s">
        <v>728</v>
      </c>
      <c r="C5" s="543"/>
      <c r="D5" s="543"/>
      <c r="E5" s="543"/>
      <c r="F5" s="543"/>
      <c r="G5" s="543"/>
      <c r="H5" s="543"/>
      <c r="I5" s="543"/>
      <c r="J5" s="543"/>
      <c r="K5" s="543"/>
      <c r="L5" s="6"/>
    </row>
    <row r="6" spans="1:12" s="5" customFormat="1" ht="18" customHeight="1" thickBot="1">
      <c r="A6" s="535"/>
      <c r="B6" s="88">
        <v>1997</v>
      </c>
      <c r="C6" s="88">
        <v>1998</v>
      </c>
      <c r="D6" s="88">
        <v>1999</v>
      </c>
      <c r="E6" s="88">
        <v>2000</v>
      </c>
      <c r="F6" s="88">
        <v>2001</v>
      </c>
      <c r="G6" s="88">
        <v>2002</v>
      </c>
      <c r="H6" s="88" t="s">
        <v>730</v>
      </c>
      <c r="I6" s="88" t="s">
        <v>731</v>
      </c>
      <c r="J6" s="89">
        <v>2007</v>
      </c>
      <c r="K6" s="89">
        <v>2008</v>
      </c>
      <c r="L6" s="6"/>
    </row>
    <row r="7" spans="1:15" s="5" customFormat="1" ht="12.75">
      <c r="A7" s="20" t="s">
        <v>613</v>
      </c>
      <c r="B7" s="37">
        <v>76</v>
      </c>
      <c r="C7" s="37">
        <v>40</v>
      </c>
      <c r="D7" s="37">
        <v>32</v>
      </c>
      <c r="E7" s="37">
        <v>34</v>
      </c>
      <c r="F7" s="37">
        <v>22</v>
      </c>
      <c r="G7" s="37">
        <v>22</v>
      </c>
      <c r="H7" s="37">
        <v>7</v>
      </c>
      <c r="I7" s="77" t="s">
        <v>732</v>
      </c>
      <c r="J7" s="90"/>
      <c r="K7" s="90" t="s">
        <v>732</v>
      </c>
      <c r="L7" s="6"/>
      <c r="M7" s="6"/>
      <c r="N7" s="6"/>
      <c r="O7" s="6"/>
    </row>
    <row r="8" spans="1:15" s="5" customFormat="1" ht="12.75">
      <c r="A8" s="24" t="s">
        <v>614</v>
      </c>
      <c r="B8" s="39">
        <v>16</v>
      </c>
      <c r="C8" s="39">
        <v>14</v>
      </c>
      <c r="D8" s="39">
        <v>16</v>
      </c>
      <c r="E8" s="39">
        <v>16</v>
      </c>
      <c r="F8" s="39">
        <v>16</v>
      </c>
      <c r="G8" s="39">
        <v>16</v>
      </c>
      <c r="H8" s="39">
        <v>8</v>
      </c>
      <c r="I8" s="39">
        <v>4</v>
      </c>
      <c r="J8" s="91" t="s">
        <v>732</v>
      </c>
      <c r="K8" s="91" t="s">
        <v>732</v>
      </c>
      <c r="L8" s="6"/>
      <c r="M8" s="6"/>
      <c r="N8" s="6"/>
      <c r="O8" s="6"/>
    </row>
    <row r="9" spans="1:15" s="5" customFormat="1" ht="12.75">
      <c r="A9" s="24" t="s">
        <v>615</v>
      </c>
      <c r="B9" s="39">
        <v>6</v>
      </c>
      <c r="C9" s="39">
        <v>6</v>
      </c>
      <c r="D9" s="39">
        <v>6</v>
      </c>
      <c r="E9" s="39">
        <v>6</v>
      </c>
      <c r="F9" s="39">
        <v>7</v>
      </c>
      <c r="G9" s="39">
        <v>6</v>
      </c>
      <c r="H9" s="39">
        <v>4</v>
      </c>
      <c r="I9" s="39">
        <v>4</v>
      </c>
      <c r="J9" s="57">
        <v>4</v>
      </c>
      <c r="K9" s="57">
        <v>1</v>
      </c>
      <c r="L9" s="6"/>
      <c r="M9" s="6"/>
      <c r="N9" s="6"/>
      <c r="O9" s="6"/>
    </row>
    <row r="10" spans="1:15" s="5" customFormat="1" ht="12.75">
      <c r="A10" s="24" t="s">
        <v>616</v>
      </c>
      <c r="B10" s="39">
        <v>80</v>
      </c>
      <c r="C10" s="39">
        <v>75</v>
      </c>
      <c r="D10" s="39">
        <v>63</v>
      </c>
      <c r="E10" s="39">
        <v>71</v>
      </c>
      <c r="F10" s="39">
        <v>78</v>
      </c>
      <c r="G10" s="39">
        <v>67</v>
      </c>
      <c r="H10" s="92" t="s">
        <v>732</v>
      </c>
      <c r="I10" s="39">
        <v>1</v>
      </c>
      <c r="J10" s="57">
        <v>3</v>
      </c>
      <c r="K10" s="57">
        <v>33</v>
      </c>
      <c r="L10" s="6"/>
      <c r="M10" s="6"/>
      <c r="N10" s="6"/>
      <c r="O10" s="6"/>
    </row>
    <row r="11" spans="1:15" s="5" customFormat="1" ht="12.75">
      <c r="A11" s="24" t="s">
        <v>617</v>
      </c>
      <c r="B11" s="39">
        <v>7</v>
      </c>
      <c r="C11" s="39">
        <v>7</v>
      </c>
      <c r="D11" s="39">
        <v>6</v>
      </c>
      <c r="E11" s="39">
        <v>6</v>
      </c>
      <c r="F11" s="39">
        <v>6</v>
      </c>
      <c r="G11" s="39">
        <v>6</v>
      </c>
      <c r="H11" s="39">
        <v>9</v>
      </c>
      <c r="I11" s="39">
        <v>11</v>
      </c>
      <c r="J11" s="57">
        <v>11</v>
      </c>
      <c r="K11" s="57">
        <v>6</v>
      </c>
      <c r="L11" s="6"/>
      <c r="M11" s="6"/>
      <c r="N11" s="6"/>
      <c r="O11" s="6"/>
    </row>
    <row r="12" spans="1:15" s="5" customFormat="1" ht="12.75">
      <c r="A12" s="24" t="s">
        <v>618</v>
      </c>
      <c r="B12" s="39">
        <v>4</v>
      </c>
      <c r="C12" s="39">
        <v>4</v>
      </c>
      <c r="D12" s="39">
        <v>4</v>
      </c>
      <c r="E12" s="39">
        <v>4</v>
      </c>
      <c r="F12" s="39">
        <v>4</v>
      </c>
      <c r="G12" s="39">
        <v>4</v>
      </c>
      <c r="H12" s="92" t="s">
        <v>732</v>
      </c>
      <c r="I12" s="39">
        <v>3</v>
      </c>
      <c r="J12" s="57">
        <v>4</v>
      </c>
      <c r="K12" s="57">
        <v>8</v>
      </c>
      <c r="L12" s="6"/>
      <c r="M12" s="6"/>
      <c r="N12" s="6"/>
      <c r="O12" s="6"/>
    </row>
    <row r="13" spans="1:15" s="5" customFormat="1" ht="12.75">
      <c r="A13" s="24" t="s">
        <v>619</v>
      </c>
      <c r="B13" s="39">
        <v>25</v>
      </c>
      <c r="C13" s="39">
        <v>24</v>
      </c>
      <c r="D13" s="39">
        <v>79</v>
      </c>
      <c r="E13" s="39">
        <v>30</v>
      </c>
      <c r="F13" s="39">
        <v>27</v>
      </c>
      <c r="G13" s="39">
        <v>26</v>
      </c>
      <c r="H13" s="39">
        <v>6</v>
      </c>
      <c r="I13" s="39">
        <v>5</v>
      </c>
      <c r="J13" s="57">
        <v>5</v>
      </c>
      <c r="K13" s="57">
        <v>1</v>
      </c>
      <c r="L13" s="6"/>
      <c r="M13" s="6"/>
      <c r="N13" s="6"/>
      <c r="O13" s="6"/>
    </row>
    <row r="14" spans="1:15" s="5" customFormat="1" ht="12.75">
      <c r="A14" s="24" t="s">
        <v>620</v>
      </c>
      <c r="B14" s="39">
        <v>30</v>
      </c>
      <c r="C14" s="39">
        <v>43</v>
      </c>
      <c r="D14" s="39">
        <v>2</v>
      </c>
      <c r="E14" s="39">
        <v>28</v>
      </c>
      <c r="F14" s="39">
        <v>29</v>
      </c>
      <c r="G14" s="39">
        <v>40</v>
      </c>
      <c r="H14" s="39">
        <v>13</v>
      </c>
      <c r="I14" s="39">
        <v>18</v>
      </c>
      <c r="J14" s="57">
        <v>28</v>
      </c>
      <c r="K14" s="57">
        <v>27</v>
      </c>
      <c r="L14" s="6"/>
      <c r="M14" s="6"/>
      <c r="N14" s="6"/>
      <c r="O14" s="6"/>
    </row>
    <row r="15" spans="1:15" s="5" customFormat="1" ht="12.75">
      <c r="A15" s="24" t="s">
        <v>621</v>
      </c>
      <c r="B15" s="39">
        <v>1</v>
      </c>
      <c r="C15" s="39">
        <v>1</v>
      </c>
      <c r="D15" s="39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57">
        <v>1</v>
      </c>
      <c r="K15" s="57">
        <v>1</v>
      </c>
      <c r="L15" s="6"/>
      <c r="M15" s="6"/>
      <c r="N15" s="6"/>
      <c r="O15" s="6"/>
    </row>
    <row r="16" spans="1:15" s="5" customFormat="1" ht="12.75">
      <c r="A16" s="24" t="s">
        <v>622</v>
      </c>
      <c r="B16" s="39">
        <v>89</v>
      </c>
      <c r="C16" s="39">
        <v>58</v>
      </c>
      <c r="D16" s="39">
        <v>19</v>
      </c>
      <c r="E16" s="39">
        <v>68</v>
      </c>
      <c r="F16" s="39">
        <v>55</v>
      </c>
      <c r="G16" s="39">
        <v>48</v>
      </c>
      <c r="H16" s="92" t="s">
        <v>732</v>
      </c>
      <c r="I16" s="39">
        <v>101</v>
      </c>
      <c r="J16" s="57">
        <v>69</v>
      </c>
      <c r="K16" s="57">
        <v>97</v>
      </c>
      <c r="L16" s="6"/>
      <c r="M16" s="6"/>
      <c r="N16" s="6"/>
      <c r="O16" s="6"/>
    </row>
    <row r="17" spans="1:15" s="5" customFormat="1" ht="12.75">
      <c r="A17" s="24" t="s">
        <v>623</v>
      </c>
      <c r="B17" s="39">
        <v>12</v>
      </c>
      <c r="C17" s="39">
        <v>13</v>
      </c>
      <c r="D17" s="92" t="s">
        <v>732</v>
      </c>
      <c r="E17" s="92" t="s">
        <v>729</v>
      </c>
      <c r="F17" s="39">
        <v>2</v>
      </c>
      <c r="G17" s="39">
        <v>4</v>
      </c>
      <c r="H17" s="92" t="s">
        <v>732</v>
      </c>
      <c r="I17" s="39">
        <v>1</v>
      </c>
      <c r="J17" s="57">
        <v>25</v>
      </c>
      <c r="K17" s="57">
        <v>13</v>
      </c>
      <c r="L17" s="6"/>
      <c r="M17" s="6"/>
      <c r="N17" s="6"/>
      <c r="O17" s="6"/>
    </row>
    <row r="18" spans="1:15" s="5" customFormat="1" ht="12.75">
      <c r="A18" s="24" t="s">
        <v>624</v>
      </c>
      <c r="B18" s="39">
        <v>114</v>
      </c>
      <c r="C18" s="39">
        <v>41</v>
      </c>
      <c r="D18" s="39">
        <v>35</v>
      </c>
      <c r="E18" s="39">
        <v>36</v>
      </c>
      <c r="F18" s="39">
        <v>96</v>
      </c>
      <c r="G18" s="39">
        <v>96</v>
      </c>
      <c r="H18" s="39">
        <v>7</v>
      </c>
      <c r="I18" s="39">
        <v>20</v>
      </c>
      <c r="J18" s="57">
        <v>20</v>
      </c>
      <c r="K18" s="57">
        <v>180</v>
      </c>
      <c r="M18" s="6"/>
      <c r="N18" s="6"/>
      <c r="O18" s="6"/>
    </row>
    <row r="19" spans="1:15" s="5" customFormat="1" ht="12.75">
      <c r="A19" s="24" t="s">
        <v>625</v>
      </c>
      <c r="B19" s="39">
        <v>20</v>
      </c>
      <c r="C19" s="39">
        <v>5</v>
      </c>
      <c r="D19" s="39">
        <v>3</v>
      </c>
      <c r="E19" s="39">
        <v>18</v>
      </c>
      <c r="F19" s="39">
        <v>21</v>
      </c>
      <c r="G19" s="92" t="s">
        <v>729</v>
      </c>
      <c r="H19" s="39">
        <v>12</v>
      </c>
      <c r="I19" s="39">
        <v>12</v>
      </c>
      <c r="J19" s="57">
        <v>9</v>
      </c>
      <c r="K19" s="57">
        <v>11</v>
      </c>
      <c r="M19" s="6"/>
      <c r="N19" s="6"/>
      <c r="O19" s="6"/>
    </row>
    <row r="20" spans="1:15" s="5" customFormat="1" ht="12.75">
      <c r="A20" s="24" t="s">
        <v>626</v>
      </c>
      <c r="B20" s="39">
        <v>11</v>
      </c>
      <c r="C20" s="39">
        <v>13</v>
      </c>
      <c r="D20" s="39">
        <v>4</v>
      </c>
      <c r="E20" s="39">
        <v>4</v>
      </c>
      <c r="F20" s="39">
        <v>4</v>
      </c>
      <c r="G20" s="92" t="s">
        <v>729</v>
      </c>
      <c r="H20" s="39">
        <v>4</v>
      </c>
      <c r="I20" s="39">
        <v>5</v>
      </c>
      <c r="J20" s="57">
        <v>4</v>
      </c>
      <c r="K20" s="57">
        <v>13</v>
      </c>
      <c r="M20" s="6"/>
      <c r="N20" s="6"/>
      <c r="O20" s="6"/>
    </row>
    <row r="21" spans="1:15" s="5" customFormat="1" ht="12.75">
      <c r="A21" s="24" t="s">
        <v>627</v>
      </c>
      <c r="B21" s="39">
        <v>19</v>
      </c>
      <c r="C21" s="39">
        <v>10</v>
      </c>
      <c r="D21" s="92" t="s">
        <v>732</v>
      </c>
      <c r="E21" s="92" t="s">
        <v>729</v>
      </c>
      <c r="F21" s="92" t="s">
        <v>729</v>
      </c>
      <c r="G21" s="92" t="s">
        <v>729</v>
      </c>
      <c r="H21" s="39">
        <v>25</v>
      </c>
      <c r="I21" s="80"/>
      <c r="J21" s="91"/>
      <c r="K21" s="91" t="s">
        <v>732</v>
      </c>
      <c r="M21" s="6"/>
      <c r="N21" s="6"/>
      <c r="O21" s="6"/>
    </row>
    <row r="22" spans="1:15" s="5" customFormat="1" ht="12.75">
      <c r="A22" s="24" t="s">
        <v>727</v>
      </c>
      <c r="B22" s="39">
        <v>12</v>
      </c>
      <c r="C22" s="39">
        <v>12</v>
      </c>
      <c r="D22" s="39">
        <v>10</v>
      </c>
      <c r="E22" s="39">
        <v>12</v>
      </c>
      <c r="F22" s="39">
        <v>7</v>
      </c>
      <c r="G22" s="92" t="s">
        <v>729</v>
      </c>
      <c r="H22" s="39">
        <v>6</v>
      </c>
      <c r="I22" s="80" t="s">
        <v>732</v>
      </c>
      <c r="J22" s="91" t="s">
        <v>732</v>
      </c>
      <c r="K22" s="57">
        <v>11</v>
      </c>
      <c r="L22" s="6"/>
      <c r="M22" s="6"/>
      <c r="N22" s="6"/>
      <c r="O22" s="6"/>
    </row>
    <row r="23" spans="1:15" s="5" customFormat="1" ht="12.75">
      <c r="A23" s="24" t="s">
        <v>628</v>
      </c>
      <c r="B23" s="39">
        <v>7</v>
      </c>
      <c r="C23" s="39">
        <v>7</v>
      </c>
      <c r="D23" s="39">
        <v>9</v>
      </c>
      <c r="E23" s="39">
        <v>7</v>
      </c>
      <c r="F23" s="39">
        <v>7</v>
      </c>
      <c r="G23" s="39">
        <v>7</v>
      </c>
      <c r="H23" s="39">
        <v>8</v>
      </c>
      <c r="I23" s="39">
        <v>12</v>
      </c>
      <c r="J23" s="57">
        <v>9</v>
      </c>
      <c r="K23" s="57">
        <v>6</v>
      </c>
      <c r="L23" s="6"/>
      <c r="M23" s="6"/>
      <c r="N23" s="6"/>
      <c r="O23" s="6"/>
    </row>
    <row r="24" spans="1:15" s="5" customFormat="1" ht="12.75">
      <c r="A24" s="24"/>
      <c r="B24" s="42"/>
      <c r="C24" s="42"/>
      <c r="D24" s="42"/>
      <c r="E24" s="42"/>
      <c r="F24" s="42"/>
      <c r="G24" s="42"/>
      <c r="H24" s="42"/>
      <c r="I24" s="42"/>
      <c r="J24" s="53"/>
      <c r="K24" s="53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 aca="true" t="shared" si="0" ref="B25:K25">SUM(B7:B24)</f>
        <v>529</v>
      </c>
      <c r="C25" s="43">
        <f t="shared" si="0"/>
        <v>373</v>
      </c>
      <c r="D25" s="43">
        <f t="shared" si="0"/>
        <v>289</v>
      </c>
      <c r="E25" s="43">
        <f t="shared" si="0"/>
        <v>341</v>
      </c>
      <c r="F25" s="43">
        <f t="shared" si="0"/>
        <v>382</v>
      </c>
      <c r="G25" s="43">
        <f t="shared" si="0"/>
        <v>343</v>
      </c>
      <c r="H25" s="43">
        <f t="shared" si="0"/>
        <v>110</v>
      </c>
      <c r="I25" s="43">
        <f t="shared" si="0"/>
        <v>198</v>
      </c>
      <c r="J25" s="44">
        <f t="shared" si="0"/>
        <v>192</v>
      </c>
      <c r="K25" s="44">
        <f t="shared" si="0"/>
        <v>408</v>
      </c>
      <c r="L25" s="6"/>
      <c r="M25" s="6"/>
      <c r="N25" s="6"/>
      <c r="O25" s="6"/>
    </row>
    <row r="26" spans="1:10" s="5" customFormat="1" ht="28.5" customHeight="1">
      <c r="A26" s="540" t="s">
        <v>733</v>
      </c>
      <c r="B26" s="540"/>
      <c r="C26" s="540"/>
      <c r="D26" s="540"/>
      <c r="E26" s="540"/>
      <c r="F26" s="540"/>
      <c r="G26" s="540"/>
      <c r="H26" s="540"/>
      <c r="I26" s="540"/>
      <c r="J26" s="540"/>
    </row>
    <row r="28" ht="12.75">
      <c r="C28" s="93"/>
    </row>
    <row r="42" ht="12.75">
      <c r="G42" s="5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25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57421875" style="73" customWidth="1"/>
    <col min="2" max="2" width="12.8515625" style="73" customWidth="1"/>
    <col min="3" max="3" width="14.00390625" style="73" customWidth="1"/>
    <col min="4" max="5" width="13.00390625" style="73" customWidth="1"/>
    <col min="6" max="6" width="14.421875" style="73" bestFit="1" customWidth="1"/>
    <col min="7" max="16384" width="11.421875" style="73" customWidth="1"/>
  </cols>
  <sheetData>
    <row r="1" spans="1:11" ht="18">
      <c r="A1" s="516" t="s">
        <v>718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8" ht="15">
      <c r="A3" s="517" t="s">
        <v>745</v>
      </c>
      <c r="B3" s="517"/>
      <c r="C3" s="517"/>
      <c r="D3" s="517"/>
      <c r="E3" s="517"/>
      <c r="F3" s="517"/>
      <c r="G3" s="4"/>
      <c r="H3" s="5"/>
    </row>
    <row r="4" spans="1:8" ht="15">
      <c r="A4" s="517" t="s">
        <v>741</v>
      </c>
      <c r="B4" s="517"/>
      <c r="C4" s="517"/>
      <c r="D4" s="517"/>
      <c r="E4" s="517"/>
      <c r="F4" s="517"/>
      <c r="G4" s="4"/>
      <c r="H4" s="5"/>
    </row>
    <row r="5" spans="1:8" ht="13.5" thickBot="1">
      <c r="A5" s="74"/>
      <c r="B5" s="74"/>
      <c r="C5" s="74"/>
      <c r="D5" s="74"/>
      <c r="E5" s="74"/>
      <c r="F5" s="6"/>
      <c r="G5" s="6"/>
      <c r="H5" s="6"/>
    </row>
    <row r="6" spans="1:6" ht="13.5" thickBot="1">
      <c r="A6" s="48" t="s">
        <v>612</v>
      </c>
      <c r="B6" s="49" t="s">
        <v>734</v>
      </c>
      <c r="C6" s="49" t="s">
        <v>735</v>
      </c>
      <c r="D6" s="75" t="s">
        <v>736</v>
      </c>
      <c r="E6" s="49" t="s">
        <v>737</v>
      </c>
      <c r="F6" s="50" t="s">
        <v>738</v>
      </c>
    </row>
    <row r="7" spans="1:6" ht="12.75">
      <c r="A7" s="20" t="s">
        <v>670</v>
      </c>
      <c r="B7" s="77"/>
      <c r="C7" s="78"/>
      <c r="D7" s="78">
        <v>20201</v>
      </c>
      <c r="E7" s="77"/>
      <c r="F7" s="94">
        <f>SUM(B7:E7)</f>
        <v>20201</v>
      </c>
    </row>
    <row r="8" spans="1:6" ht="12.75">
      <c r="A8" s="24" t="s">
        <v>671</v>
      </c>
      <c r="B8" s="80"/>
      <c r="C8" s="80"/>
      <c r="D8" s="80"/>
      <c r="E8" s="80"/>
      <c r="F8" s="95"/>
    </row>
    <row r="9" spans="1:6" ht="12.75">
      <c r="A9" s="24" t="s">
        <v>674</v>
      </c>
      <c r="B9" s="82"/>
      <c r="C9" s="82"/>
      <c r="D9" s="82">
        <v>644.5</v>
      </c>
      <c r="E9" s="82"/>
      <c r="F9" s="96">
        <f aca="true" t="shared" si="0" ref="F9:F16">SUM(B9:E9)</f>
        <v>644.5</v>
      </c>
    </row>
    <row r="10" spans="1:6" ht="12.75">
      <c r="A10" s="24" t="s">
        <v>675</v>
      </c>
      <c r="B10" s="82"/>
      <c r="C10" s="82"/>
      <c r="D10" s="82">
        <v>281.23</v>
      </c>
      <c r="E10" s="82"/>
      <c r="F10" s="96">
        <f t="shared" si="0"/>
        <v>281.23</v>
      </c>
    </row>
    <row r="11" spans="1:6" ht="12.75">
      <c r="A11" s="24" t="s">
        <v>676</v>
      </c>
      <c r="B11" s="82"/>
      <c r="C11" s="82">
        <v>387</v>
      </c>
      <c r="D11" s="82">
        <v>41103.2</v>
      </c>
      <c r="E11" s="80">
        <v>457</v>
      </c>
      <c r="F11" s="95">
        <f t="shared" si="0"/>
        <v>41947.2</v>
      </c>
    </row>
    <row r="12" spans="1:6" ht="12.75">
      <c r="A12" s="24" t="s">
        <v>690</v>
      </c>
      <c r="B12" s="82"/>
      <c r="C12" s="82">
        <v>2581.8</v>
      </c>
      <c r="D12" s="82">
        <v>178021.93</v>
      </c>
      <c r="E12" s="82">
        <v>64880.84</v>
      </c>
      <c r="F12" s="96">
        <f t="shared" si="0"/>
        <v>245484.56999999998</v>
      </c>
    </row>
    <row r="13" spans="1:6" ht="12.75">
      <c r="A13" s="24" t="s">
        <v>678</v>
      </c>
      <c r="B13" s="82"/>
      <c r="C13" s="80"/>
      <c r="D13" s="82">
        <v>966.4</v>
      </c>
      <c r="E13" s="80">
        <v>2432.05</v>
      </c>
      <c r="F13" s="95">
        <f t="shared" si="0"/>
        <v>3398.4500000000003</v>
      </c>
    </row>
    <row r="14" spans="1:6" ht="12.75">
      <c r="A14" s="24" t="s">
        <v>692</v>
      </c>
      <c r="B14" s="82"/>
      <c r="C14" s="82">
        <v>1.71</v>
      </c>
      <c r="D14" s="82">
        <v>18224.91</v>
      </c>
      <c r="E14" s="82">
        <v>2536.32</v>
      </c>
      <c r="F14" s="96">
        <f t="shared" si="0"/>
        <v>20762.94</v>
      </c>
    </row>
    <row r="15" spans="1:6" ht="12.75">
      <c r="A15" s="24" t="s">
        <v>694</v>
      </c>
      <c r="B15" s="82"/>
      <c r="C15" s="80"/>
      <c r="D15" s="82">
        <v>4481.165</v>
      </c>
      <c r="E15" s="82">
        <v>872</v>
      </c>
      <c r="F15" s="96">
        <f t="shared" si="0"/>
        <v>5353.165</v>
      </c>
    </row>
    <row r="16" spans="1:6" ht="12.75">
      <c r="A16" s="24" t="s">
        <v>691</v>
      </c>
      <c r="B16" s="82"/>
      <c r="C16" s="82"/>
      <c r="D16" s="82">
        <v>25532.249</v>
      </c>
      <c r="E16" s="82"/>
      <c r="F16" s="96">
        <f t="shared" si="0"/>
        <v>25532.249</v>
      </c>
    </row>
    <row r="17" spans="1:6" ht="12.75">
      <c r="A17" s="24" t="s">
        <v>680</v>
      </c>
      <c r="B17" s="83" t="s">
        <v>724</v>
      </c>
      <c r="C17" s="83" t="s">
        <v>724</v>
      </c>
      <c r="D17" s="83" t="s">
        <v>724</v>
      </c>
      <c r="E17" s="83" t="s">
        <v>724</v>
      </c>
      <c r="F17" s="96"/>
    </row>
    <row r="18" spans="1:6" ht="12.75">
      <c r="A18" s="24" t="s">
        <v>681</v>
      </c>
      <c r="B18" s="83" t="s">
        <v>724</v>
      </c>
      <c r="C18" s="83" t="s">
        <v>724</v>
      </c>
      <c r="D18" s="83" t="s">
        <v>724</v>
      </c>
      <c r="E18" s="83" t="s">
        <v>724</v>
      </c>
      <c r="F18" s="95"/>
    </row>
    <row r="19" spans="1:6" ht="12.75">
      <c r="A19" s="24" t="s">
        <v>700</v>
      </c>
      <c r="B19" s="82"/>
      <c r="C19" s="80"/>
      <c r="D19" s="82">
        <v>440</v>
      </c>
      <c r="E19" s="82"/>
      <c r="F19" s="96">
        <f>SUM(B19:E19)</f>
        <v>440</v>
      </c>
    </row>
    <row r="20" spans="1:6" ht="12.75">
      <c r="A20" s="24" t="s">
        <v>682</v>
      </c>
      <c r="B20" s="82"/>
      <c r="C20" s="80"/>
      <c r="D20" s="82">
        <v>661.85</v>
      </c>
      <c r="E20" s="80"/>
      <c r="F20" s="95">
        <f>SUM(B20:E20)</f>
        <v>661.85</v>
      </c>
    </row>
    <row r="21" spans="1:6" ht="12.75">
      <c r="A21" s="24" t="s">
        <v>686</v>
      </c>
      <c r="B21" s="82">
        <v>510</v>
      </c>
      <c r="C21" s="80"/>
      <c r="D21" s="82">
        <v>1582</v>
      </c>
      <c r="E21" s="82">
        <v>21789</v>
      </c>
      <c r="F21" s="96">
        <f>SUM(B21:E21)</f>
        <v>23881</v>
      </c>
    </row>
    <row r="22" spans="1:6" ht="12.75">
      <c r="A22" s="24" t="s">
        <v>689</v>
      </c>
      <c r="B22" s="82"/>
      <c r="C22" s="80"/>
      <c r="D22" s="82"/>
      <c r="E22" s="80"/>
      <c r="F22" s="95"/>
    </row>
    <row r="23" spans="1:6" ht="12.75">
      <c r="A23" s="24" t="s">
        <v>693</v>
      </c>
      <c r="B23" s="82"/>
      <c r="C23" s="80"/>
      <c r="D23" s="82">
        <v>376.5</v>
      </c>
      <c r="E23" s="82"/>
      <c r="F23" s="96">
        <f>SUM(B23:E23)</f>
        <v>376.5</v>
      </c>
    </row>
    <row r="24" spans="1:6" ht="12.75">
      <c r="A24" s="24"/>
      <c r="B24" s="82"/>
      <c r="C24" s="82"/>
      <c r="D24" s="82"/>
      <c r="E24" s="82"/>
      <c r="F24" s="96"/>
    </row>
    <row r="25" spans="1:6" ht="13.5" thickBot="1">
      <c r="A25" s="29" t="s">
        <v>665</v>
      </c>
      <c r="B25" s="97">
        <f>SUM(B7:B24)</f>
        <v>510</v>
      </c>
      <c r="C25" s="97">
        <f>SUM(C7:C24)</f>
        <v>2970.51</v>
      </c>
      <c r="D25" s="97">
        <f>SUM(D7:D24)</f>
        <v>292516.93399999995</v>
      </c>
      <c r="E25" s="97">
        <f>SUM(E7:E24)</f>
        <v>92967.21</v>
      </c>
      <c r="F25" s="98">
        <f>SUM(B25:E25)</f>
        <v>388964.654</v>
      </c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F49"/>
  <sheetViews>
    <sheetView zoomScale="75" zoomScaleNormal="75" workbookViewId="0" topLeftCell="A1">
      <selection activeCell="H32" sqref="H32"/>
    </sheetView>
  </sheetViews>
  <sheetFormatPr defaultColWidth="11.421875" defaultRowHeight="12.75"/>
  <cols>
    <col min="1" max="1" width="25.8515625" style="0" customWidth="1"/>
    <col min="2" max="3" width="11.57421875" style="0" bestFit="1" customWidth="1"/>
    <col min="4" max="4" width="13.00390625" style="0" customWidth="1"/>
    <col min="5" max="5" width="12.140625" style="0" customWidth="1"/>
    <col min="6" max="6" width="12.7109375" style="0" bestFit="1" customWidth="1"/>
  </cols>
  <sheetData>
    <row r="1" spans="1:6" ht="18">
      <c r="A1" s="516" t="s">
        <v>718</v>
      </c>
      <c r="B1" s="516"/>
      <c r="C1" s="516"/>
      <c r="D1" s="516"/>
      <c r="E1" s="516"/>
      <c r="F1" s="516"/>
    </row>
    <row r="2" spans="1:6" ht="12.75">
      <c r="A2" s="73"/>
      <c r="B2" s="73"/>
      <c r="C2" s="73"/>
      <c r="D2" s="73"/>
      <c r="E2" s="73"/>
      <c r="F2" s="73"/>
    </row>
    <row r="3" spans="1:6" ht="15">
      <c r="A3" s="517" t="s">
        <v>746</v>
      </c>
      <c r="B3" s="517"/>
      <c r="C3" s="517"/>
      <c r="D3" s="517"/>
      <c r="E3" s="517"/>
      <c r="F3" s="517"/>
    </row>
    <row r="4" spans="1:6" ht="15">
      <c r="A4" s="517" t="s">
        <v>742</v>
      </c>
      <c r="B4" s="517"/>
      <c r="C4" s="517"/>
      <c r="D4" s="517"/>
      <c r="E4" s="517"/>
      <c r="F4" s="517"/>
    </row>
    <row r="5" spans="1:6" ht="13.5" thickBot="1">
      <c r="A5" s="99"/>
      <c r="B5" s="99"/>
      <c r="C5" s="99"/>
      <c r="D5" s="99"/>
      <c r="E5" s="99"/>
      <c r="F5" s="6"/>
    </row>
    <row r="6" spans="1:6" ht="12.75">
      <c r="A6" s="510" t="s">
        <v>739</v>
      </c>
      <c r="B6" s="511"/>
      <c r="C6" s="511"/>
      <c r="D6" s="511"/>
      <c r="E6" s="511"/>
      <c r="F6" s="511"/>
    </row>
    <row r="7" spans="1:6" ht="13.5" thickBot="1">
      <c r="A7" s="69" t="s">
        <v>612</v>
      </c>
      <c r="B7" s="70" t="s">
        <v>734</v>
      </c>
      <c r="C7" s="70" t="s">
        <v>735</v>
      </c>
      <c r="D7" s="100" t="s">
        <v>736</v>
      </c>
      <c r="E7" s="70" t="s">
        <v>737</v>
      </c>
      <c r="F7" s="71" t="s">
        <v>738</v>
      </c>
    </row>
    <row r="8" spans="1:6" ht="12.75">
      <c r="A8" s="20" t="s">
        <v>670</v>
      </c>
      <c r="B8" s="77"/>
      <c r="C8" s="78"/>
      <c r="D8" s="78">
        <v>1467.66</v>
      </c>
      <c r="E8" s="77"/>
      <c r="F8" s="94">
        <f>SUM(B8:E8)</f>
        <v>1467.66</v>
      </c>
    </row>
    <row r="9" spans="1:6" ht="12.75">
      <c r="A9" s="24" t="s">
        <v>671</v>
      </c>
      <c r="B9" s="80">
        <v>33.99</v>
      </c>
      <c r="C9" s="80"/>
      <c r="D9" s="80">
        <v>389.776</v>
      </c>
      <c r="E9" s="80"/>
      <c r="F9" s="95"/>
    </row>
    <row r="10" spans="1:6" ht="12.75">
      <c r="A10" s="24" t="s">
        <v>674</v>
      </c>
      <c r="B10" s="82"/>
      <c r="C10" s="82"/>
      <c r="D10" s="82">
        <v>289.032</v>
      </c>
      <c r="E10" s="82"/>
      <c r="F10" s="96">
        <f aca="true" t="shared" si="0" ref="F10:F17">SUM(B10:E10)</f>
        <v>289.032</v>
      </c>
    </row>
    <row r="11" spans="1:6" ht="12.75">
      <c r="A11" s="24" t="s">
        <v>675</v>
      </c>
      <c r="B11" s="82"/>
      <c r="C11" s="82"/>
      <c r="D11" s="82">
        <v>109.41900000000001</v>
      </c>
      <c r="E11" s="82">
        <v>46.13</v>
      </c>
      <c r="F11" s="96">
        <f t="shared" si="0"/>
        <v>155.549</v>
      </c>
    </row>
    <row r="12" spans="1:6" ht="12.75">
      <c r="A12" s="24" t="s">
        <v>676</v>
      </c>
      <c r="B12" s="82"/>
      <c r="C12" s="82"/>
      <c r="D12" s="82"/>
      <c r="E12" s="80"/>
      <c r="F12" s="95">
        <f t="shared" si="0"/>
        <v>0</v>
      </c>
    </row>
    <row r="13" spans="1:6" ht="12.75">
      <c r="A13" s="24" t="s">
        <v>690</v>
      </c>
      <c r="B13" s="82">
        <v>398.82599999999996</v>
      </c>
      <c r="C13" s="82">
        <v>102</v>
      </c>
      <c r="D13" s="82">
        <v>9973.681</v>
      </c>
      <c r="E13" s="82">
        <v>14694.293999999998</v>
      </c>
      <c r="F13" s="96">
        <f t="shared" si="0"/>
        <v>25168.801</v>
      </c>
    </row>
    <row r="14" spans="1:6" ht="12.75">
      <c r="A14" s="24" t="s">
        <v>678</v>
      </c>
      <c r="B14" s="82"/>
      <c r="C14" s="80"/>
      <c r="D14" s="82">
        <v>1478.37</v>
      </c>
      <c r="E14" s="80">
        <v>623.05</v>
      </c>
      <c r="F14" s="95">
        <f t="shared" si="0"/>
        <v>2101.42</v>
      </c>
    </row>
    <row r="15" spans="1:6" ht="12.75">
      <c r="A15" s="24" t="s">
        <v>692</v>
      </c>
      <c r="B15" s="82"/>
      <c r="C15" s="82">
        <v>25</v>
      </c>
      <c r="D15" s="82">
        <v>238.5</v>
      </c>
      <c r="E15" s="82">
        <v>79.89</v>
      </c>
      <c r="F15" s="96">
        <f t="shared" si="0"/>
        <v>343.39</v>
      </c>
    </row>
    <row r="16" spans="1:6" ht="12.75">
      <c r="A16" s="24" t="s">
        <v>694</v>
      </c>
      <c r="B16" s="82">
        <v>73.09</v>
      </c>
      <c r="C16" s="80">
        <v>9.03</v>
      </c>
      <c r="D16" s="82">
        <v>692.71</v>
      </c>
      <c r="E16" s="82">
        <v>437.46</v>
      </c>
      <c r="F16" s="96">
        <f t="shared" si="0"/>
        <v>1212.29</v>
      </c>
    </row>
    <row r="17" spans="1:6" ht="12.75">
      <c r="A17" s="24" t="s">
        <v>691</v>
      </c>
      <c r="B17" s="82"/>
      <c r="C17" s="82"/>
      <c r="D17" s="82">
        <v>1931.779</v>
      </c>
      <c r="E17" s="82"/>
      <c r="F17" s="96">
        <f t="shared" si="0"/>
        <v>1931.779</v>
      </c>
    </row>
    <row r="18" spans="1:6" ht="12.75">
      <c r="A18" s="24" t="s">
        <v>680</v>
      </c>
      <c r="B18" s="101" t="s">
        <v>724</v>
      </c>
      <c r="C18" s="101" t="s">
        <v>724</v>
      </c>
      <c r="D18" s="101" t="s">
        <v>724</v>
      </c>
      <c r="E18" s="101" t="s">
        <v>724</v>
      </c>
      <c r="F18" s="96"/>
    </row>
    <row r="19" spans="1:6" ht="12.75">
      <c r="A19" s="24" t="s">
        <v>681</v>
      </c>
      <c r="B19" s="101" t="s">
        <v>724</v>
      </c>
      <c r="C19" s="101" t="s">
        <v>724</v>
      </c>
      <c r="D19" s="101" t="s">
        <v>724</v>
      </c>
      <c r="E19" s="101" t="s">
        <v>724</v>
      </c>
      <c r="F19" s="95"/>
    </row>
    <row r="20" spans="1:6" ht="12.75">
      <c r="A20" s="24" t="s">
        <v>700</v>
      </c>
      <c r="B20" s="82"/>
      <c r="C20" s="80"/>
      <c r="D20" s="82">
        <v>204.699</v>
      </c>
      <c r="E20" s="82"/>
      <c r="F20" s="96">
        <f>SUM(B20:E20)</f>
        <v>204.699</v>
      </c>
    </row>
    <row r="21" spans="1:6" ht="12.75">
      <c r="A21" s="24" t="s">
        <v>682</v>
      </c>
      <c r="B21" s="82">
        <v>104.65</v>
      </c>
      <c r="C21" s="80"/>
      <c r="D21" s="82">
        <v>1380.07</v>
      </c>
      <c r="E21" s="80"/>
      <c r="F21" s="95">
        <f>SUM(B21:E21)</f>
        <v>1484.72</v>
      </c>
    </row>
    <row r="22" spans="1:6" ht="12.75">
      <c r="A22" s="24" t="s">
        <v>686</v>
      </c>
      <c r="B22" s="82">
        <v>924.41</v>
      </c>
      <c r="C22" s="80">
        <v>111.7</v>
      </c>
      <c r="D22" s="82">
        <v>723.89</v>
      </c>
      <c r="E22" s="82">
        <v>1153.74</v>
      </c>
      <c r="F22" s="96">
        <f>SUM(B22:E22)</f>
        <v>2913.74</v>
      </c>
    </row>
    <row r="23" spans="1:6" ht="12.75">
      <c r="A23" s="24" t="s">
        <v>689</v>
      </c>
      <c r="B23" s="82"/>
      <c r="C23" s="80">
        <v>614.5219999999999</v>
      </c>
      <c r="D23" s="82">
        <v>529.64</v>
      </c>
      <c r="E23" s="80"/>
      <c r="F23" s="95"/>
    </row>
    <row r="24" spans="1:6" ht="12.75">
      <c r="A24" s="24" t="s">
        <v>693</v>
      </c>
      <c r="B24" s="82"/>
      <c r="C24" s="80"/>
      <c r="D24" s="82">
        <v>1046.666</v>
      </c>
      <c r="E24" s="82"/>
      <c r="F24" s="96">
        <f>SUM(B24:E24)</f>
        <v>1046.666</v>
      </c>
    </row>
    <row r="25" spans="1:6" ht="12.75">
      <c r="A25" s="24"/>
      <c r="B25" s="82"/>
      <c r="C25" s="82"/>
      <c r="D25" s="82"/>
      <c r="E25" s="82"/>
      <c r="F25" s="96"/>
    </row>
    <row r="26" spans="1:6" ht="13.5" thickBot="1">
      <c r="A26" s="29" t="s">
        <v>665</v>
      </c>
      <c r="B26" s="97">
        <f>SUM(B8:B25)</f>
        <v>1534.966</v>
      </c>
      <c r="C26" s="97">
        <f>SUM(C8:C25)</f>
        <v>862.252</v>
      </c>
      <c r="D26" s="97">
        <f>SUM(D8:D25)</f>
        <v>20455.892</v>
      </c>
      <c r="E26" s="97">
        <f>SUM(E8:E25)</f>
        <v>17034.563999999995</v>
      </c>
      <c r="F26" s="98">
        <f>SUM(B26:E26)</f>
        <v>39887.674</v>
      </c>
    </row>
    <row r="28" ht="13.5" thickBot="1"/>
    <row r="29" spans="1:5" ht="12.75">
      <c r="A29" s="510" t="s">
        <v>740</v>
      </c>
      <c r="B29" s="511"/>
      <c r="C29" s="511"/>
      <c r="D29" s="511"/>
      <c r="E29" s="511"/>
    </row>
    <row r="30" spans="1:5" ht="13.5" thickBot="1">
      <c r="A30" s="69" t="s">
        <v>612</v>
      </c>
      <c r="B30" s="70" t="s">
        <v>734</v>
      </c>
      <c r="C30" s="70" t="s">
        <v>735</v>
      </c>
      <c r="D30" s="70" t="s">
        <v>737</v>
      </c>
      <c r="E30" s="71" t="s">
        <v>738</v>
      </c>
    </row>
    <row r="31" spans="1:5" ht="12.75">
      <c r="A31" s="20" t="s">
        <v>670</v>
      </c>
      <c r="B31" s="77"/>
      <c r="C31" s="78"/>
      <c r="D31" s="77"/>
      <c r="E31" s="102"/>
    </row>
    <row r="32" spans="1:5" ht="12.75">
      <c r="A32" s="24" t="s">
        <v>671</v>
      </c>
      <c r="B32" s="80"/>
      <c r="C32" s="80"/>
      <c r="D32" s="80"/>
      <c r="E32" s="103"/>
    </row>
    <row r="33" spans="1:5" ht="12.75">
      <c r="A33" s="24" t="s">
        <v>674</v>
      </c>
      <c r="B33" s="82"/>
      <c r="C33" s="82"/>
      <c r="D33" s="82"/>
      <c r="E33" s="104"/>
    </row>
    <row r="34" spans="1:5" ht="12.75">
      <c r="A34" s="24" t="s">
        <v>675</v>
      </c>
      <c r="B34" s="82"/>
      <c r="C34" s="82"/>
      <c r="D34" s="82"/>
      <c r="E34" s="104"/>
    </row>
    <row r="35" spans="1:5" ht="12.75">
      <c r="A35" s="24" t="s">
        <v>676</v>
      </c>
      <c r="B35" s="105">
        <v>18970</v>
      </c>
      <c r="C35" s="82"/>
      <c r="D35" s="80"/>
      <c r="E35" s="103">
        <f>SUM(B35:D35)</f>
        <v>18970</v>
      </c>
    </row>
    <row r="36" spans="1:5" ht="12.75">
      <c r="A36" s="24" t="s">
        <v>690</v>
      </c>
      <c r="B36" s="82"/>
      <c r="C36" s="82"/>
      <c r="D36" s="82"/>
      <c r="E36" s="104"/>
    </row>
    <row r="37" spans="1:5" ht="12.75">
      <c r="A37" s="24" t="s">
        <v>678</v>
      </c>
      <c r="B37" s="82"/>
      <c r="C37" s="80"/>
      <c r="D37" s="80"/>
      <c r="E37" s="103"/>
    </row>
    <row r="38" spans="1:5" ht="12.75">
      <c r="A38" s="106" t="s">
        <v>692</v>
      </c>
      <c r="B38" s="82"/>
      <c r="C38" s="82"/>
      <c r="D38" s="82"/>
      <c r="E38" s="104"/>
    </row>
    <row r="39" spans="1:5" ht="12.75">
      <c r="A39" s="106" t="s">
        <v>694</v>
      </c>
      <c r="B39" s="82"/>
      <c r="C39" s="80"/>
      <c r="D39" s="82"/>
      <c r="E39" s="104"/>
    </row>
    <row r="40" spans="1:5" ht="12.75">
      <c r="A40" s="106" t="s">
        <v>691</v>
      </c>
      <c r="B40" s="107"/>
      <c r="C40" s="107"/>
      <c r="D40" s="107">
        <v>14581</v>
      </c>
      <c r="E40" s="104">
        <f>SUM(B40:D40)</f>
        <v>14581</v>
      </c>
    </row>
    <row r="41" spans="1:5" ht="12.75">
      <c r="A41" s="106" t="s">
        <v>680</v>
      </c>
      <c r="B41" s="101" t="s">
        <v>724</v>
      </c>
      <c r="C41" s="101" t="s">
        <v>724</v>
      </c>
      <c r="D41" s="101" t="s">
        <v>724</v>
      </c>
      <c r="E41" s="104"/>
    </row>
    <row r="42" spans="1:5" ht="12.75">
      <c r="A42" s="106" t="s">
        <v>681</v>
      </c>
      <c r="B42" s="101" t="s">
        <v>724</v>
      </c>
      <c r="C42" s="101" t="s">
        <v>724</v>
      </c>
      <c r="D42" s="101" t="s">
        <v>724</v>
      </c>
      <c r="E42" s="103"/>
    </row>
    <row r="43" spans="1:5" ht="12.75">
      <c r="A43" s="106" t="s">
        <v>700</v>
      </c>
      <c r="B43" s="82"/>
      <c r="C43" s="80"/>
      <c r="D43" s="82"/>
      <c r="E43" s="104"/>
    </row>
    <row r="44" spans="1:5" ht="12.75">
      <c r="A44" s="106" t="s">
        <v>682</v>
      </c>
      <c r="B44" s="107">
        <v>198980</v>
      </c>
      <c r="C44" s="107"/>
      <c r="D44" s="107"/>
      <c r="E44" s="103">
        <f>SUM(B44:D44)</f>
        <v>198980</v>
      </c>
    </row>
    <row r="45" spans="1:5" ht="12.75">
      <c r="A45" s="106" t="s">
        <v>686</v>
      </c>
      <c r="B45" s="82"/>
      <c r="C45" s="80"/>
      <c r="D45" s="82"/>
      <c r="E45" s="104"/>
    </row>
    <row r="46" spans="1:5" ht="12.75">
      <c r="A46" s="24" t="s">
        <v>689</v>
      </c>
      <c r="B46" s="82"/>
      <c r="C46" s="80"/>
      <c r="D46" s="80"/>
      <c r="E46" s="103"/>
    </row>
    <row r="47" spans="1:5" ht="12.75">
      <c r="A47" s="24" t="s">
        <v>693</v>
      </c>
      <c r="B47" s="82"/>
      <c r="C47" s="80"/>
      <c r="D47" s="82"/>
      <c r="E47" s="104"/>
    </row>
    <row r="48" spans="1:5" ht="12.75">
      <c r="A48" s="24"/>
      <c r="B48" s="82"/>
      <c r="C48" s="82"/>
      <c r="D48" s="82"/>
      <c r="E48" s="104"/>
    </row>
    <row r="49" spans="1:5" ht="13.5" thickBot="1">
      <c r="A49" s="29" t="s">
        <v>665</v>
      </c>
      <c r="B49" s="108">
        <f>SUM(B31:B48)</f>
        <v>217950</v>
      </c>
      <c r="C49" s="108"/>
      <c r="D49" s="108">
        <f>SUM(D31:D48)</f>
        <v>14581</v>
      </c>
      <c r="E49" s="109">
        <f>SUM(B49:D49)</f>
        <v>232531</v>
      </c>
    </row>
  </sheetData>
  <mergeCells count="5">
    <mergeCell ref="A29:E29"/>
    <mergeCell ref="A3:F3"/>
    <mergeCell ref="A4:F4"/>
    <mergeCell ref="A1:F1"/>
    <mergeCell ref="A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32.8515625" style="73" customWidth="1"/>
    <col min="2" max="3" width="19.421875" style="73" customWidth="1"/>
    <col min="4" max="5" width="17.57421875" style="73" customWidth="1"/>
    <col min="6" max="16384" width="11.421875" style="73" customWidth="1"/>
  </cols>
  <sheetData>
    <row r="1" spans="1:10" ht="18">
      <c r="A1" s="516" t="s">
        <v>747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497" t="s">
        <v>748</v>
      </c>
      <c r="B3" s="498"/>
      <c r="C3" s="498"/>
      <c r="D3" s="498"/>
      <c r="E3" s="498"/>
      <c r="F3" s="110"/>
      <c r="G3" s="110"/>
      <c r="H3" s="110"/>
      <c r="I3" s="110"/>
      <c r="J3" s="110"/>
      <c r="K3" s="110"/>
    </row>
    <row r="4" spans="1:5" ht="13.5" thickBot="1">
      <c r="A4" s="499"/>
      <c r="B4" s="499"/>
      <c r="C4" s="499"/>
      <c r="D4" s="499"/>
      <c r="E4" s="499"/>
    </row>
    <row r="5" spans="1:11" s="5" customFormat="1" ht="12.75" customHeight="1">
      <c r="A5" s="534" t="s">
        <v>612</v>
      </c>
      <c r="B5" s="536" t="s">
        <v>749</v>
      </c>
      <c r="C5" s="536" t="s">
        <v>750</v>
      </c>
      <c r="D5" s="536" t="s">
        <v>751</v>
      </c>
      <c r="E5" s="538" t="s">
        <v>752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35"/>
      <c r="B6" s="537"/>
      <c r="C6" s="537"/>
      <c r="D6" s="537"/>
      <c r="E6" s="539"/>
      <c r="F6" s="4"/>
      <c r="G6" s="4"/>
      <c r="H6" s="4"/>
      <c r="I6" s="4"/>
      <c r="J6" s="4"/>
      <c r="K6" s="4"/>
    </row>
    <row r="7" spans="1:15" s="5" customFormat="1" ht="12.75">
      <c r="A7" s="20" t="s">
        <v>753</v>
      </c>
      <c r="B7" s="37">
        <v>747205</v>
      </c>
      <c r="C7" s="111">
        <f aca="true" t="shared" si="0" ref="C7:C23">B7*100/E7</f>
        <v>17.013638938383085</v>
      </c>
      <c r="D7" s="37">
        <f aca="true" t="shared" si="1" ref="D7:D23">E7-B7</f>
        <v>3644595.0300000003</v>
      </c>
      <c r="E7" s="51">
        <v>4391800.03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4" t="s">
        <v>754</v>
      </c>
      <c r="B8" s="39">
        <v>79514</v>
      </c>
      <c r="C8" s="112">
        <f t="shared" si="0"/>
        <v>3.0484849971935875</v>
      </c>
      <c r="D8" s="39">
        <f t="shared" si="1"/>
        <v>2528798</v>
      </c>
      <c r="E8" s="52">
        <v>2608312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755</v>
      </c>
      <c r="B9" s="39">
        <v>1635</v>
      </c>
      <c r="C9" s="112">
        <f t="shared" si="0"/>
        <v>0.2900761283952524</v>
      </c>
      <c r="D9" s="39">
        <f t="shared" si="1"/>
        <v>562010.14</v>
      </c>
      <c r="E9" s="52">
        <v>563645.14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756</v>
      </c>
      <c r="B10" s="39">
        <v>23769</v>
      </c>
      <c r="C10" s="112">
        <f t="shared" si="0"/>
        <v>6.6124327924477</v>
      </c>
      <c r="D10" s="39">
        <f t="shared" si="1"/>
        <v>335690.23</v>
      </c>
      <c r="E10" s="52">
        <v>359459.23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757</v>
      </c>
      <c r="B11" s="39">
        <v>167330</v>
      </c>
      <c r="C11" s="112">
        <f t="shared" si="0"/>
        <v>4.6939783100219366</v>
      </c>
      <c r="D11" s="39">
        <f t="shared" si="1"/>
        <v>3397450</v>
      </c>
      <c r="E11" s="52">
        <v>3564780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758</v>
      </c>
      <c r="B12" s="39">
        <v>852156.4</v>
      </c>
      <c r="C12" s="112">
        <f t="shared" si="0"/>
        <v>17.724710471530123</v>
      </c>
      <c r="D12" s="39">
        <f t="shared" si="1"/>
        <v>3955574.6</v>
      </c>
      <c r="E12" s="52">
        <v>4807731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759</v>
      </c>
      <c r="B13" s="39">
        <v>764894.97</v>
      </c>
      <c r="C13" s="112">
        <f t="shared" si="0"/>
        <v>39.62196850320283</v>
      </c>
      <c r="D13" s="39">
        <f t="shared" si="1"/>
        <v>1165587.03</v>
      </c>
      <c r="E13" s="52">
        <v>1930482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760</v>
      </c>
      <c r="B14" s="39">
        <v>253270.71</v>
      </c>
      <c r="C14" s="112">
        <f t="shared" si="0"/>
        <v>43.18245460884925</v>
      </c>
      <c r="D14" s="39">
        <f t="shared" si="1"/>
        <v>333242.29000000004</v>
      </c>
      <c r="E14" s="52">
        <v>586513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761</v>
      </c>
      <c r="B15" s="39">
        <v>19600</v>
      </c>
      <c r="C15" s="112">
        <f t="shared" si="0"/>
        <v>1.5613299982474866</v>
      </c>
      <c r="D15" s="39">
        <f t="shared" si="1"/>
        <v>1235740</v>
      </c>
      <c r="E15" s="52">
        <v>1255340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762</v>
      </c>
      <c r="B16" s="39">
        <v>21722.6</v>
      </c>
      <c r="C16" s="112">
        <f t="shared" si="0"/>
        <v>0.7965069357843646</v>
      </c>
      <c r="D16" s="39">
        <f t="shared" si="1"/>
        <v>2705510.4</v>
      </c>
      <c r="E16" s="52">
        <v>2727233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763</v>
      </c>
      <c r="B17" s="39">
        <v>200973.5</v>
      </c>
      <c r="C17" s="112">
        <f t="shared" si="0"/>
        <v>9.853699841241358</v>
      </c>
      <c r="D17" s="39">
        <f t="shared" si="1"/>
        <v>1838600.5</v>
      </c>
      <c r="E17" s="52">
        <v>2039574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764</v>
      </c>
      <c r="B18" s="39">
        <v>16705</v>
      </c>
      <c r="C18" s="112">
        <f t="shared" si="0"/>
        <v>7.470896820676115</v>
      </c>
      <c r="D18" s="39">
        <f t="shared" si="1"/>
        <v>206896</v>
      </c>
      <c r="E18" s="52">
        <v>223601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765</v>
      </c>
      <c r="B19" s="39">
        <v>56858</v>
      </c>
      <c r="C19" s="112">
        <f t="shared" si="0"/>
        <v>18.85987607637092</v>
      </c>
      <c r="D19" s="39">
        <f t="shared" si="1"/>
        <v>244618</v>
      </c>
      <c r="E19" s="52">
        <v>301476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766</v>
      </c>
      <c r="B20" s="39">
        <v>70037</v>
      </c>
      <c r="C20" s="112">
        <f t="shared" si="0"/>
        <v>16.671784581033247</v>
      </c>
      <c r="D20" s="39">
        <f t="shared" si="1"/>
        <v>350056</v>
      </c>
      <c r="E20" s="52">
        <v>420093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767</v>
      </c>
      <c r="B21" s="39">
        <v>54998</v>
      </c>
      <c r="C21" s="112">
        <f t="shared" si="0"/>
        <v>11.109475602169109</v>
      </c>
      <c r="D21" s="39">
        <f t="shared" si="1"/>
        <v>440056.87</v>
      </c>
      <c r="E21" s="52">
        <v>495054.87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768</v>
      </c>
      <c r="B22" s="39">
        <v>8018.53</v>
      </c>
      <c r="C22" s="112">
        <f t="shared" si="0"/>
        <v>1.0487249508892253</v>
      </c>
      <c r="D22" s="39">
        <f t="shared" si="1"/>
        <v>756579.47</v>
      </c>
      <c r="E22" s="52">
        <v>764598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769</v>
      </c>
      <c r="B23" s="39">
        <v>37393</v>
      </c>
      <c r="C23" s="112">
        <f t="shared" si="0"/>
        <v>7.693716307970865</v>
      </c>
      <c r="D23" s="39">
        <f t="shared" si="1"/>
        <v>448627</v>
      </c>
      <c r="E23" s="52">
        <v>486020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/>
      <c r="B24" s="42"/>
      <c r="C24" s="112"/>
      <c r="D24" s="42"/>
      <c r="E24" s="53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9" t="s">
        <v>665</v>
      </c>
      <c r="B25" s="43">
        <f>SUM(B7:B24)</f>
        <v>3376080.71</v>
      </c>
      <c r="C25" s="113">
        <v>12.27</v>
      </c>
      <c r="D25" s="43">
        <f>SUM(D7:D24)</f>
        <v>24149631.56</v>
      </c>
      <c r="E25" s="44">
        <f>SUM(E7:E24)</f>
        <v>27525712.27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512" t="s">
        <v>770</v>
      </c>
      <c r="B26" s="512"/>
      <c r="C26" s="512"/>
      <c r="D26" s="512"/>
      <c r="E26" s="87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2.140625" style="73" customWidth="1"/>
    <col min="2" max="7" width="17.57421875" style="73" customWidth="1"/>
    <col min="8" max="16384" width="11.421875" style="73" customWidth="1"/>
  </cols>
  <sheetData>
    <row r="1" spans="1:12" ht="18">
      <c r="A1" s="516" t="s">
        <v>747</v>
      </c>
      <c r="B1" s="516"/>
      <c r="C1" s="516"/>
      <c r="D1" s="516"/>
      <c r="E1" s="516"/>
      <c r="F1" s="516"/>
      <c r="G1" s="516"/>
      <c r="H1" s="72"/>
      <c r="I1" s="72"/>
      <c r="J1" s="72"/>
      <c r="K1" s="72"/>
      <c r="L1" s="72"/>
    </row>
    <row r="3" spans="1:13" ht="15">
      <c r="A3" s="497" t="s">
        <v>771</v>
      </c>
      <c r="B3" s="498"/>
      <c r="C3" s="498"/>
      <c r="D3" s="498"/>
      <c r="E3" s="498"/>
      <c r="F3" s="498"/>
      <c r="G3" s="498"/>
      <c r="H3" s="110"/>
      <c r="I3" s="110"/>
      <c r="J3" s="110"/>
      <c r="K3" s="110"/>
      <c r="L3" s="110"/>
      <c r="M3" s="110"/>
    </row>
    <row r="4" spans="1:7" ht="13.5" thickBot="1">
      <c r="A4" s="74"/>
      <c r="B4" s="74"/>
      <c r="C4" s="74"/>
      <c r="D4" s="74"/>
      <c r="E4" s="74"/>
      <c r="F4" s="74"/>
      <c r="G4" s="74"/>
    </row>
    <row r="5" spans="1:13" s="5" customFormat="1" ht="12.75" customHeight="1">
      <c r="A5" s="534" t="s">
        <v>612</v>
      </c>
      <c r="B5" s="536" t="s">
        <v>772</v>
      </c>
      <c r="C5" s="536" t="s">
        <v>773</v>
      </c>
      <c r="D5" s="536" t="s">
        <v>774</v>
      </c>
      <c r="E5" s="536" t="s">
        <v>775</v>
      </c>
      <c r="F5" s="536" t="s">
        <v>776</v>
      </c>
      <c r="G5" s="515" t="s">
        <v>777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35"/>
      <c r="B6" s="537"/>
      <c r="C6" s="537"/>
      <c r="D6" s="537"/>
      <c r="E6" s="537"/>
      <c r="F6" s="537"/>
      <c r="G6" s="520"/>
      <c r="H6" s="4"/>
      <c r="I6" s="4"/>
      <c r="J6" s="4"/>
      <c r="K6" s="4"/>
      <c r="L6" s="4"/>
      <c r="M6" s="4"/>
    </row>
    <row r="7" spans="1:17" s="5" customFormat="1" ht="12.75">
      <c r="A7" s="20" t="s">
        <v>778</v>
      </c>
      <c r="B7" s="37">
        <v>355663</v>
      </c>
      <c r="C7" s="111">
        <f>B7*100/D7</f>
        <v>11.040206970317394</v>
      </c>
      <c r="D7" s="37">
        <v>3221524.75</v>
      </c>
      <c r="E7" s="37">
        <v>391542</v>
      </c>
      <c r="F7" s="111">
        <f aca="true" t="shared" si="0" ref="F7:F23">E7*100/G7</f>
        <v>33.457256313232556</v>
      </c>
      <c r="G7" s="56">
        <v>1170275.28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4" t="s">
        <v>779</v>
      </c>
      <c r="B8" s="80"/>
      <c r="C8" s="80"/>
      <c r="D8" s="39">
        <v>1562356</v>
      </c>
      <c r="E8" s="39">
        <v>79514</v>
      </c>
      <c r="F8" s="112">
        <f t="shared" si="0"/>
        <v>7.602047889249538</v>
      </c>
      <c r="G8" s="57">
        <v>1045955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4" t="s">
        <v>780</v>
      </c>
      <c r="B9" s="80">
        <v>687</v>
      </c>
      <c r="C9" s="80">
        <f>B9*100/D9</f>
        <v>0.1513614633141564</v>
      </c>
      <c r="D9" s="39">
        <v>453880.39</v>
      </c>
      <c r="E9" s="39">
        <v>948</v>
      </c>
      <c r="F9" s="112">
        <f t="shared" si="0"/>
        <v>0.8636632806450143</v>
      </c>
      <c r="G9" s="57">
        <v>109765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4" t="s">
        <v>781</v>
      </c>
      <c r="B10" s="39"/>
      <c r="C10" s="112"/>
      <c r="D10" s="39">
        <v>101803</v>
      </c>
      <c r="E10" s="39">
        <v>23769</v>
      </c>
      <c r="F10" s="112">
        <f t="shared" si="0"/>
        <v>9.22512662280957</v>
      </c>
      <c r="G10" s="57">
        <v>257655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4" t="s">
        <v>757</v>
      </c>
      <c r="B11" s="39">
        <v>50781</v>
      </c>
      <c r="C11" s="80">
        <f>B11*100/D11</f>
        <v>1.8504819612536094</v>
      </c>
      <c r="D11" s="39">
        <v>2744204</v>
      </c>
      <c r="E11" s="39">
        <v>116549</v>
      </c>
      <c r="F11" s="112">
        <f t="shared" si="0"/>
        <v>14.20333302866892</v>
      </c>
      <c r="G11" s="57">
        <v>820575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4" t="s">
        <v>758</v>
      </c>
      <c r="B12" s="39">
        <v>118284.5</v>
      </c>
      <c r="C12" s="112">
        <f>B12*100/D12</f>
        <v>3.823564779287075</v>
      </c>
      <c r="D12" s="39">
        <v>3093566</v>
      </c>
      <c r="E12" s="39">
        <v>733871.9</v>
      </c>
      <c r="F12" s="112">
        <f t="shared" si="0"/>
        <v>42.812208859707205</v>
      </c>
      <c r="G12" s="57">
        <v>1714165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4" t="s">
        <v>759</v>
      </c>
      <c r="B13" s="80">
        <v>418055.8</v>
      </c>
      <c r="C13" s="80">
        <f>B13*100/D13</f>
        <v>28.147356656163314</v>
      </c>
      <c r="D13" s="39">
        <v>1485240</v>
      </c>
      <c r="E13" s="39">
        <v>346839.21</v>
      </c>
      <c r="F13" s="112">
        <f t="shared" si="0"/>
        <v>77.89885747782671</v>
      </c>
      <c r="G13" s="57">
        <v>445243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4" t="s">
        <v>760</v>
      </c>
      <c r="B14" s="39">
        <v>2868.97</v>
      </c>
      <c r="C14" s="112">
        <f>B14*100/D14</f>
        <v>1.7990656549821282</v>
      </c>
      <c r="D14" s="39">
        <v>159470</v>
      </c>
      <c r="E14" s="39">
        <v>250401.57</v>
      </c>
      <c r="F14" s="112">
        <f t="shared" si="0"/>
        <v>58.63614905290568</v>
      </c>
      <c r="G14" s="57">
        <v>427043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4" t="s">
        <v>782</v>
      </c>
      <c r="B15" s="39"/>
      <c r="C15" s="112"/>
      <c r="D15" s="39">
        <v>851848</v>
      </c>
      <c r="E15" s="39">
        <v>19600</v>
      </c>
      <c r="F15" s="112">
        <f t="shared" si="0"/>
        <v>4.857593211265651</v>
      </c>
      <c r="G15" s="57">
        <v>403492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4" t="s">
        <v>783</v>
      </c>
      <c r="B16" s="39"/>
      <c r="C16" s="112"/>
      <c r="D16" s="39">
        <v>2543471</v>
      </c>
      <c r="E16" s="39">
        <v>21722.6</v>
      </c>
      <c r="F16" s="112">
        <f t="shared" si="0"/>
        <v>11.82098681453829</v>
      </c>
      <c r="G16" s="57">
        <v>183763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4" t="s">
        <v>763</v>
      </c>
      <c r="B17" s="39">
        <v>185613.2</v>
      </c>
      <c r="C17" s="112">
        <f aca="true" t="shared" si="1" ref="C17:C23">B17*100/D17</f>
        <v>9.307670860838153</v>
      </c>
      <c r="D17" s="39">
        <v>1994196</v>
      </c>
      <c r="E17" s="39">
        <v>15360.6</v>
      </c>
      <c r="F17" s="112">
        <f t="shared" si="0"/>
        <v>33.85106992529255</v>
      </c>
      <c r="G17" s="57">
        <v>45377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4" t="s">
        <v>784</v>
      </c>
      <c r="B18" s="80">
        <v>7458</v>
      </c>
      <c r="C18" s="80">
        <f t="shared" si="1"/>
        <v>3.5146585484243413</v>
      </c>
      <c r="D18" s="39">
        <v>212197</v>
      </c>
      <c r="E18" s="114">
        <v>9247</v>
      </c>
      <c r="F18" s="112">
        <f t="shared" si="0"/>
        <v>81.08558400561206</v>
      </c>
      <c r="G18" s="57">
        <v>11404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4" t="s">
        <v>765</v>
      </c>
      <c r="B19" s="80">
        <v>328</v>
      </c>
      <c r="C19" s="80">
        <f t="shared" si="1"/>
        <v>0.3225806451612903</v>
      </c>
      <c r="D19" s="39">
        <v>101680</v>
      </c>
      <c r="E19" s="39">
        <v>56530</v>
      </c>
      <c r="F19" s="112">
        <f t="shared" si="0"/>
        <v>28.29385973693167</v>
      </c>
      <c r="G19" s="57">
        <v>199796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4" t="s">
        <v>785</v>
      </c>
      <c r="B20" s="39">
        <v>28114</v>
      </c>
      <c r="C20" s="112">
        <f t="shared" si="1"/>
        <v>9.023333440318387</v>
      </c>
      <c r="D20" s="39">
        <v>311570</v>
      </c>
      <c r="E20" s="39">
        <v>41922.94</v>
      </c>
      <c r="F20" s="112">
        <f t="shared" si="0"/>
        <v>38.630465431291064</v>
      </c>
      <c r="G20" s="57">
        <v>108523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4" t="s">
        <v>786</v>
      </c>
      <c r="B21" s="80">
        <v>11442</v>
      </c>
      <c r="C21" s="80">
        <f t="shared" si="1"/>
        <v>4.260175413336985</v>
      </c>
      <c r="D21" s="39">
        <v>268580.49</v>
      </c>
      <c r="E21" s="39">
        <v>43556</v>
      </c>
      <c r="F21" s="112">
        <f t="shared" si="0"/>
        <v>19.2321448283475</v>
      </c>
      <c r="G21" s="57">
        <v>226475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4" t="s">
        <v>787</v>
      </c>
      <c r="B22" s="39">
        <v>3446</v>
      </c>
      <c r="C22" s="112">
        <f t="shared" si="1"/>
        <v>0.817478768325663</v>
      </c>
      <c r="D22" s="39">
        <v>421540</v>
      </c>
      <c r="E22" s="39">
        <v>4572</v>
      </c>
      <c r="F22" s="112">
        <f t="shared" si="0"/>
        <v>1.3327192486401715</v>
      </c>
      <c r="G22" s="57">
        <v>343058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4" t="s">
        <v>769</v>
      </c>
      <c r="B23" s="80">
        <v>25052</v>
      </c>
      <c r="C23" s="80">
        <f t="shared" si="1"/>
        <v>7.30979989379023</v>
      </c>
      <c r="D23" s="39">
        <v>342718</v>
      </c>
      <c r="E23" s="114">
        <v>12341</v>
      </c>
      <c r="F23" s="112">
        <f t="shared" si="0"/>
        <v>8.611882597591102</v>
      </c>
      <c r="G23" s="57">
        <v>143302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4"/>
      <c r="B24" s="42"/>
      <c r="C24" s="112"/>
      <c r="D24" s="42"/>
      <c r="E24" s="42"/>
      <c r="F24" s="112"/>
      <c r="G24" s="53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9" t="s">
        <v>665</v>
      </c>
      <c r="B25" s="43">
        <f>SUM(B7:B24)</f>
        <v>1207793.47</v>
      </c>
      <c r="C25" s="113">
        <v>6.08</v>
      </c>
      <c r="D25" s="43">
        <f>SUM(D7:D24)</f>
        <v>19869844.63</v>
      </c>
      <c r="E25" s="43">
        <f>SUM(E7:E24)</f>
        <v>2168286.8200000003</v>
      </c>
      <c r="F25" s="113">
        <v>28.32</v>
      </c>
      <c r="G25" s="44">
        <f>SUM(G7:G24)</f>
        <v>7655866.28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512" t="s">
        <v>788</v>
      </c>
      <c r="B26" s="512"/>
      <c r="C26" s="512"/>
      <c r="D26" s="512"/>
      <c r="E26" s="87"/>
      <c r="F26" s="87"/>
      <c r="G26" s="87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24.8515625" style="73" customWidth="1"/>
    <col min="2" max="2" width="23.00390625" style="73" customWidth="1"/>
    <col min="3" max="3" width="23.421875" style="73" customWidth="1"/>
    <col min="4" max="16384" width="11.421875" style="73" customWidth="1"/>
  </cols>
  <sheetData>
    <row r="1" spans="1:6" ht="18">
      <c r="A1" s="516" t="s">
        <v>747</v>
      </c>
      <c r="B1" s="516"/>
      <c r="C1" s="516"/>
      <c r="D1" s="72"/>
      <c r="E1" s="72"/>
      <c r="F1" s="72"/>
    </row>
    <row r="3" spans="1:7" ht="15">
      <c r="A3" s="497" t="s">
        <v>789</v>
      </c>
      <c r="B3" s="497"/>
      <c r="C3" s="497"/>
      <c r="D3" s="115"/>
      <c r="E3" s="115"/>
      <c r="F3" s="110"/>
      <c r="G3" s="110"/>
    </row>
    <row r="4" spans="1:5" ht="15">
      <c r="A4" s="497" t="s">
        <v>790</v>
      </c>
      <c r="B4" s="497"/>
      <c r="C4" s="497"/>
      <c r="D4" s="99"/>
      <c r="E4" s="99"/>
    </row>
    <row r="5" spans="1:4" ht="13.5" thickBot="1">
      <c r="A5" s="74"/>
      <c r="B5" s="74"/>
      <c r="C5" s="74"/>
      <c r="D5" s="99"/>
    </row>
    <row r="6" spans="1:7" s="5" customFormat="1" ht="61.5" customHeight="1" thickBot="1">
      <c r="A6" s="48" t="s">
        <v>791</v>
      </c>
      <c r="B6" s="49" t="s">
        <v>792</v>
      </c>
      <c r="C6" s="50" t="s">
        <v>793</v>
      </c>
      <c r="D6" s="106"/>
      <c r="E6" s="106"/>
      <c r="F6" s="4"/>
      <c r="G6" s="4"/>
    </row>
    <row r="7" spans="1:11" s="5" customFormat="1" ht="12.75">
      <c r="A7" s="20" t="s">
        <v>613</v>
      </c>
      <c r="B7" s="78">
        <v>10011.41</v>
      </c>
      <c r="C7" s="79">
        <v>115738.02</v>
      </c>
      <c r="D7" s="10"/>
      <c r="E7" s="10"/>
      <c r="F7" s="6"/>
      <c r="G7" s="6"/>
      <c r="H7" s="6"/>
      <c r="I7" s="6"/>
      <c r="J7" s="6"/>
      <c r="K7" s="6"/>
    </row>
    <row r="8" spans="1:11" s="5" customFormat="1" ht="12.75">
      <c r="A8" s="24" t="s">
        <v>614</v>
      </c>
      <c r="B8" s="82">
        <v>2147.83</v>
      </c>
      <c r="C8" s="81">
        <v>2228</v>
      </c>
      <c r="D8" s="10"/>
      <c r="E8" s="10"/>
      <c r="F8" s="6"/>
      <c r="G8" s="6"/>
      <c r="H8" s="6"/>
      <c r="I8" s="6"/>
      <c r="J8" s="6"/>
      <c r="K8" s="6"/>
    </row>
    <row r="9" spans="1:11" s="5" customFormat="1" ht="12.75">
      <c r="A9" s="24" t="s">
        <v>615</v>
      </c>
      <c r="B9" s="82">
        <v>41.76</v>
      </c>
      <c r="C9" s="81">
        <v>22555.56</v>
      </c>
      <c r="D9" s="10"/>
      <c r="E9" s="10"/>
      <c r="F9" s="6"/>
      <c r="G9" s="6"/>
      <c r="H9" s="6"/>
      <c r="I9" s="6"/>
      <c r="J9" s="6"/>
      <c r="K9" s="6"/>
    </row>
    <row r="10" spans="1:11" s="5" customFormat="1" ht="12.75">
      <c r="A10" s="24" t="s">
        <v>616</v>
      </c>
      <c r="B10" s="80" t="s">
        <v>729</v>
      </c>
      <c r="C10" s="81">
        <v>52480</v>
      </c>
      <c r="D10" s="10"/>
      <c r="E10" s="10"/>
      <c r="F10" s="6"/>
      <c r="G10" s="6"/>
      <c r="H10" s="6"/>
      <c r="I10" s="6"/>
      <c r="J10" s="6"/>
      <c r="K10" s="6"/>
    </row>
    <row r="11" spans="1:11" s="5" customFormat="1" ht="12.75">
      <c r="A11" s="24" t="s">
        <v>617</v>
      </c>
      <c r="B11" s="82">
        <v>13577</v>
      </c>
      <c r="C11" s="81">
        <v>136394.46</v>
      </c>
      <c r="D11" s="10"/>
      <c r="E11" s="10"/>
      <c r="F11" s="6"/>
      <c r="G11" s="6"/>
      <c r="H11" s="6"/>
      <c r="I11" s="6"/>
      <c r="J11" s="6"/>
      <c r="K11" s="6"/>
    </row>
    <row r="12" spans="1:11" s="5" customFormat="1" ht="12.75">
      <c r="A12" s="24" t="s">
        <v>618</v>
      </c>
      <c r="B12" s="80" t="s">
        <v>729</v>
      </c>
      <c r="C12" s="81">
        <v>47861.38</v>
      </c>
      <c r="D12" s="10"/>
      <c r="E12" s="10"/>
      <c r="F12" s="6"/>
      <c r="G12" s="6"/>
      <c r="H12" s="6"/>
      <c r="I12" s="6"/>
      <c r="J12" s="6"/>
      <c r="K12" s="6"/>
    </row>
    <row r="13" spans="1:11" s="5" customFormat="1" ht="12.75">
      <c r="A13" s="24" t="s">
        <v>619</v>
      </c>
      <c r="B13" s="82">
        <v>333</v>
      </c>
      <c r="C13" s="81">
        <v>77.65</v>
      </c>
      <c r="D13" s="10"/>
      <c r="E13" s="10"/>
      <c r="F13" s="6"/>
      <c r="G13" s="6"/>
      <c r="H13" s="6"/>
      <c r="I13" s="6"/>
      <c r="J13" s="6"/>
      <c r="K13" s="6"/>
    </row>
    <row r="14" spans="1:11" s="5" customFormat="1" ht="12.75">
      <c r="A14" s="24" t="s">
        <v>620</v>
      </c>
      <c r="B14" s="80" t="s">
        <v>729</v>
      </c>
      <c r="C14" s="81">
        <v>74357.97</v>
      </c>
      <c r="D14" s="10"/>
      <c r="E14" s="10"/>
      <c r="F14" s="6"/>
      <c r="G14" s="6"/>
      <c r="H14" s="6"/>
      <c r="I14" s="6"/>
      <c r="J14" s="6"/>
      <c r="K14" s="6"/>
    </row>
    <row r="15" spans="1:11" s="5" customFormat="1" ht="12.75">
      <c r="A15" s="24" t="s">
        <v>621</v>
      </c>
      <c r="B15" s="80" t="s">
        <v>729</v>
      </c>
      <c r="C15" s="91" t="s">
        <v>729</v>
      </c>
      <c r="D15" s="10"/>
      <c r="E15" s="10"/>
      <c r="F15" s="6"/>
      <c r="G15" s="6"/>
      <c r="H15" s="6"/>
      <c r="I15" s="6"/>
      <c r="J15" s="6"/>
      <c r="K15" s="6"/>
    </row>
    <row r="16" spans="1:11" s="5" customFormat="1" ht="12.75">
      <c r="A16" s="24" t="s">
        <v>622</v>
      </c>
      <c r="B16" s="82">
        <v>10654</v>
      </c>
      <c r="C16" s="81">
        <v>460506.12</v>
      </c>
      <c r="D16" s="10"/>
      <c r="E16" s="10"/>
      <c r="F16" s="6"/>
      <c r="G16" s="6"/>
      <c r="H16" s="6"/>
      <c r="I16" s="6"/>
      <c r="J16" s="6"/>
      <c r="K16" s="6"/>
    </row>
    <row r="17" spans="1:11" s="5" customFormat="1" ht="12.75">
      <c r="A17" s="24" t="s">
        <v>623</v>
      </c>
      <c r="B17" s="80" t="s">
        <v>729</v>
      </c>
      <c r="C17" s="91" t="s">
        <v>729</v>
      </c>
      <c r="D17" s="10"/>
      <c r="E17" s="6"/>
      <c r="F17" s="6"/>
      <c r="G17" s="6"/>
      <c r="H17" s="6"/>
      <c r="I17" s="6"/>
      <c r="J17" s="6"/>
      <c r="K17" s="6"/>
    </row>
    <row r="18" spans="1:11" s="5" customFormat="1" ht="12.75">
      <c r="A18" s="24" t="s">
        <v>624</v>
      </c>
      <c r="B18" s="80" t="s">
        <v>729</v>
      </c>
      <c r="C18" s="91" t="s">
        <v>729</v>
      </c>
      <c r="D18" s="10"/>
      <c r="E18" s="6"/>
      <c r="F18" s="6"/>
      <c r="G18" s="6"/>
      <c r="H18" s="6"/>
      <c r="I18" s="6"/>
      <c r="J18" s="6"/>
      <c r="K18" s="6"/>
    </row>
    <row r="19" spans="1:11" s="5" customFormat="1" ht="12.75">
      <c r="A19" s="24" t="s">
        <v>625</v>
      </c>
      <c r="B19" s="82">
        <v>1075</v>
      </c>
      <c r="C19" s="81">
        <v>1218.75</v>
      </c>
      <c r="D19" s="10"/>
      <c r="E19" s="6"/>
      <c r="F19" s="6"/>
      <c r="G19" s="6"/>
      <c r="H19" s="6"/>
      <c r="I19" s="6"/>
      <c r="J19" s="6"/>
      <c r="K19" s="6"/>
    </row>
    <row r="20" spans="1:11" s="5" customFormat="1" ht="12.75">
      <c r="A20" s="24" t="s">
        <v>626</v>
      </c>
      <c r="B20" s="80" t="s">
        <v>729</v>
      </c>
      <c r="C20" s="81">
        <v>10070</v>
      </c>
      <c r="D20" s="10"/>
      <c r="E20" s="6"/>
      <c r="F20" s="6"/>
      <c r="G20" s="6"/>
      <c r="H20" s="6"/>
      <c r="I20" s="6"/>
      <c r="J20" s="6"/>
      <c r="K20" s="6"/>
    </row>
    <row r="21" spans="1:11" s="5" customFormat="1" ht="12.75">
      <c r="A21" s="24" t="s">
        <v>627</v>
      </c>
      <c r="B21" s="82">
        <v>268</v>
      </c>
      <c r="C21" s="91" t="s">
        <v>729</v>
      </c>
      <c r="D21" s="10"/>
      <c r="E21" s="6"/>
      <c r="F21" s="6"/>
      <c r="G21" s="6"/>
      <c r="H21" s="6"/>
      <c r="I21" s="6"/>
      <c r="J21" s="6"/>
      <c r="K21" s="6"/>
    </row>
    <row r="22" spans="1:11" s="5" customFormat="1" ht="12.75">
      <c r="A22" s="24" t="s">
        <v>727</v>
      </c>
      <c r="B22" s="82">
        <v>125613</v>
      </c>
      <c r="C22" s="81">
        <v>124582.15</v>
      </c>
      <c r="D22" s="10"/>
      <c r="E22" s="6"/>
      <c r="F22" s="6"/>
      <c r="G22" s="6"/>
      <c r="H22" s="6"/>
      <c r="I22" s="6"/>
      <c r="J22" s="6"/>
      <c r="K22" s="6"/>
    </row>
    <row r="23" spans="1:11" s="5" customFormat="1" ht="12.75">
      <c r="A23" s="24" t="s">
        <v>628</v>
      </c>
      <c r="B23" s="82">
        <v>1531</v>
      </c>
      <c r="C23" s="91" t="s">
        <v>729</v>
      </c>
      <c r="D23" s="10"/>
      <c r="E23" s="6"/>
      <c r="F23" s="6"/>
      <c r="G23" s="6"/>
      <c r="H23" s="6"/>
      <c r="I23" s="6"/>
      <c r="J23" s="6"/>
      <c r="K23" s="6"/>
    </row>
    <row r="24" spans="1:11" s="5" customFormat="1" ht="12.75">
      <c r="A24" s="24"/>
      <c r="B24" s="82"/>
      <c r="C24" s="81"/>
      <c r="D24" s="106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9" t="s">
        <v>665</v>
      </c>
      <c r="B25" s="97">
        <f>SUM(B7:B24)</f>
        <v>165252</v>
      </c>
      <c r="C25" s="116">
        <f>SUM(C7:C24)</f>
        <v>1048070.06</v>
      </c>
      <c r="D25" s="10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117"/>
      <c r="B26" s="118"/>
      <c r="C26" s="118"/>
    </row>
    <row r="32" spans="1:2" ht="12.75">
      <c r="A32" s="119"/>
      <c r="B32" s="9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H43" sqref="H43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16" t="s">
        <v>747</v>
      </c>
      <c r="B1" s="516"/>
    </row>
    <row r="2" spans="1:3" ht="12.75">
      <c r="A2" s="73"/>
      <c r="B2" s="73"/>
      <c r="C2" s="12"/>
    </row>
    <row r="3" spans="1:3" ht="15">
      <c r="A3" s="497" t="s">
        <v>794</v>
      </c>
      <c r="B3" s="497"/>
      <c r="C3" s="12"/>
    </row>
    <row r="4" spans="1:3" ht="15">
      <c r="A4" s="497" t="s">
        <v>795</v>
      </c>
      <c r="B4" s="497"/>
      <c r="C4" s="12"/>
    </row>
    <row r="5" spans="1:3" ht="13.5" thickBot="1">
      <c r="A5" s="74"/>
      <c r="B5" s="74"/>
      <c r="C5" s="12"/>
    </row>
    <row r="6" spans="1:3" ht="57" customHeight="1" thickBot="1">
      <c r="A6" s="48" t="s">
        <v>791</v>
      </c>
      <c r="B6" s="50" t="s">
        <v>796</v>
      </c>
      <c r="C6" s="12"/>
    </row>
    <row r="7" spans="1:3" ht="12.75">
      <c r="A7" s="20" t="s">
        <v>613</v>
      </c>
      <c r="B7" s="56">
        <v>8</v>
      </c>
      <c r="C7" s="12"/>
    </row>
    <row r="8" spans="1:3" ht="12.75">
      <c r="A8" s="24" t="s">
        <v>614</v>
      </c>
      <c r="B8" s="57">
        <v>2</v>
      </c>
      <c r="C8" s="12"/>
    </row>
    <row r="9" spans="1:3" ht="12.75">
      <c r="A9" s="24" t="s">
        <v>615</v>
      </c>
      <c r="B9" s="57">
        <v>2</v>
      </c>
      <c r="C9" s="12"/>
    </row>
    <row r="10" spans="1:3" ht="12.75">
      <c r="A10" s="24" t="s">
        <v>616</v>
      </c>
      <c r="B10" s="57">
        <v>9</v>
      </c>
      <c r="C10" s="12"/>
    </row>
    <row r="11" spans="1:3" ht="12.75">
      <c r="A11" s="24" t="s">
        <v>617</v>
      </c>
      <c r="B11" s="57">
        <v>3</v>
      </c>
      <c r="C11" s="12"/>
    </row>
    <row r="12" spans="1:3" ht="12.75">
      <c r="A12" s="24" t="s">
        <v>618</v>
      </c>
      <c r="B12" s="57">
        <v>1</v>
      </c>
      <c r="C12" s="12"/>
    </row>
    <row r="13" spans="1:3" ht="12.75">
      <c r="A13" s="24" t="s">
        <v>619</v>
      </c>
      <c r="B13" s="91" t="s">
        <v>729</v>
      </c>
      <c r="C13" s="12"/>
    </row>
    <row r="14" spans="1:3" ht="12.75">
      <c r="A14" s="24" t="s">
        <v>620</v>
      </c>
      <c r="B14" s="57">
        <v>17</v>
      </c>
      <c r="C14" s="12"/>
    </row>
    <row r="15" spans="1:3" ht="12.75">
      <c r="A15" s="24" t="s">
        <v>621</v>
      </c>
      <c r="B15" s="57">
        <v>9</v>
      </c>
      <c r="C15" s="12"/>
    </row>
    <row r="16" spans="1:3" ht="12.75">
      <c r="A16" s="24" t="s">
        <v>622</v>
      </c>
      <c r="B16" s="91" t="s">
        <v>729</v>
      </c>
      <c r="C16" s="12"/>
    </row>
    <row r="17" spans="1:3" ht="12.75">
      <c r="A17" s="24" t="s">
        <v>623</v>
      </c>
      <c r="B17" s="57">
        <v>9</v>
      </c>
      <c r="C17" s="12"/>
    </row>
    <row r="18" spans="1:3" ht="12.75">
      <c r="A18" s="24" t="s">
        <v>624</v>
      </c>
      <c r="B18" s="57">
        <v>2</v>
      </c>
      <c r="C18" s="12"/>
    </row>
    <row r="19" spans="1:3" ht="12.75">
      <c r="A19" s="24" t="s">
        <v>625</v>
      </c>
      <c r="B19" s="57">
        <v>11</v>
      </c>
      <c r="C19" s="12"/>
    </row>
    <row r="20" spans="1:3" ht="12.75">
      <c r="A20" s="24" t="s">
        <v>626</v>
      </c>
      <c r="B20" s="91" t="s">
        <v>729</v>
      </c>
      <c r="C20" s="12"/>
    </row>
    <row r="21" spans="1:3" ht="12.75">
      <c r="A21" s="24" t="s">
        <v>627</v>
      </c>
      <c r="B21" s="57">
        <v>1</v>
      </c>
      <c r="C21" s="12"/>
    </row>
    <row r="22" spans="1:3" ht="12.75">
      <c r="A22" s="24" t="s">
        <v>727</v>
      </c>
      <c r="B22" s="57">
        <v>3</v>
      </c>
      <c r="C22" s="12"/>
    </row>
    <row r="23" spans="1:3" ht="12.75">
      <c r="A23" s="24" t="s">
        <v>628</v>
      </c>
      <c r="B23" s="91" t="s">
        <v>729</v>
      </c>
      <c r="C23" s="12"/>
    </row>
    <row r="24" spans="1:3" ht="12.75">
      <c r="A24" s="24"/>
      <c r="B24" s="57"/>
      <c r="C24" s="12"/>
    </row>
    <row r="25" spans="1:3" ht="13.5" thickBot="1">
      <c r="A25" s="29" t="s">
        <v>665</v>
      </c>
      <c r="B25" s="120">
        <f>SUM(B7:B23)</f>
        <v>77</v>
      </c>
      <c r="C25" s="12"/>
    </row>
    <row r="26" spans="1:3" ht="12.75">
      <c r="A26" s="500" t="s">
        <v>797</v>
      </c>
      <c r="B26" s="500"/>
      <c r="C26" s="12"/>
    </row>
    <row r="27" spans="1:3" ht="12.75">
      <c r="A27" s="73"/>
      <c r="C27" s="12"/>
    </row>
    <row r="28" ht="12.75">
      <c r="C28" s="12"/>
    </row>
    <row r="29" ht="12.75">
      <c r="C29" s="12"/>
    </row>
    <row r="30" ht="12.75">
      <c r="C30" s="12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3" sqref="A3:C3"/>
    </sheetView>
  </sheetViews>
  <sheetFormatPr defaultColWidth="11.421875" defaultRowHeight="12.75"/>
  <cols>
    <col min="1" max="1" width="78.7109375" style="73" customWidth="1"/>
    <col min="2" max="3" width="22.7109375" style="73" customWidth="1"/>
    <col min="4" max="16384" width="11.421875" style="73" customWidth="1"/>
  </cols>
  <sheetData>
    <row r="1" spans="1:8" ht="18">
      <c r="A1" s="516" t="s">
        <v>747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798</v>
      </c>
      <c r="B3" s="498"/>
      <c r="C3" s="498"/>
      <c r="D3" s="110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11" s="5" customFormat="1" ht="12.75" customHeight="1">
      <c r="A5" s="534" t="s">
        <v>799</v>
      </c>
      <c r="B5" s="536" t="s">
        <v>800</v>
      </c>
      <c r="C5" s="515" t="s">
        <v>801</v>
      </c>
      <c r="D5" s="4"/>
      <c r="E5" s="4"/>
      <c r="F5" s="4"/>
      <c r="H5" s="73"/>
      <c r="I5" s="73"/>
      <c r="J5" s="73"/>
      <c r="K5" s="73"/>
    </row>
    <row r="6" spans="1:10" s="5" customFormat="1" ht="46.5" customHeight="1" thickBot="1">
      <c r="A6" s="535"/>
      <c r="B6" s="537"/>
      <c r="C6" s="520"/>
      <c r="D6" s="4"/>
      <c r="E6" s="4"/>
      <c r="F6" s="4"/>
      <c r="H6" s="4"/>
      <c r="I6" s="4"/>
      <c r="J6" s="4"/>
    </row>
    <row r="7" spans="1:13" s="5" customFormat="1" ht="12.75">
      <c r="A7" s="20" t="s">
        <v>802</v>
      </c>
      <c r="B7" s="37">
        <v>18</v>
      </c>
      <c r="C7" s="56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4" t="s">
        <v>803</v>
      </c>
      <c r="B8" s="39">
        <v>24</v>
      </c>
      <c r="C8" s="57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4" t="s">
        <v>804</v>
      </c>
      <c r="B9" s="39">
        <v>3</v>
      </c>
      <c r="C9" s="57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4" t="s">
        <v>805</v>
      </c>
      <c r="B10" s="39">
        <v>3</v>
      </c>
      <c r="C10" s="57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4" t="s">
        <v>806</v>
      </c>
      <c r="B11" s="39">
        <v>6</v>
      </c>
      <c r="C11" s="57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4" t="s">
        <v>807</v>
      </c>
      <c r="B12" s="39">
        <v>3</v>
      </c>
      <c r="C12" s="91" t="s">
        <v>729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4" t="s">
        <v>808</v>
      </c>
      <c r="B13" s="80" t="s">
        <v>729</v>
      </c>
      <c r="C13" s="57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4" t="s">
        <v>809</v>
      </c>
      <c r="B14" s="80" t="s">
        <v>729</v>
      </c>
      <c r="C14" s="57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4" t="s">
        <v>810</v>
      </c>
      <c r="B15" s="39">
        <v>9</v>
      </c>
      <c r="C15" s="57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4" t="s">
        <v>811</v>
      </c>
      <c r="B16" s="80" t="s">
        <v>729</v>
      </c>
      <c r="C16" s="57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4" t="s">
        <v>812</v>
      </c>
      <c r="B17" s="39">
        <v>5</v>
      </c>
      <c r="C17" s="57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4" t="s">
        <v>813</v>
      </c>
      <c r="B18" s="80" t="s">
        <v>729</v>
      </c>
      <c r="C18" s="57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4" t="s">
        <v>814</v>
      </c>
      <c r="B19" s="39">
        <v>6</v>
      </c>
      <c r="C19" s="57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4"/>
      <c r="B20" s="39"/>
      <c r="C20" s="57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9" t="s">
        <v>738</v>
      </c>
      <c r="B21" s="59">
        <f>SUM(B7:B20)</f>
        <v>77</v>
      </c>
      <c r="C21" s="60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117"/>
      <c r="B22" s="118"/>
      <c r="C22" s="11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21"/>
    </row>
    <row r="25" ht="12.75">
      <c r="B25" s="99"/>
    </row>
    <row r="26" ht="12.75">
      <c r="B26" s="99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19.421875" style="123" customWidth="1"/>
    <col min="2" max="4" width="20.7109375" style="123" customWidth="1"/>
    <col min="5" max="5" width="18.28125" style="123" customWidth="1"/>
    <col min="6" max="6" width="17.28125" style="123" customWidth="1"/>
    <col min="7" max="16384" width="11.421875" style="123" customWidth="1"/>
  </cols>
  <sheetData>
    <row r="1" spans="1:11" ht="18">
      <c r="A1" s="503" t="s">
        <v>815</v>
      </c>
      <c r="B1" s="503"/>
      <c r="C1" s="503"/>
      <c r="D1" s="503"/>
      <c r="E1" s="503"/>
      <c r="F1" s="503"/>
      <c r="G1" s="122"/>
      <c r="H1" s="122"/>
      <c r="I1" s="122"/>
      <c r="J1" s="122"/>
      <c r="K1" s="122"/>
    </row>
    <row r="3" spans="1:12" ht="15">
      <c r="A3" s="501" t="s">
        <v>1035</v>
      </c>
      <c r="B3" s="502"/>
      <c r="C3" s="502"/>
      <c r="D3" s="502"/>
      <c r="E3" s="502"/>
      <c r="F3" s="502"/>
      <c r="G3" s="124"/>
      <c r="H3" s="124"/>
      <c r="I3" s="124"/>
      <c r="J3" s="124"/>
      <c r="K3" s="124"/>
      <c r="L3" s="124"/>
    </row>
    <row r="4" spans="1:6" ht="13.5" thickBot="1">
      <c r="A4" s="504"/>
      <c r="B4" s="504"/>
      <c r="C4" s="504"/>
      <c r="D4" s="504"/>
      <c r="E4" s="504"/>
      <c r="F4" s="504"/>
    </row>
    <row r="5" spans="1:12" s="5" customFormat="1" ht="12.75" customHeight="1">
      <c r="A5" s="534" t="s">
        <v>816</v>
      </c>
      <c r="B5" s="536" t="s">
        <v>901</v>
      </c>
      <c r="C5" s="536" t="s">
        <v>902</v>
      </c>
      <c r="D5" s="536" t="s">
        <v>903</v>
      </c>
      <c r="E5" s="505" t="s">
        <v>904</v>
      </c>
      <c r="F5" s="515" t="s">
        <v>817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535"/>
      <c r="B6" s="537"/>
      <c r="C6" s="537"/>
      <c r="D6" s="537"/>
      <c r="E6" s="506"/>
      <c r="F6" s="520"/>
      <c r="G6" s="4"/>
      <c r="H6" s="4"/>
      <c r="I6" s="4"/>
      <c r="J6" s="4"/>
      <c r="K6" s="4"/>
      <c r="L6" s="4"/>
    </row>
    <row r="7" spans="1:12" s="5" customFormat="1" ht="12.75" customHeight="1">
      <c r="A7" s="125">
        <v>1990</v>
      </c>
      <c r="B7" s="126">
        <v>8517</v>
      </c>
      <c r="C7" s="126">
        <v>4229</v>
      </c>
      <c r="D7" s="126">
        <v>2714</v>
      </c>
      <c r="E7" s="127">
        <v>15460</v>
      </c>
      <c r="F7" s="128">
        <v>523806</v>
      </c>
      <c r="G7" s="129"/>
      <c r="H7" s="4"/>
      <c r="I7" s="4"/>
      <c r="J7" s="4"/>
      <c r="K7" s="4"/>
      <c r="L7" s="4"/>
    </row>
    <row r="8" spans="1:12" s="5" customFormat="1" ht="12.75" customHeight="1">
      <c r="A8" s="130">
        <v>1991</v>
      </c>
      <c r="B8" s="131">
        <v>7200</v>
      </c>
      <c r="C8" s="131">
        <v>4301</v>
      </c>
      <c r="D8" s="131">
        <v>3347</v>
      </c>
      <c r="E8" s="132">
        <v>14848</v>
      </c>
      <c r="F8" s="133">
        <v>523305</v>
      </c>
      <c r="G8" s="4"/>
      <c r="H8" s="4"/>
      <c r="I8" s="4"/>
      <c r="J8" s="4"/>
      <c r="K8" s="4"/>
      <c r="L8" s="4"/>
    </row>
    <row r="9" spans="1:12" s="5" customFormat="1" ht="12.75" customHeight="1">
      <c r="A9" s="130">
        <v>1992</v>
      </c>
      <c r="B9" s="131">
        <v>6711</v>
      </c>
      <c r="C9" s="131">
        <v>4142</v>
      </c>
      <c r="D9" s="131">
        <v>3221</v>
      </c>
      <c r="E9" s="132">
        <v>14074</v>
      </c>
      <c r="F9" s="133">
        <v>471945</v>
      </c>
      <c r="G9" s="4"/>
      <c r="H9" s="4"/>
      <c r="I9" s="4"/>
      <c r="J9" s="4"/>
      <c r="K9" s="4"/>
      <c r="L9" s="4"/>
    </row>
    <row r="10" spans="1:12" s="5" customFormat="1" ht="12.75" customHeight="1">
      <c r="A10" s="130">
        <v>1993</v>
      </c>
      <c r="B10" s="131">
        <v>6372</v>
      </c>
      <c r="C10" s="131">
        <v>4197</v>
      </c>
      <c r="D10" s="131">
        <v>3027</v>
      </c>
      <c r="E10" s="132">
        <v>13596</v>
      </c>
      <c r="F10" s="133">
        <v>444743</v>
      </c>
      <c r="G10" s="4"/>
      <c r="H10" s="4"/>
      <c r="I10" s="4"/>
      <c r="J10" s="4"/>
      <c r="K10" s="4"/>
      <c r="L10" s="4"/>
    </row>
    <row r="11" spans="1:12" s="5" customFormat="1" ht="12.75" customHeight="1">
      <c r="A11" s="130">
        <v>1994</v>
      </c>
      <c r="B11" s="131">
        <v>7549</v>
      </c>
      <c r="C11" s="131">
        <v>4601</v>
      </c>
      <c r="D11" s="131">
        <v>3244</v>
      </c>
      <c r="E11" s="132">
        <v>15394</v>
      </c>
      <c r="F11" s="133">
        <v>536499</v>
      </c>
      <c r="G11" s="4"/>
      <c r="H11" s="4"/>
      <c r="I11" s="4"/>
      <c r="J11" s="4"/>
      <c r="K11" s="4"/>
      <c r="L11" s="4"/>
    </row>
    <row r="12" spans="1:12" s="5" customFormat="1" ht="12.75" customHeight="1">
      <c r="A12" s="130">
        <v>1995</v>
      </c>
      <c r="B12" s="131">
        <v>7882</v>
      </c>
      <c r="C12" s="131">
        <v>5068</v>
      </c>
      <c r="D12" s="131">
        <v>2623</v>
      </c>
      <c r="E12" s="132">
        <v>15573</v>
      </c>
      <c r="F12" s="133">
        <v>602025</v>
      </c>
      <c r="G12" s="4"/>
      <c r="H12" s="4"/>
      <c r="I12" s="4"/>
      <c r="J12" s="4"/>
      <c r="K12" s="4"/>
      <c r="L12" s="4"/>
    </row>
    <row r="13" spans="1:12" s="5" customFormat="1" ht="12.75" customHeight="1">
      <c r="A13" s="130">
        <v>1996</v>
      </c>
      <c r="B13" s="131">
        <v>7507</v>
      </c>
      <c r="C13" s="131">
        <v>4662</v>
      </c>
      <c r="D13" s="131">
        <v>2571</v>
      </c>
      <c r="E13" s="132">
        <v>14739</v>
      </c>
      <c r="F13" s="133">
        <v>595719</v>
      </c>
      <c r="G13" s="4"/>
      <c r="H13" s="4"/>
      <c r="I13" s="4"/>
      <c r="J13" s="4"/>
      <c r="K13" s="4"/>
      <c r="L13" s="4"/>
    </row>
    <row r="14" spans="1:12" s="5" customFormat="1" ht="12.75" customHeight="1">
      <c r="A14" s="130">
        <v>1997</v>
      </c>
      <c r="B14" s="131">
        <v>8160</v>
      </c>
      <c r="C14" s="131">
        <v>5116</v>
      </c>
      <c r="D14" s="131">
        <v>2378</v>
      </c>
      <c r="E14" s="132">
        <v>15654</v>
      </c>
      <c r="F14" s="133">
        <v>655085</v>
      </c>
      <c r="G14" s="4"/>
      <c r="H14" s="4"/>
      <c r="I14" s="4"/>
      <c r="J14" s="4"/>
      <c r="K14" s="4"/>
      <c r="L14" s="4"/>
    </row>
    <row r="15" spans="1:12" s="5" customFormat="1" ht="12.75" customHeight="1">
      <c r="A15" s="130">
        <v>1998</v>
      </c>
      <c r="B15" s="131">
        <v>7981</v>
      </c>
      <c r="C15" s="131">
        <v>5710</v>
      </c>
      <c r="D15" s="131">
        <v>2183</v>
      </c>
      <c r="E15" s="132">
        <v>15874</v>
      </c>
      <c r="F15" s="133">
        <v>685953</v>
      </c>
      <c r="G15" s="4"/>
      <c r="H15" s="4"/>
      <c r="I15" s="4"/>
      <c r="J15" s="4"/>
      <c r="K15" s="4"/>
      <c r="L15" s="4"/>
    </row>
    <row r="16" spans="1:12" s="5" customFormat="1" ht="12.75" customHeight="1">
      <c r="A16" s="130">
        <v>1999</v>
      </c>
      <c r="B16" s="131">
        <v>7816</v>
      </c>
      <c r="C16" s="131">
        <v>5447</v>
      </c>
      <c r="D16" s="131">
        <v>2099</v>
      </c>
      <c r="E16" s="132">
        <v>15362</v>
      </c>
      <c r="F16" s="133">
        <v>669298</v>
      </c>
      <c r="G16" s="4"/>
      <c r="H16" s="4"/>
      <c r="I16" s="4"/>
      <c r="J16" s="4"/>
      <c r="K16" s="4"/>
      <c r="L16" s="4"/>
    </row>
    <row r="17" spans="1:12" s="5" customFormat="1" ht="12.75" customHeight="1">
      <c r="A17" s="130">
        <v>2000</v>
      </c>
      <c r="B17" s="131">
        <v>6838</v>
      </c>
      <c r="C17" s="131">
        <v>5058</v>
      </c>
      <c r="D17" s="131">
        <v>2193</v>
      </c>
      <c r="E17" s="132">
        <v>14090</v>
      </c>
      <c r="F17" s="133">
        <v>627945</v>
      </c>
      <c r="G17" s="4"/>
      <c r="H17" s="4"/>
      <c r="I17" s="4"/>
      <c r="J17" s="4"/>
      <c r="K17" s="4"/>
      <c r="L17" s="4"/>
    </row>
    <row r="18" spans="1:12" s="5" customFormat="1" ht="12.75" customHeight="1">
      <c r="A18" s="130">
        <v>2001</v>
      </c>
      <c r="B18" s="131">
        <v>6148</v>
      </c>
      <c r="C18" s="131">
        <v>5407</v>
      </c>
      <c r="D18" s="131">
        <v>2546</v>
      </c>
      <c r="E18" s="132">
        <v>14101</v>
      </c>
      <c r="F18" s="133">
        <v>623529</v>
      </c>
      <c r="G18" s="4"/>
      <c r="H18" s="4"/>
      <c r="I18" s="4"/>
      <c r="J18" s="4"/>
      <c r="K18" s="4"/>
      <c r="L18" s="4"/>
    </row>
    <row r="19" spans="1:12" s="5" customFormat="1" ht="12.75" customHeight="1">
      <c r="A19" s="130">
        <v>2002</v>
      </c>
      <c r="B19" s="131">
        <v>5525</v>
      </c>
      <c r="C19" s="131">
        <v>5382</v>
      </c>
      <c r="D19" s="131">
        <v>3806</v>
      </c>
      <c r="E19" s="132">
        <v>14713</v>
      </c>
      <c r="F19" s="133">
        <v>666321</v>
      </c>
      <c r="G19" s="4"/>
      <c r="H19" s="4"/>
      <c r="I19" s="4"/>
      <c r="J19" s="4"/>
      <c r="K19" s="4"/>
      <c r="L19" s="4"/>
    </row>
    <row r="20" spans="1:12" s="5" customFormat="1" ht="12.75" customHeight="1">
      <c r="A20" s="130">
        <v>2003</v>
      </c>
      <c r="B20" s="131">
        <v>6631</v>
      </c>
      <c r="C20" s="131">
        <v>5582</v>
      </c>
      <c r="D20" s="131">
        <v>3396</v>
      </c>
      <c r="E20" s="132">
        <v>15609</v>
      </c>
      <c r="F20" s="133">
        <v>750391</v>
      </c>
      <c r="G20" s="4"/>
      <c r="H20" s="4"/>
      <c r="I20" s="4"/>
      <c r="J20" s="4"/>
      <c r="K20" s="4"/>
      <c r="L20" s="4"/>
    </row>
    <row r="21" spans="1:12" s="5" customFormat="1" ht="12.75" customHeight="1">
      <c r="A21" s="130">
        <v>2004</v>
      </c>
      <c r="B21" s="131">
        <v>6037</v>
      </c>
      <c r="C21" s="131">
        <v>5409</v>
      </c>
      <c r="D21" s="131">
        <v>3353</v>
      </c>
      <c r="E21" s="132">
        <v>14799</v>
      </c>
      <c r="F21" s="133">
        <v>718811</v>
      </c>
      <c r="G21" s="4"/>
      <c r="H21" s="4"/>
      <c r="I21" s="4"/>
      <c r="J21" s="4"/>
      <c r="K21" s="4"/>
      <c r="L21" s="4"/>
    </row>
    <row r="22" spans="1:16" s="5" customFormat="1" ht="12.75" customHeight="1">
      <c r="A22" s="134">
        <v>2005</v>
      </c>
      <c r="B22" s="131">
        <v>7960</v>
      </c>
      <c r="C22" s="131">
        <v>7889</v>
      </c>
      <c r="D22" s="131">
        <v>2466</v>
      </c>
      <c r="E22" s="132">
        <v>15849</v>
      </c>
      <c r="F22" s="133">
        <v>730484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 customHeight="1">
      <c r="A23" s="134">
        <v>2006</v>
      </c>
      <c r="B23" s="131">
        <v>8270</v>
      </c>
      <c r="C23" s="131">
        <v>5260</v>
      </c>
      <c r="D23" s="131">
        <v>3523</v>
      </c>
      <c r="E23" s="132">
        <v>17053</v>
      </c>
      <c r="F23" s="133">
        <v>743657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 customHeight="1">
      <c r="A24" s="134">
        <v>2007</v>
      </c>
      <c r="B24" s="131">
        <v>7406</v>
      </c>
      <c r="C24" s="131">
        <v>5408</v>
      </c>
      <c r="D24" s="131">
        <v>1281</v>
      </c>
      <c r="E24" s="132">
        <v>14095</v>
      </c>
      <c r="F24" s="133">
        <v>720646.8253968254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 customHeight="1" thickBot="1">
      <c r="A25" s="135">
        <v>2008</v>
      </c>
      <c r="B25" s="136">
        <v>6501</v>
      </c>
      <c r="C25" s="136">
        <v>5788</v>
      </c>
      <c r="D25" s="136">
        <v>4761</v>
      </c>
      <c r="E25" s="137">
        <v>15118</v>
      </c>
      <c r="F25" s="138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6" s="5" customFormat="1" ht="13.5" customHeight="1">
      <c r="A26" s="139" t="s">
        <v>818</v>
      </c>
      <c r="B26" s="139"/>
      <c r="C26" s="139"/>
      <c r="D26" s="139"/>
      <c r="E26" s="139"/>
      <c r="F26" s="139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V62"/>
  <sheetViews>
    <sheetView zoomScale="75" zoomScaleNormal="75" workbookViewId="0" topLeftCell="A1">
      <selection activeCell="L7" sqref="L7"/>
    </sheetView>
  </sheetViews>
  <sheetFormatPr defaultColWidth="11.421875" defaultRowHeight="12.75"/>
  <cols>
    <col min="1" max="1" width="18.421875" style="123" customWidth="1"/>
    <col min="2" max="13" width="15.8515625" style="123" customWidth="1"/>
    <col min="14" max="16384" width="11.421875" style="123" customWidth="1"/>
  </cols>
  <sheetData>
    <row r="1" spans="1:18" ht="18">
      <c r="A1" s="503" t="s">
        <v>815</v>
      </c>
      <c r="B1" s="503"/>
      <c r="C1" s="503"/>
      <c r="D1" s="503"/>
      <c r="E1" s="503"/>
      <c r="F1" s="503"/>
      <c r="G1" s="503"/>
      <c r="H1" s="503"/>
      <c r="I1" s="476"/>
      <c r="J1" s="476"/>
      <c r="K1" s="476"/>
      <c r="L1" s="476"/>
      <c r="M1" s="122"/>
      <c r="N1" s="122"/>
      <c r="O1" s="122"/>
      <c r="P1" s="122"/>
      <c r="Q1" s="122"/>
      <c r="R1" s="122"/>
    </row>
    <row r="2" spans="1:8" ht="12.75">
      <c r="A2" s="503"/>
      <c r="B2" s="503"/>
      <c r="C2" s="503"/>
      <c r="D2" s="503"/>
      <c r="E2" s="503"/>
      <c r="F2" s="503"/>
      <c r="G2" s="503"/>
      <c r="H2" s="503"/>
    </row>
    <row r="3" spans="1:19" ht="15" customHeight="1">
      <c r="A3" s="501" t="s">
        <v>905</v>
      </c>
      <c r="B3" s="501"/>
      <c r="C3" s="501"/>
      <c r="D3" s="501"/>
      <c r="E3" s="501"/>
      <c r="F3" s="501"/>
      <c r="G3" s="501"/>
      <c r="H3" s="501"/>
      <c r="I3" s="475"/>
      <c r="J3" s="475"/>
      <c r="K3" s="475"/>
      <c r="L3" s="475"/>
      <c r="M3" s="475"/>
      <c r="N3" s="124"/>
      <c r="O3" s="124"/>
      <c r="P3" s="124"/>
      <c r="Q3" s="124"/>
      <c r="R3" s="124"/>
      <c r="S3" s="124"/>
    </row>
    <row r="4" spans="1:13" ht="13.5" thickBot="1">
      <c r="A4" s="507"/>
      <c r="B4" s="507"/>
      <c r="C4" s="507"/>
      <c r="D4" s="507"/>
      <c r="E4" s="507"/>
      <c r="F4" s="507"/>
      <c r="G4" s="507"/>
      <c r="H4" s="507"/>
      <c r="I4" s="141"/>
      <c r="J4" s="141"/>
      <c r="K4" s="141"/>
      <c r="L4" s="141"/>
      <c r="M4" s="141"/>
    </row>
    <row r="5" spans="1:18" s="5" customFormat="1" ht="12.75" customHeight="1">
      <c r="A5" s="534" t="s">
        <v>819</v>
      </c>
      <c r="B5" s="542" t="s">
        <v>820</v>
      </c>
      <c r="C5" s="543"/>
      <c r="D5" s="543"/>
      <c r="E5" s="543"/>
      <c r="F5" s="513"/>
      <c r="G5"/>
      <c r="H5"/>
      <c r="I5"/>
      <c r="J5"/>
      <c r="K5"/>
      <c r="L5"/>
      <c r="M5" s="106"/>
      <c r="N5" s="4"/>
      <c r="O5" s="4"/>
      <c r="P5" s="4"/>
      <c r="Q5" s="4"/>
      <c r="R5" s="4"/>
    </row>
    <row r="6" spans="1:18" s="5" customFormat="1" ht="60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/>
      <c r="H6"/>
      <c r="I6"/>
      <c r="J6"/>
      <c r="K6"/>
      <c r="L6"/>
      <c r="M6" s="4"/>
      <c r="N6" s="4"/>
      <c r="O6" s="4"/>
      <c r="P6" s="4"/>
      <c r="Q6" s="4"/>
      <c r="R6" s="4"/>
    </row>
    <row r="7" spans="1:22" s="5" customFormat="1" ht="12.75">
      <c r="A7" s="143" t="s">
        <v>629</v>
      </c>
      <c r="B7" s="126">
        <v>390780.2234</v>
      </c>
      <c r="C7" s="126">
        <v>38739.04</v>
      </c>
      <c r="D7" s="126">
        <v>1455414</v>
      </c>
      <c r="E7" s="126">
        <v>39662.19</v>
      </c>
      <c r="F7" s="126">
        <v>12069.62</v>
      </c>
      <c r="G7"/>
      <c r="H7"/>
      <c r="I7"/>
      <c r="J7"/>
      <c r="K7"/>
      <c r="L7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5" customFormat="1" ht="12.75" customHeight="1">
      <c r="A8" s="144" t="s">
        <v>630</v>
      </c>
      <c r="B8" s="131">
        <v>38216.73</v>
      </c>
      <c r="C8" s="131">
        <v>1.08</v>
      </c>
      <c r="D8" s="131">
        <v>263994.31</v>
      </c>
      <c r="E8" s="131">
        <v>56186</v>
      </c>
      <c r="F8" s="131">
        <v>106387.63</v>
      </c>
      <c r="G8"/>
      <c r="H8"/>
      <c r="I8"/>
      <c r="J8"/>
      <c r="K8"/>
      <c r="L8"/>
      <c r="M8" s="6"/>
      <c r="N8" s="6"/>
      <c r="O8" s="6"/>
      <c r="P8" s="6"/>
      <c r="Q8" s="6"/>
      <c r="R8" s="6"/>
      <c r="S8" s="6"/>
      <c r="T8" s="6"/>
      <c r="U8" s="6"/>
      <c r="V8" s="6"/>
    </row>
    <row r="9" spans="1:12" ht="12.75">
      <c r="A9" s="144"/>
      <c r="B9" s="131"/>
      <c r="C9" s="131"/>
      <c r="D9" s="131"/>
      <c r="E9" s="131"/>
      <c r="F9" s="131"/>
      <c r="G9"/>
      <c r="H9"/>
      <c r="I9"/>
      <c r="J9"/>
      <c r="K9"/>
      <c r="L9"/>
    </row>
    <row r="10" spans="1:12" ht="13.5" thickBot="1">
      <c r="A10" s="29" t="s">
        <v>738</v>
      </c>
      <c r="B10" s="137">
        <f>SUM(B7:B9)</f>
        <v>428996.9534</v>
      </c>
      <c r="C10" s="137">
        <f>SUM(C7:C9)</f>
        <v>38740.12</v>
      </c>
      <c r="D10" s="137">
        <f>SUM(D7:D9)</f>
        <v>1719408.31</v>
      </c>
      <c r="E10" s="137">
        <f>SUM(E7:E9)</f>
        <v>95848.19</v>
      </c>
      <c r="F10" s="137">
        <f>SUM(F7:F9)</f>
        <v>118457.25</v>
      </c>
      <c r="G10"/>
      <c r="H10"/>
      <c r="I10"/>
      <c r="J10"/>
      <c r="K10"/>
      <c r="L10"/>
    </row>
    <row r="11" spans="1:12" ht="12.75">
      <c r="A11" s="480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</row>
    <row r="12" spans="1:12" ht="13.5" thickBot="1">
      <c r="A12" s="480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</row>
    <row r="13" spans="1:12" ht="12.75">
      <c r="A13" s="534" t="s">
        <v>819</v>
      </c>
      <c r="B13" s="542" t="s">
        <v>821</v>
      </c>
      <c r="C13" s="543"/>
      <c r="D13" s="543"/>
      <c r="E13" s="513"/>
      <c r="F13" s="483"/>
      <c r="G13" s="538" t="s">
        <v>653</v>
      </c>
      <c r="H13" s="481"/>
      <c r="I13" s="481"/>
      <c r="J13" s="481"/>
      <c r="K13" s="481"/>
      <c r="L13" s="481"/>
    </row>
    <row r="14" spans="1:12" ht="39" thickBot="1">
      <c r="A14" s="535"/>
      <c r="B14" s="88" t="s">
        <v>827</v>
      </c>
      <c r="C14" s="88" t="s">
        <v>828</v>
      </c>
      <c r="D14" s="88" t="s">
        <v>829</v>
      </c>
      <c r="E14" s="88" t="s">
        <v>830</v>
      </c>
      <c r="F14" s="482" t="s">
        <v>831</v>
      </c>
      <c r="G14" s="539"/>
      <c r="H14" s="481"/>
      <c r="I14" s="481"/>
      <c r="J14" s="481"/>
      <c r="K14" s="481"/>
      <c r="L14" s="481"/>
    </row>
    <row r="15" spans="1:12" ht="12.75">
      <c r="A15" s="143" t="s">
        <v>629</v>
      </c>
      <c r="B15" s="126">
        <v>623847.13</v>
      </c>
      <c r="C15" s="126">
        <v>3297736.68</v>
      </c>
      <c r="D15" s="126">
        <v>13132.17</v>
      </c>
      <c r="E15" s="126">
        <v>23059</v>
      </c>
      <c r="F15" s="126">
        <v>606850</v>
      </c>
      <c r="G15" s="128">
        <f>+B7+C7+D7+E7+F7+B15+C15+D15+E15+F15</f>
        <v>6501290.053400001</v>
      </c>
      <c r="H15" s="481"/>
      <c r="I15" s="481"/>
      <c r="J15" s="481"/>
      <c r="K15" s="481"/>
      <c r="L15" s="481"/>
    </row>
    <row r="16" spans="1:12" ht="12.75">
      <c r="A16" s="144" t="s">
        <v>630</v>
      </c>
      <c r="B16" s="131">
        <v>46716.07</v>
      </c>
      <c r="C16" s="131">
        <v>5054809.32</v>
      </c>
      <c r="D16" s="131">
        <v>7124.19</v>
      </c>
      <c r="E16" s="131">
        <v>3922</v>
      </c>
      <c r="F16" s="131">
        <v>210230</v>
      </c>
      <c r="G16" s="133">
        <f>+B8+C8+D8+E8+F8+B16+C16+D16+E16+F16</f>
        <v>5787587.330000001</v>
      </c>
      <c r="H16" s="481"/>
      <c r="I16" s="481"/>
      <c r="J16" s="481"/>
      <c r="K16" s="481"/>
      <c r="L16" s="481"/>
    </row>
    <row r="17" spans="1:12" ht="12.75">
      <c r="A17" s="144"/>
      <c r="B17" s="131"/>
      <c r="C17" s="131"/>
      <c r="D17" s="131"/>
      <c r="E17" s="131"/>
      <c r="F17" s="131"/>
      <c r="G17" s="133"/>
      <c r="H17" s="481"/>
      <c r="I17" s="481"/>
      <c r="J17" s="481"/>
      <c r="K17" s="481"/>
      <c r="L17" s="481"/>
    </row>
    <row r="18" spans="1:12" ht="13.5" thickBot="1">
      <c r="A18" s="29" t="s">
        <v>738</v>
      </c>
      <c r="B18" s="137">
        <f>SUM(B15:B17)</f>
        <v>670563.2</v>
      </c>
      <c r="C18" s="137">
        <f>SUM(C15:C17)</f>
        <v>8352546</v>
      </c>
      <c r="D18" s="137">
        <f>SUM(D15:D17)</f>
        <v>20256.36</v>
      </c>
      <c r="E18" s="137">
        <f>SUM(E15:E17)</f>
        <v>26981</v>
      </c>
      <c r="F18" s="137">
        <f>SUM(F15:F17)</f>
        <v>817080</v>
      </c>
      <c r="G18" s="145">
        <f>+B10+C10+D10+E10+F10+B18+C18+D18+E18+F18</f>
        <v>12288877.3834</v>
      </c>
      <c r="H18" s="481"/>
      <c r="I18" s="481"/>
      <c r="J18" s="481"/>
      <c r="K18" s="481"/>
      <c r="L18" s="481"/>
    </row>
    <row r="19" spans="1:12" ht="12.75">
      <c r="A19" s="480"/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</row>
    <row r="20" spans="1:12" ht="12.75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</row>
    <row r="21" spans="1:12" ht="12.75">
      <c r="A21" s="480"/>
      <c r="B21" s="481"/>
      <c r="C21" s="481"/>
      <c r="D21" s="481"/>
      <c r="E21" s="481"/>
      <c r="F21" s="481"/>
      <c r="G21" s="481"/>
      <c r="H21" s="481"/>
      <c r="I21" s="481"/>
      <c r="J21" s="481"/>
      <c r="K21" s="481"/>
      <c r="L21" s="481"/>
    </row>
    <row r="22" spans="1:12" ht="12.75">
      <c r="A22" s="480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</row>
    <row r="23" spans="1:12" ht="12.75">
      <c r="A23" s="480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</row>
    <row r="24" spans="1:12" ht="12.75">
      <c r="A24" s="480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1:12" ht="12.75">
      <c r="A25" s="480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</row>
    <row r="26" spans="1:12" ht="12.75">
      <c r="A26" s="480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2" ht="12.75">
      <c r="A27" s="480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</row>
    <row r="28" ht="16.5" customHeight="1"/>
    <row r="53" spans="2:5" ht="18" customHeight="1">
      <c r="B53" s="485" t="s">
        <v>822</v>
      </c>
      <c r="C53" s="486">
        <f>+B10</f>
        <v>428996.9534</v>
      </c>
      <c r="D53" s="484"/>
      <c r="E53" s="484"/>
    </row>
    <row r="54" spans="2:5" ht="18" customHeight="1">
      <c r="B54" s="485" t="s">
        <v>823</v>
      </c>
      <c r="C54" s="486">
        <f>+C10</f>
        <v>38740.12</v>
      </c>
      <c r="D54" s="484"/>
      <c r="E54" s="484"/>
    </row>
    <row r="55" spans="2:5" ht="18" customHeight="1">
      <c r="B55" s="485" t="s">
        <v>824</v>
      </c>
      <c r="C55" s="486">
        <f>+D10</f>
        <v>1719408.31</v>
      </c>
      <c r="D55" s="484"/>
      <c r="E55" s="484"/>
    </row>
    <row r="56" spans="2:5" ht="18" customHeight="1">
      <c r="B56" s="485" t="s">
        <v>825</v>
      </c>
      <c r="C56" s="486">
        <f>+E10</f>
        <v>95848.19</v>
      </c>
      <c r="D56" s="484"/>
      <c r="E56" s="484"/>
    </row>
    <row r="57" spans="2:5" ht="18" customHeight="1">
      <c r="B57" s="485" t="s">
        <v>826</v>
      </c>
      <c r="C57" s="486">
        <f>+F10</f>
        <v>118457.25</v>
      </c>
      <c r="D57" s="484"/>
      <c r="E57" s="484"/>
    </row>
    <row r="58" spans="2:5" ht="18" customHeight="1">
      <c r="B58" s="485" t="s">
        <v>827</v>
      </c>
      <c r="C58" s="486">
        <f>+B18</f>
        <v>670563.2</v>
      </c>
      <c r="D58" s="484"/>
      <c r="E58" s="484"/>
    </row>
    <row r="59" spans="2:5" ht="18" customHeight="1">
      <c r="B59" s="485" t="s">
        <v>828</v>
      </c>
      <c r="C59" s="486">
        <f>+C18</f>
        <v>8352546</v>
      </c>
      <c r="D59" s="484"/>
      <c r="E59" s="484"/>
    </row>
    <row r="60" spans="2:5" ht="18" customHeight="1">
      <c r="B60" s="485" t="s">
        <v>829</v>
      </c>
      <c r="C60" s="486">
        <f>+D18</f>
        <v>20256.36</v>
      </c>
      <c r="D60" s="484"/>
      <c r="E60" s="484"/>
    </row>
    <row r="61" spans="2:5" ht="18" customHeight="1">
      <c r="B61" s="485" t="s">
        <v>830</v>
      </c>
      <c r="C61" s="486">
        <f>+E18</f>
        <v>26981</v>
      </c>
      <c r="D61" s="484"/>
      <c r="E61" s="484"/>
    </row>
    <row r="62" spans="2:5" ht="18" customHeight="1">
      <c r="B62" s="485" t="s">
        <v>831</v>
      </c>
      <c r="C62" s="486">
        <f>+F18</f>
        <v>817080</v>
      </c>
      <c r="D62" s="484"/>
      <c r="E62" s="484"/>
    </row>
  </sheetData>
  <mergeCells count="7">
    <mergeCell ref="A1:H2"/>
    <mergeCell ref="A3:H4"/>
    <mergeCell ref="A13:A14"/>
    <mergeCell ref="B13:E13"/>
    <mergeCell ref="G13:G14"/>
    <mergeCell ref="A5:A6"/>
    <mergeCell ref="B5:F5"/>
  </mergeCells>
  <printOptions horizontalCentered="1"/>
  <pageMargins left="0.47" right="0.33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525" t="s">
        <v>669</v>
      </c>
      <c r="B1" s="525"/>
      <c r="C1" s="525"/>
      <c r="D1" s="525"/>
      <c r="E1" s="525"/>
      <c r="F1" s="525"/>
      <c r="G1" s="525"/>
      <c r="H1" s="1"/>
      <c r="I1" s="1"/>
    </row>
    <row r="3" spans="1:10" ht="15">
      <c r="A3" s="526" t="s">
        <v>713</v>
      </c>
      <c r="B3" s="526"/>
      <c r="C3" s="526"/>
      <c r="D3" s="526"/>
      <c r="E3" s="526"/>
      <c r="F3" s="526"/>
      <c r="G3" s="526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4"/>
      <c r="I5" s="4"/>
      <c r="J5" s="4"/>
      <c r="L5" s="13"/>
    </row>
    <row r="6" spans="1:13" s="5" customFormat="1" ht="12.75">
      <c r="A6" s="20" t="s">
        <v>670</v>
      </c>
      <c r="B6" s="37">
        <v>474439.44</v>
      </c>
      <c r="C6" s="37">
        <v>364942.69</v>
      </c>
      <c r="D6" s="37">
        <v>67821.16</v>
      </c>
      <c r="E6" s="64">
        <v>496.06</v>
      </c>
      <c r="F6" s="65">
        <v>2061379.31</v>
      </c>
      <c r="G6" s="38">
        <f>SUM(B6:F6)</f>
        <v>2969078.66</v>
      </c>
      <c r="H6" s="6"/>
      <c r="I6" s="6"/>
      <c r="J6" s="6"/>
      <c r="K6" s="6"/>
      <c r="L6" s="6"/>
      <c r="M6" s="6"/>
    </row>
    <row r="7" spans="1:13" s="5" customFormat="1" ht="12.75">
      <c r="A7" s="24" t="s">
        <v>671</v>
      </c>
      <c r="B7" s="39">
        <v>77211</v>
      </c>
      <c r="C7" s="39">
        <v>657398</v>
      </c>
      <c r="D7" s="39">
        <v>843381.3</v>
      </c>
      <c r="E7" s="66"/>
      <c r="F7" s="67"/>
      <c r="G7" s="40">
        <f aca="true" t="shared" si="0" ref="G7:G22">SUM(B7:F7)</f>
        <v>1577990.3</v>
      </c>
      <c r="H7" s="6"/>
      <c r="I7" s="6"/>
      <c r="J7" s="6"/>
      <c r="K7" s="6"/>
      <c r="L7" s="6"/>
      <c r="M7" s="6"/>
    </row>
    <row r="8" spans="1:13" s="5" customFormat="1" ht="12.75">
      <c r="A8" s="24" t="s">
        <v>672</v>
      </c>
      <c r="B8" s="39">
        <v>8434</v>
      </c>
      <c r="C8" s="39">
        <v>157261</v>
      </c>
      <c r="D8" s="39">
        <v>281881.69</v>
      </c>
      <c r="E8" s="67">
        <v>3540</v>
      </c>
      <c r="F8" s="67"/>
      <c r="G8" s="40">
        <f t="shared" si="0"/>
        <v>451116.69</v>
      </c>
      <c r="H8" s="6"/>
      <c r="I8" s="6"/>
      <c r="J8" s="6"/>
      <c r="K8" s="6"/>
      <c r="L8" s="6"/>
      <c r="M8" s="6"/>
    </row>
    <row r="9" spans="1:13" s="5" customFormat="1" ht="12.75">
      <c r="A9" s="24" t="s">
        <v>673</v>
      </c>
      <c r="B9" s="39">
        <v>3465</v>
      </c>
      <c r="C9" s="39">
        <v>3581</v>
      </c>
      <c r="D9" s="39">
        <v>179331</v>
      </c>
      <c r="E9" s="67"/>
      <c r="F9" s="68"/>
      <c r="G9" s="40">
        <f t="shared" si="0"/>
        <v>186377</v>
      </c>
      <c r="H9" s="6"/>
      <c r="I9" s="6"/>
      <c r="J9" s="6"/>
      <c r="K9" s="6"/>
      <c r="L9" s="6"/>
      <c r="M9" s="6"/>
    </row>
    <row r="10" spans="1:13" s="5" customFormat="1" ht="12.75">
      <c r="A10" s="24" t="s">
        <v>674</v>
      </c>
      <c r="B10" s="39">
        <v>14121</v>
      </c>
      <c r="C10" s="39">
        <v>53323</v>
      </c>
      <c r="D10" s="39">
        <v>66360.78</v>
      </c>
      <c r="E10" s="67">
        <v>286.47</v>
      </c>
      <c r="F10" s="67"/>
      <c r="G10" s="40">
        <f t="shared" si="0"/>
        <v>134091.25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675</v>
      </c>
      <c r="B11" s="39">
        <v>113</v>
      </c>
      <c r="C11" s="39">
        <v>139461</v>
      </c>
      <c r="D11" s="39">
        <v>74682.4</v>
      </c>
      <c r="E11" s="67"/>
      <c r="F11" s="67"/>
      <c r="G11" s="40">
        <f t="shared" si="0"/>
        <v>214256.4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676</v>
      </c>
      <c r="B12" s="39">
        <v>169944</v>
      </c>
      <c r="C12" s="39">
        <v>549712</v>
      </c>
      <c r="D12" s="39">
        <v>2019941</v>
      </c>
      <c r="E12" s="67"/>
      <c r="F12" s="67"/>
      <c r="G12" s="40">
        <f t="shared" si="0"/>
        <v>2739597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677</v>
      </c>
      <c r="B13" s="39">
        <v>63923</v>
      </c>
      <c r="C13" s="39">
        <v>1101903</v>
      </c>
      <c r="D13" s="39">
        <v>1816492</v>
      </c>
      <c r="E13" s="67"/>
      <c r="F13" s="67"/>
      <c r="G13" s="40">
        <f t="shared" si="0"/>
        <v>2982318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678</v>
      </c>
      <c r="B14" s="39">
        <v>67923</v>
      </c>
      <c r="C14" s="39">
        <v>230499</v>
      </c>
      <c r="D14" s="39">
        <v>1327791.09</v>
      </c>
      <c r="E14" s="67"/>
      <c r="F14" s="67"/>
      <c r="G14" s="40">
        <f t="shared" si="0"/>
        <v>1626213.09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679</v>
      </c>
      <c r="B15" s="39">
        <v>63292</v>
      </c>
      <c r="C15" s="39">
        <v>186599</v>
      </c>
      <c r="D15" s="39">
        <v>280407.35</v>
      </c>
      <c r="E15" s="67"/>
      <c r="F15" s="67">
        <v>224161</v>
      </c>
      <c r="G15" s="40">
        <f t="shared" si="0"/>
        <v>754459.35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680</v>
      </c>
      <c r="B16" s="39">
        <v>29309</v>
      </c>
      <c r="C16" s="39">
        <v>121899</v>
      </c>
      <c r="D16" s="39">
        <v>1770043.05</v>
      </c>
      <c r="E16" s="67"/>
      <c r="F16" s="67"/>
      <c r="G16" s="40">
        <f t="shared" si="0"/>
        <v>1921251.05</v>
      </c>
      <c r="I16" s="6"/>
      <c r="J16" s="6"/>
      <c r="K16" s="6"/>
      <c r="L16" s="6"/>
      <c r="M16" s="6"/>
    </row>
    <row r="17" spans="1:13" s="5" customFormat="1" ht="12.75">
      <c r="A17" s="24" t="s">
        <v>681</v>
      </c>
      <c r="B17" s="39">
        <v>20045</v>
      </c>
      <c r="C17" s="39">
        <v>2991</v>
      </c>
      <c r="D17" s="39">
        <v>1069493</v>
      </c>
      <c r="E17" s="67">
        <v>312921</v>
      </c>
      <c r="F17" s="67"/>
      <c r="G17" s="40">
        <f t="shared" si="0"/>
        <v>1405450</v>
      </c>
      <c r="I17" s="6"/>
      <c r="J17" s="6"/>
      <c r="K17" s="6"/>
      <c r="L17" s="6"/>
      <c r="M17" s="6"/>
    </row>
    <row r="18" spans="1:13" s="5" customFormat="1" ht="12.75">
      <c r="A18" s="24" t="s">
        <v>682</v>
      </c>
      <c r="B18" s="39">
        <v>17044</v>
      </c>
      <c r="C18" s="39">
        <v>121188</v>
      </c>
      <c r="D18" s="39">
        <v>31320.11</v>
      </c>
      <c r="E18" s="67"/>
      <c r="F18" s="68"/>
      <c r="G18" s="40">
        <f t="shared" si="0"/>
        <v>169552.11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683</v>
      </c>
      <c r="B19" s="39">
        <v>36291</v>
      </c>
      <c r="C19" s="39">
        <v>45919</v>
      </c>
      <c r="D19" s="39">
        <v>187876.19</v>
      </c>
      <c r="E19" s="67"/>
      <c r="F19" s="67"/>
      <c r="G19" s="40">
        <f t="shared" si="0"/>
        <v>270086.19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684</v>
      </c>
      <c r="B20" s="39">
        <v>53904</v>
      </c>
      <c r="C20" s="39">
        <v>61611</v>
      </c>
      <c r="D20" s="39">
        <v>200776.61</v>
      </c>
      <c r="E20" s="67"/>
      <c r="F20" s="67"/>
      <c r="G20" s="40">
        <f t="shared" si="0"/>
        <v>316291.61</v>
      </c>
      <c r="H20" s="10"/>
      <c r="I20" s="6"/>
      <c r="J20" s="6"/>
      <c r="K20" s="6"/>
      <c r="L20" s="6"/>
      <c r="M20" s="6"/>
    </row>
    <row r="21" spans="1:13" s="5" customFormat="1" ht="12.75">
      <c r="A21" s="24" t="s">
        <v>685</v>
      </c>
      <c r="B21" s="39">
        <v>39572</v>
      </c>
      <c r="C21" s="39">
        <v>296567</v>
      </c>
      <c r="D21" s="39">
        <v>126525.46</v>
      </c>
      <c r="E21" s="67"/>
      <c r="F21" s="68"/>
      <c r="G21" s="40">
        <f t="shared" si="0"/>
        <v>462664.46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686</v>
      </c>
      <c r="B22" s="39">
        <v>13067</v>
      </c>
      <c r="C22" s="39">
        <v>158783</v>
      </c>
      <c r="D22" s="39">
        <v>218200.35</v>
      </c>
      <c r="E22" s="66"/>
      <c r="F22" s="67">
        <v>560.27</v>
      </c>
      <c r="G22" s="40">
        <f t="shared" si="0"/>
        <v>390610.62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2"/>
      <c r="C23" s="42"/>
      <c r="D23" s="42"/>
      <c r="E23" s="42"/>
      <c r="F23" s="41"/>
      <c r="G23" s="40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665</v>
      </c>
      <c r="B24" s="43">
        <f aca="true" t="shared" si="1" ref="B24:G24">SUM(B6:B23)</f>
        <v>1152097.44</v>
      </c>
      <c r="C24" s="43">
        <f t="shared" si="1"/>
        <v>4253637.6899999995</v>
      </c>
      <c r="D24" s="43">
        <f t="shared" si="1"/>
        <v>10562324.54</v>
      </c>
      <c r="E24" s="43">
        <f t="shared" si="1"/>
        <v>317243.53</v>
      </c>
      <c r="F24" s="43">
        <f t="shared" si="1"/>
        <v>2286100.58</v>
      </c>
      <c r="G24" s="44">
        <f t="shared" si="1"/>
        <v>18571403.78</v>
      </c>
      <c r="H24" s="10"/>
      <c r="I24" s="6"/>
      <c r="J24" s="6"/>
      <c r="K24" s="6"/>
      <c r="L24" s="6"/>
      <c r="M24" s="6"/>
    </row>
    <row r="25" spans="1:13" s="5" customFormat="1" ht="14.25">
      <c r="A25" s="61" t="s">
        <v>668</v>
      </c>
      <c r="B25" s="46"/>
      <c r="C25" s="46"/>
      <c r="D25" s="46"/>
      <c r="E25" s="46"/>
      <c r="F25" s="46"/>
      <c r="G25" s="47"/>
      <c r="H25" s="6"/>
      <c r="I25" s="6"/>
      <c r="J25" s="6"/>
      <c r="K25" s="6"/>
      <c r="L25" s="6"/>
      <c r="M25" s="6"/>
    </row>
    <row r="26" spans="1:5" s="5" customFormat="1" ht="14.25">
      <c r="A26" s="62" t="s">
        <v>712</v>
      </c>
      <c r="B26" s="8"/>
      <c r="C26" s="8"/>
      <c r="D26" s="8"/>
      <c r="E26" s="8"/>
    </row>
    <row r="27" spans="1:5" ht="12.75">
      <c r="A27" s="531" t="s">
        <v>655</v>
      </c>
      <c r="B27" s="531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2"/>
  <dimension ref="A1:L24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1" width="43.140625" style="123" customWidth="1"/>
    <col min="2" max="2" width="29.7109375" style="123" customWidth="1"/>
    <col min="3" max="3" width="25.00390625" style="123" customWidth="1"/>
    <col min="4" max="16384" width="11.421875" style="123" customWidth="1"/>
  </cols>
  <sheetData>
    <row r="1" spans="1:7" ht="18">
      <c r="A1" s="503" t="s">
        <v>815</v>
      </c>
      <c r="B1" s="503"/>
      <c r="C1" s="122"/>
      <c r="D1" s="122"/>
      <c r="E1" s="122"/>
      <c r="F1" s="122"/>
      <c r="G1" s="122"/>
    </row>
    <row r="3" spans="1:8" ht="15">
      <c r="A3" s="508" t="s">
        <v>832</v>
      </c>
      <c r="B3" s="508"/>
      <c r="C3" s="146"/>
      <c r="D3" s="124"/>
      <c r="E3" s="124"/>
      <c r="F3" s="124"/>
      <c r="G3" s="124"/>
      <c r="H3" s="124"/>
    </row>
    <row r="4" spans="1:8" ht="15">
      <c r="A4" s="508" t="s">
        <v>906</v>
      </c>
      <c r="B4" s="508"/>
      <c r="C4" s="146"/>
      <c r="D4" s="124"/>
      <c r="E4" s="124"/>
      <c r="F4" s="124"/>
      <c r="G4" s="124"/>
      <c r="H4" s="124"/>
    </row>
    <row r="5" spans="1:2" ht="13.5" thickBot="1">
      <c r="A5" s="140"/>
      <c r="B5" s="140"/>
    </row>
    <row r="6" spans="1:8" s="5" customFormat="1" ht="12.75" customHeight="1">
      <c r="A6" s="534" t="s">
        <v>833</v>
      </c>
      <c r="B6" s="515" t="s">
        <v>834</v>
      </c>
      <c r="C6" s="121"/>
      <c r="D6" s="4"/>
      <c r="E6" s="4"/>
      <c r="F6" s="4"/>
      <c r="G6" s="4"/>
      <c r="H6" s="4"/>
    </row>
    <row r="7" spans="1:8" s="5" customFormat="1" ht="13.5" customHeight="1" thickBot="1">
      <c r="A7" s="535"/>
      <c r="B7" s="520"/>
      <c r="C7" s="121"/>
      <c r="D7" s="4"/>
      <c r="E7" s="4"/>
      <c r="F7" s="4"/>
      <c r="G7" s="4"/>
      <c r="H7" s="4"/>
    </row>
    <row r="8" spans="1:12" s="5" customFormat="1" ht="12.75" customHeight="1">
      <c r="A8" s="147" t="s">
        <v>835</v>
      </c>
      <c r="B8" s="128">
        <v>880203.44</v>
      </c>
      <c r="C8" s="148"/>
      <c r="D8" s="6"/>
      <c r="E8" s="6"/>
      <c r="F8" s="6"/>
      <c r="G8" s="6"/>
      <c r="H8" s="6"/>
      <c r="I8" s="6"/>
      <c r="J8" s="6"/>
      <c r="K8" s="6"/>
      <c r="L8" s="6"/>
    </row>
    <row r="9" spans="1:12" s="5" customFormat="1" ht="12.75" customHeight="1">
      <c r="A9" s="149" t="s">
        <v>836</v>
      </c>
      <c r="B9" s="133">
        <v>469189.56</v>
      </c>
      <c r="C9" s="148"/>
      <c r="D9" s="6"/>
      <c r="E9" s="6"/>
      <c r="F9" s="6"/>
      <c r="G9" s="6"/>
      <c r="H9" s="6"/>
      <c r="I9" s="6"/>
      <c r="J9" s="6"/>
      <c r="K9" s="6"/>
      <c r="L9" s="6"/>
    </row>
    <row r="10" spans="1:12" s="5" customFormat="1" ht="12.75" customHeight="1">
      <c r="A10" s="149" t="s">
        <v>837</v>
      </c>
      <c r="B10" s="133">
        <v>3308628.57</v>
      </c>
      <c r="C10" s="148"/>
      <c r="D10" s="6"/>
      <c r="E10" s="6"/>
      <c r="F10" s="6"/>
      <c r="G10" s="6"/>
      <c r="H10" s="6"/>
      <c r="I10" s="6"/>
      <c r="J10" s="6"/>
      <c r="K10" s="6"/>
      <c r="L10" s="6"/>
    </row>
    <row r="11" spans="1:12" s="5" customFormat="1" ht="12.75" customHeight="1">
      <c r="A11" s="149" t="s">
        <v>838</v>
      </c>
      <c r="B11" s="133">
        <v>212919.32</v>
      </c>
      <c r="C11" s="148"/>
      <c r="D11" s="6"/>
      <c r="E11" s="6"/>
      <c r="F11" s="6"/>
      <c r="G11" s="6"/>
      <c r="H11" s="6"/>
      <c r="I11" s="6"/>
      <c r="J11" s="6"/>
      <c r="K11" s="6"/>
      <c r="L11" s="6"/>
    </row>
    <row r="12" spans="1:12" s="5" customFormat="1" ht="12.75" customHeight="1">
      <c r="A12" s="149" t="s">
        <v>839</v>
      </c>
      <c r="B12" s="133">
        <v>153150.2434</v>
      </c>
      <c r="C12" s="148"/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12.75" customHeight="1">
      <c r="A13" s="149" t="s">
        <v>840</v>
      </c>
      <c r="B13" s="133">
        <v>1367757.5</v>
      </c>
      <c r="C13" s="148"/>
      <c r="D13" s="6"/>
      <c r="E13" s="6"/>
      <c r="F13" s="6"/>
      <c r="G13" s="6"/>
      <c r="H13" s="6"/>
      <c r="I13" s="6"/>
      <c r="J13" s="6"/>
      <c r="K13" s="6"/>
      <c r="L13" s="6"/>
    </row>
    <row r="14" spans="1:12" s="5" customFormat="1" ht="12.75" customHeight="1">
      <c r="A14" s="149" t="s">
        <v>841</v>
      </c>
      <c r="B14" s="133">
        <v>19477</v>
      </c>
      <c r="C14" s="148"/>
      <c r="D14" s="6"/>
      <c r="E14" s="6"/>
      <c r="F14" s="6"/>
      <c r="G14" s="6"/>
      <c r="H14" s="6"/>
      <c r="I14" s="6"/>
      <c r="J14" s="6"/>
      <c r="K14" s="6"/>
      <c r="L14" s="6"/>
    </row>
    <row r="15" spans="1:12" s="5" customFormat="1" ht="12.75" customHeight="1">
      <c r="A15" s="24" t="s">
        <v>842</v>
      </c>
      <c r="B15" s="133">
        <v>34784</v>
      </c>
      <c r="C15" s="148"/>
      <c r="D15" s="6"/>
      <c r="E15" s="6"/>
      <c r="F15" s="6"/>
      <c r="G15" s="6"/>
      <c r="H15" s="6"/>
      <c r="I15" s="6"/>
      <c r="J15" s="6"/>
      <c r="K15" s="6"/>
      <c r="L15" s="6"/>
    </row>
    <row r="16" spans="1:12" s="5" customFormat="1" ht="12.75" customHeight="1" thickBot="1">
      <c r="A16" s="58" t="s">
        <v>843</v>
      </c>
      <c r="B16" s="138">
        <v>55180.42000000039</v>
      </c>
      <c r="C16" s="148"/>
      <c r="D16" s="6"/>
      <c r="E16" s="6"/>
      <c r="F16" s="6"/>
      <c r="G16" s="6"/>
      <c r="H16" s="6"/>
      <c r="I16" s="6"/>
      <c r="J16" s="6"/>
      <c r="K16" s="6"/>
      <c r="L16" s="6"/>
    </row>
    <row r="24" ht="12.75">
      <c r="B24" s="150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4"/>
  <dimension ref="A1:K15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44.28125" style="123" customWidth="1"/>
    <col min="2" max="2" width="31.00390625" style="123" customWidth="1"/>
    <col min="3" max="16384" width="11.421875" style="123" customWidth="1"/>
  </cols>
  <sheetData>
    <row r="1" spans="1:6" ht="18">
      <c r="A1" s="503" t="s">
        <v>815</v>
      </c>
      <c r="B1" s="503"/>
      <c r="C1" s="122"/>
      <c r="D1" s="122"/>
      <c r="E1" s="122"/>
      <c r="F1" s="122"/>
    </row>
    <row r="3" spans="1:7" ht="15">
      <c r="A3" s="508" t="s">
        <v>844</v>
      </c>
      <c r="B3" s="508"/>
      <c r="C3" s="124"/>
      <c r="D3" s="124"/>
      <c r="E3" s="124"/>
      <c r="F3" s="124"/>
      <c r="G3" s="124"/>
    </row>
    <row r="4" spans="1:7" ht="15">
      <c r="A4" s="508" t="s">
        <v>906</v>
      </c>
      <c r="B4" s="508"/>
      <c r="C4" s="124"/>
      <c r="D4" s="124"/>
      <c r="E4" s="124"/>
      <c r="F4" s="124"/>
      <c r="G4" s="124"/>
    </row>
    <row r="5" spans="1:2" ht="13.5" thickBot="1">
      <c r="A5" s="140"/>
      <c r="B5" s="140"/>
    </row>
    <row r="6" spans="1:7" s="5" customFormat="1" ht="12.75" customHeight="1">
      <c r="A6" s="534" t="s">
        <v>845</v>
      </c>
      <c r="B6" s="515" t="s">
        <v>846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147" t="s">
        <v>847</v>
      </c>
      <c r="B8" s="128">
        <v>572700.66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2.75" customHeight="1">
      <c r="A9" s="149" t="s">
        <v>848</v>
      </c>
      <c r="B9" s="133">
        <v>65750.03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2.75" customHeight="1">
      <c r="A10" s="149" t="s">
        <v>849</v>
      </c>
      <c r="B10" s="133">
        <v>109284.56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149" t="s">
        <v>907</v>
      </c>
      <c r="B11" s="133">
        <v>228507.78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149" t="s">
        <v>850</v>
      </c>
      <c r="B12" s="133">
        <v>103779.54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2.75" customHeight="1">
      <c r="A13" s="149" t="s">
        <v>851</v>
      </c>
      <c r="B13" s="133">
        <v>4579953.7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2.75" customHeight="1">
      <c r="A14" s="149" t="s">
        <v>852</v>
      </c>
      <c r="B14" s="133">
        <v>90700.77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 thickBot="1">
      <c r="A15" s="58" t="s">
        <v>853</v>
      </c>
      <c r="B15" s="138">
        <v>36910.29000000052</v>
      </c>
      <c r="C15" s="6"/>
      <c r="D15" s="6"/>
      <c r="E15" s="6"/>
      <c r="F15" s="6"/>
      <c r="G15" s="6"/>
      <c r="H15" s="6"/>
      <c r="I15" s="6"/>
      <c r="J15" s="6"/>
      <c r="K15" s="6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7"/>
  <dimension ref="A1:J26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37.140625" style="123" customWidth="1"/>
    <col min="2" max="2" width="13.28125" style="123" customWidth="1"/>
    <col min="3" max="3" width="12.7109375" style="123" bestFit="1" customWidth="1"/>
    <col min="4" max="4" width="14.28125" style="123" customWidth="1"/>
    <col min="5" max="5" width="13.7109375" style="123" customWidth="1"/>
    <col min="6" max="16384" width="11.421875" style="123" customWidth="1"/>
  </cols>
  <sheetData>
    <row r="1" spans="1:6" ht="18">
      <c r="A1" s="122" t="s">
        <v>815</v>
      </c>
      <c r="B1" s="122"/>
      <c r="C1" s="122"/>
      <c r="D1" s="122"/>
      <c r="E1" s="122"/>
      <c r="F1" s="122"/>
    </row>
    <row r="3" spans="1:7" ht="15" customHeight="1">
      <c r="A3" s="508" t="s">
        <v>1036</v>
      </c>
      <c r="B3" s="508"/>
      <c r="C3" s="508"/>
      <c r="D3" s="508"/>
      <c r="E3" s="124"/>
      <c r="F3" s="124"/>
      <c r="G3" s="124"/>
    </row>
    <row r="4" spans="1:7" ht="15" customHeight="1">
      <c r="A4" s="508" t="s">
        <v>1037</v>
      </c>
      <c r="B4" s="508"/>
      <c r="C4" s="508"/>
      <c r="D4" s="508"/>
      <c r="E4" s="124"/>
      <c r="F4" s="124"/>
      <c r="G4" s="124"/>
    </row>
    <row r="5" spans="1:7" ht="15.75" thickBot="1">
      <c r="A5" s="508"/>
      <c r="B5" s="508"/>
      <c r="C5" s="124"/>
      <c r="D5" s="124"/>
      <c r="E5" s="124"/>
      <c r="F5" s="124"/>
      <c r="G5" s="124"/>
    </row>
    <row r="6" spans="1:4" ht="12.75" customHeight="1">
      <c r="A6" s="534" t="s">
        <v>612</v>
      </c>
      <c r="B6" s="536" t="s">
        <v>630</v>
      </c>
      <c r="C6" s="536" t="s">
        <v>629</v>
      </c>
      <c r="D6" s="538" t="s">
        <v>854</v>
      </c>
    </row>
    <row r="7" spans="1:6" s="5" customFormat="1" ht="12.75" customHeight="1" thickBot="1">
      <c r="A7" s="535"/>
      <c r="B7" s="537"/>
      <c r="C7" s="537"/>
      <c r="D7" s="539"/>
      <c r="E7" s="4"/>
      <c r="F7" s="4"/>
    </row>
    <row r="8" spans="1:6" s="5" customFormat="1" ht="13.5" customHeight="1">
      <c r="A8" s="20" t="s">
        <v>670</v>
      </c>
      <c r="B8" s="64">
        <v>43230.21</v>
      </c>
      <c r="C8" s="151">
        <v>350338.99340000004</v>
      </c>
      <c r="D8" s="204">
        <f aca="true" t="shared" si="0" ref="D8:D23">B8+C8</f>
        <v>393569.20340000006</v>
      </c>
      <c r="E8" s="4"/>
      <c r="F8" s="4"/>
    </row>
    <row r="9" spans="1:10" s="5" customFormat="1" ht="12.75" customHeight="1">
      <c r="A9" s="24" t="s">
        <v>671</v>
      </c>
      <c r="B9" s="66">
        <v>56572.58</v>
      </c>
      <c r="C9" s="152">
        <v>104450.2</v>
      </c>
      <c r="D9" s="205">
        <f t="shared" si="0"/>
        <v>161022.78</v>
      </c>
      <c r="E9" s="6"/>
      <c r="F9" s="6"/>
      <c r="G9" s="6"/>
      <c r="H9" s="6"/>
      <c r="I9" s="6"/>
      <c r="J9" s="6"/>
    </row>
    <row r="10" spans="1:10" s="5" customFormat="1" ht="12.75" customHeight="1">
      <c r="A10" s="24" t="s">
        <v>674</v>
      </c>
      <c r="B10" s="66"/>
      <c r="C10" s="152">
        <v>8721</v>
      </c>
      <c r="D10" s="205">
        <f t="shared" si="0"/>
        <v>8721</v>
      </c>
      <c r="E10" s="6"/>
      <c r="F10" s="6"/>
      <c r="G10" s="6"/>
      <c r="H10" s="6"/>
      <c r="I10" s="6"/>
      <c r="J10" s="6"/>
    </row>
    <row r="11" spans="1:10" s="5" customFormat="1" ht="12.75" customHeight="1">
      <c r="A11" s="24" t="s">
        <v>675</v>
      </c>
      <c r="B11" s="66">
        <v>383112</v>
      </c>
      <c r="C11" s="152">
        <v>51941</v>
      </c>
      <c r="D11" s="205">
        <f t="shared" si="0"/>
        <v>435053</v>
      </c>
      <c r="E11" s="6"/>
      <c r="F11" s="6"/>
      <c r="G11" s="6"/>
      <c r="H11" s="6"/>
      <c r="I11" s="6"/>
      <c r="J11" s="6"/>
    </row>
    <row r="12" spans="1:10" s="5" customFormat="1" ht="12.75" customHeight="1">
      <c r="A12" s="24" t="s">
        <v>676</v>
      </c>
      <c r="B12" s="66">
        <v>30725.8</v>
      </c>
      <c r="C12" s="152">
        <v>186382.63</v>
      </c>
      <c r="D12" s="205">
        <f t="shared" si="0"/>
        <v>217108.43</v>
      </c>
      <c r="E12" s="6"/>
      <c r="F12" s="6"/>
      <c r="G12" s="6"/>
      <c r="H12" s="6"/>
      <c r="I12" s="6"/>
      <c r="J12" s="6"/>
    </row>
    <row r="13" spans="1:10" s="5" customFormat="1" ht="12.75" customHeight="1">
      <c r="A13" s="24" t="s">
        <v>690</v>
      </c>
      <c r="B13" s="66">
        <v>442891.82</v>
      </c>
      <c r="C13" s="152">
        <v>1190379.14</v>
      </c>
      <c r="D13" s="205">
        <f t="shared" si="0"/>
        <v>1633270.96</v>
      </c>
      <c r="E13" s="6"/>
      <c r="F13" s="6"/>
      <c r="G13" s="6"/>
      <c r="H13" s="6"/>
      <c r="I13" s="6"/>
      <c r="J13" s="6"/>
    </row>
    <row r="14" spans="1:4" ht="12.75">
      <c r="A14" s="24" t="s">
        <v>678</v>
      </c>
      <c r="B14" s="66">
        <v>98241</v>
      </c>
      <c r="C14" s="152">
        <v>516191</v>
      </c>
      <c r="D14" s="205">
        <f t="shared" si="0"/>
        <v>614432</v>
      </c>
    </row>
    <row r="15" spans="1:4" ht="12.75">
      <c r="A15" s="24" t="s">
        <v>692</v>
      </c>
      <c r="B15" s="66">
        <v>16498.55</v>
      </c>
      <c r="C15" s="152">
        <v>21453.9</v>
      </c>
      <c r="D15" s="205">
        <f t="shared" si="0"/>
        <v>37952.45</v>
      </c>
    </row>
    <row r="16" spans="1:4" ht="12.75">
      <c r="A16" s="24" t="s">
        <v>694</v>
      </c>
      <c r="B16" s="66">
        <v>86431</v>
      </c>
      <c r="C16" s="152">
        <v>194790</v>
      </c>
      <c r="D16" s="205">
        <f t="shared" si="0"/>
        <v>281221</v>
      </c>
    </row>
    <row r="17" spans="1:4" ht="12.75">
      <c r="A17" s="24" t="s">
        <v>691</v>
      </c>
      <c r="B17" s="66">
        <v>1010.55</v>
      </c>
      <c r="C17" s="152">
        <v>43522.95</v>
      </c>
      <c r="D17" s="205">
        <f t="shared" si="0"/>
        <v>44533.5</v>
      </c>
    </row>
    <row r="18" spans="1:4" ht="12.75">
      <c r="A18" s="24" t="s">
        <v>681</v>
      </c>
      <c r="B18" s="66">
        <v>4089500</v>
      </c>
      <c r="C18" s="152">
        <v>3287900</v>
      </c>
      <c r="D18" s="205">
        <f t="shared" si="0"/>
        <v>7377400</v>
      </c>
    </row>
    <row r="19" spans="1:4" ht="12.75">
      <c r="A19" s="24" t="s">
        <v>700</v>
      </c>
      <c r="B19" s="66">
        <v>640.3</v>
      </c>
      <c r="C19" s="152">
        <v>6219.4</v>
      </c>
      <c r="D19" s="205">
        <f t="shared" si="0"/>
        <v>6859.7</v>
      </c>
    </row>
    <row r="20" spans="1:4" ht="12.75">
      <c r="A20" s="24" t="s">
        <v>682</v>
      </c>
      <c r="B20" s="66">
        <v>31995.92</v>
      </c>
      <c r="C20" s="152">
        <v>23093.27</v>
      </c>
      <c r="D20" s="205">
        <f t="shared" si="0"/>
        <v>55089.19</v>
      </c>
    </row>
    <row r="21" spans="1:4" ht="12.75">
      <c r="A21" s="24" t="s">
        <v>686</v>
      </c>
      <c r="B21" s="66">
        <v>9451</v>
      </c>
      <c r="C21" s="152">
        <v>442644</v>
      </c>
      <c r="D21" s="205">
        <f t="shared" si="0"/>
        <v>452095</v>
      </c>
    </row>
    <row r="22" spans="1:4" ht="12.75">
      <c r="A22" s="24" t="s">
        <v>689</v>
      </c>
      <c r="B22" s="66">
        <v>497175</v>
      </c>
      <c r="C22" s="152">
        <v>71932</v>
      </c>
      <c r="D22" s="205">
        <f t="shared" si="0"/>
        <v>569107</v>
      </c>
    </row>
    <row r="23" spans="1:4" ht="12.75">
      <c r="A23" s="24" t="s">
        <v>693</v>
      </c>
      <c r="B23" s="66">
        <v>111.6</v>
      </c>
      <c r="C23" s="152">
        <v>1330.57</v>
      </c>
      <c r="D23" s="205">
        <f t="shared" si="0"/>
        <v>1442.1699999999998</v>
      </c>
    </row>
    <row r="24" spans="1:4" ht="12.75">
      <c r="A24" s="24" t="s">
        <v>680</v>
      </c>
      <c r="B24" s="153" t="s">
        <v>724</v>
      </c>
      <c r="C24" s="154" t="s">
        <v>724</v>
      </c>
      <c r="D24" s="205"/>
    </row>
    <row r="25" spans="1:4" ht="12.75">
      <c r="A25" s="24"/>
      <c r="B25" s="68"/>
      <c r="C25" s="152"/>
      <c r="D25" s="205"/>
    </row>
    <row r="26" spans="1:4" ht="13.5" thickBot="1">
      <c r="A26" s="29" t="s">
        <v>665</v>
      </c>
      <c r="B26" s="155">
        <f>SUM(B8:B25)</f>
        <v>5787587.329999999</v>
      </c>
      <c r="C26" s="155">
        <f>SUM(C8:C25)</f>
        <v>6501290.053400001</v>
      </c>
      <c r="D26" s="206">
        <f>SUM(D8:D25)</f>
        <v>12288877.383399999</v>
      </c>
    </row>
  </sheetData>
  <mergeCells count="7">
    <mergeCell ref="A3:D3"/>
    <mergeCell ref="C6:C7"/>
    <mergeCell ref="D6:D7"/>
    <mergeCell ref="A5:B5"/>
    <mergeCell ref="A6:A7"/>
    <mergeCell ref="B6:B7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22.421875" style="123" customWidth="1"/>
    <col min="2" max="2" width="30.140625" style="123" customWidth="1"/>
    <col min="3" max="3" width="28.57421875" style="123" customWidth="1"/>
    <col min="4" max="5" width="11.421875" style="123" customWidth="1"/>
    <col min="6" max="6" width="4.7109375" style="123" customWidth="1"/>
    <col min="7" max="16384" width="11.421875" style="123" customWidth="1"/>
  </cols>
  <sheetData>
    <row r="1" spans="1:8" ht="18">
      <c r="A1" s="503" t="s">
        <v>815</v>
      </c>
      <c r="B1" s="503"/>
      <c r="C1" s="503"/>
      <c r="D1" s="122"/>
      <c r="E1" s="122"/>
      <c r="F1" s="122"/>
      <c r="G1" s="122"/>
      <c r="H1" s="122"/>
    </row>
    <row r="3" spans="1:9" ht="15">
      <c r="A3" s="508" t="s">
        <v>1038</v>
      </c>
      <c r="B3" s="496"/>
      <c r="C3" s="496"/>
      <c r="D3" s="124"/>
      <c r="E3" s="124"/>
      <c r="F3" s="124"/>
      <c r="G3" s="124"/>
      <c r="H3" s="124"/>
      <c r="I3" s="124"/>
    </row>
    <row r="4" spans="1:3" ht="13.5" thickBot="1">
      <c r="A4" s="140"/>
      <c r="B4" s="140"/>
      <c r="C4" s="140"/>
    </row>
    <row r="5" spans="1:9" s="5" customFormat="1" ht="11.25" customHeight="1">
      <c r="A5" s="534" t="s">
        <v>816</v>
      </c>
      <c r="B5" s="536" t="s">
        <v>855</v>
      </c>
      <c r="C5" s="515" t="s">
        <v>856</v>
      </c>
      <c r="D5" s="4"/>
      <c r="E5" s="4"/>
      <c r="F5" s="4"/>
      <c r="G5" s="4"/>
      <c r="H5" s="4"/>
      <c r="I5" s="4"/>
    </row>
    <row r="6" spans="1:9" s="5" customFormat="1" ht="21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126">
        <v>1593</v>
      </c>
      <c r="C7" s="128">
        <v>27358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131">
        <v>1848</v>
      </c>
      <c r="C8" s="133">
        <v>31475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131">
        <v>1940</v>
      </c>
      <c r="C9" s="133">
        <v>38284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131">
        <v>1748</v>
      </c>
      <c r="C10" s="133">
        <v>29335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131">
        <v>1609</v>
      </c>
      <c r="C11" s="133">
        <v>39108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131">
        <v>2325</v>
      </c>
      <c r="C12" s="133">
        <v>56388</v>
      </c>
      <c r="D12" s="4"/>
      <c r="E12" s="4"/>
      <c r="F12" s="4"/>
      <c r="G12" s="4"/>
      <c r="H12" s="4"/>
      <c r="I12" s="4"/>
    </row>
    <row r="13" spans="1:9" s="5" customFormat="1" ht="12.75" customHeight="1">
      <c r="A13" s="130">
        <v>1996</v>
      </c>
      <c r="B13" s="131">
        <v>2377</v>
      </c>
      <c r="C13" s="133">
        <v>49891</v>
      </c>
      <c r="D13" s="4"/>
      <c r="E13" s="4"/>
      <c r="F13" s="4"/>
      <c r="G13" s="4"/>
      <c r="H13" s="4"/>
      <c r="I13" s="4"/>
    </row>
    <row r="14" spans="1:9" s="5" customFormat="1" ht="12.75" customHeight="1">
      <c r="A14" s="130">
        <v>1997</v>
      </c>
      <c r="B14" s="131">
        <v>1516</v>
      </c>
      <c r="C14" s="133">
        <v>31343</v>
      </c>
      <c r="D14" s="4"/>
      <c r="E14" s="4"/>
      <c r="F14" s="4"/>
      <c r="G14" s="4"/>
      <c r="H14" s="4"/>
      <c r="I14" s="4"/>
    </row>
    <row r="15" spans="1:9" s="5" customFormat="1" ht="12.75" customHeight="1">
      <c r="A15" s="130">
        <v>1998</v>
      </c>
      <c r="B15" s="131">
        <v>1390</v>
      </c>
      <c r="C15" s="133">
        <v>48255</v>
      </c>
      <c r="D15" s="4"/>
      <c r="E15" s="4"/>
      <c r="F15" s="4"/>
      <c r="G15" s="4"/>
      <c r="H15" s="4"/>
      <c r="I15" s="4"/>
    </row>
    <row r="16" spans="1:9" s="5" customFormat="1" ht="12.75" customHeight="1">
      <c r="A16" s="130">
        <v>1999</v>
      </c>
      <c r="B16" s="131">
        <v>1362</v>
      </c>
      <c r="C16" s="133">
        <v>34747</v>
      </c>
      <c r="D16" s="4"/>
      <c r="E16" s="4"/>
      <c r="F16" s="4"/>
      <c r="G16" s="4"/>
      <c r="H16" s="4"/>
      <c r="I16" s="4"/>
    </row>
    <row r="17" spans="1:9" s="5" customFormat="1" ht="12.75" customHeight="1">
      <c r="A17" s="130">
        <v>2000</v>
      </c>
      <c r="B17" s="131">
        <v>1493</v>
      </c>
      <c r="C17" s="133">
        <v>38660</v>
      </c>
      <c r="D17" s="4"/>
      <c r="E17" s="4"/>
      <c r="F17" s="4"/>
      <c r="G17" s="4"/>
      <c r="H17" s="4"/>
      <c r="I17" s="4"/>
    </row>
    <row r="18" spans="1:9" s="5" customFormat="1" ht="12.75" customHeight="1">
      <c r="A18" s="130">
        <v>2001</v>
      </c>
      <c r="B18" s="131">
        <v>955</v>
      </c>
      <c r="C18" s="133">
        <v>21052</v>
      </c>
      <c r="D18" s="4"/>
      <c r="E18" s="4"/>
      <c r="F18" s="4"/>
      <c r="G18" s="4"/>
      <c r="H18" s="4"/>
      <c r="I18" s="4"/>
    </row>
    <row r="19" spans="1:9" s="5" customFormat="1" ht="12.75" customHeight="1">
      <c r="A19" s="130">
        <v>2002</v>
      </c>
      <c r="B19" s="131">
        <v>1024</v>
      </c>
      <c r="C19" s="133">
        <v>27969</v>
      </c>
      <c r="D19" s="4"/>
      <c r="E19" s="4"/>
      <c r="F19" s="4"/>
      <c r="G19" s="4"/>
      <c r="H19" s="4"/>
      <c r="I19" s="4"/>
    </row>
    <row r="20" spans="1:9" s="5" customFormat="1" ht="12.75" customHeight="1">
      <c r="A20" s="130">
        <v>2003</v>
      </c>
      <c r="B20" s="131">
        <v>1151</v>
      </c>
      <c r="C20" s="133">
        <v>32301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131">
        <v>1106</v>
      </c>
      <c r="C21" s="133">
        <v>10515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 t="s">
        <v>908</v>
      </c>
      <c r="B22" s="131">
        <v>848</v>
      </c>
      <c r="C22" s="133">
        <v>20868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131">
        <v>1189</v>
      </c>
      <c r="C23" s="133">
        <v>30289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 t="s">
        <v>857</v>
      </c>
      <c r="B24" s="131">
        <v>1451</v>
      </c>
      <c r="C24" s="133">
        <v>29353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136">
        <v>988</v>
      </c>
      <c r="C25" s="13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12.75" customHeight="1">
      <c r="A26" s="493" t="s">
        <v>909</v>
      </c>
      <c r="B26" s="500"/>
      <c r="C26" s="50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5" ht="14.25">
      <c r="A27" s="494" t="s">
        <v>858</v>
      </c>
      <c r="B27" s="495"/>
      <c r="C27" s="495"/>
      <c r="D27" s="495"/>
      <c r="E27" s="495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I26" sqref="I26"/>
    </sheetView>
  </sheetViews>
  <sheetFormatPr defaultColWidth="11.421875" defaultRowHeight="12.75"/>
  <cols>
    <col min="1" max="2" width="10.7109375" style="123" customWidth="1"/>
    <col min="3" max="3" width="11.7109375" style="123" customWidth="1"/>
    <col min="4" max="4" width="10.7109375" style="123" customWidth="1"/>
    <col min="5" max="5" width="12.57421875" style="123" customWidth="1"/>
    <col min="6" max="6" width="12.421875" style="123" customWidth="1"/>
    <col min="7" max="7" width="12.00390625" style="123" customWidth="1"/>
    <col min="8" max="9" width="12.421875" style="123" customWidth="1"/>
    <col min="10" max="10" width="12.28125" style="123" customWidth="1"/>
    <col min="11" max="11" width="11.140625" style="123" customWidth="1"/>
    <col min="12" max="12" width="12.7109375" style="123" customWidth="1"/>
    <col min="13" max="16384" width="11.421875" style="123" customWidth="1"/>
  </cols>
  <sheetData>
    <row r="1" spans="1:17" ht="18">
      <c r="A1" s="503" t="s">
        <v>815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122"/>
      <c r="N1" s="122"/>
      <c r="O1" s="122"/>
      <c r="P1" s="122"/>
      <c r="Q1" s="122"/>
    </row>
    <row r="3" spans="1:18" ht="15">
      <c r="A3" s="501" t="s">
        <v>859</v>
      </c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124"/>
      <c r="N3" s="124"/>
      <c r="O3" s="124"/>
      <c r="P3" s="124"/>
      <c r="Q3" s="124"/>
      <c r="R3" s="124"/>
    </row>
    <row r="4" spans="1:12" ht="13.5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8" s="5" customFormat="1" ht="12.75" customHeight="1" thickBot="1">
      <c r="A5" s="534" t="s">
        <v>819</v>
      </c>
      <c r="B5" s="542" t="s">
        <v>820</v>
      </c>
      <c r="C5" s="543"/>
      <c r="D5" s="543"/>
      <c r="E5" s="543"/>
      <c r="F5" s="513"/>
      <c r="G5" s="542" t="s">
        <v>821</v>
      </c>
      <c r="H5" s="543"/>
      <c r="I5" s="543"/>
      <c r="J5" s="513"/>
      <c r="K5" s="142"/>
      <c r="L5" s="538" t="s">
        <v>653</v>
      </c>
      <c r="M5" s="4"/>
      <c r="N5" s="4"/>
      <c r="O5" s="4"/>
      <c r="P5" s="4"/>
      <c r="Q5" s="4"/>
      <c r="R5" s="4"/>
    </row>
    <row r="6" spans="1:18" s="5" customFormat="1" ht="79.5" customHeight="1" thickBot="1">
      <c r="A6" s="535"/>
      <c r="B6" s="88" t="s">
        <v>822</v>
      </c>
      <c r="C6" s="88" t="s">
        <v>823</v>
      </c>
      <c r="D6" s="88" t="s">
        <v>824</v>
      </c>
      <c r="E6" s="88" t="s">
        <v>825</v>
      </c>
      <c r="F6" s="88" t="s">
        <v>826</v>
      </c>
      <c r="G6" s="88" t="s">
        <v>827</v>
      </c>
      <c r="H6" s="88" t="s">
        <v>828</v>
      </c>
      <c r="I6" s="88" t="s">
        <v>829</v>
      </c>
      <c r="J6" s="88" t="s">
        <v>830</v>
      </c>
      <c r="K6" s="142" t="s">
        <v>831</v>
      </c>
      <c r="L6" s="539"/>
      <c r="M6" s="4"/>
      <c r="N6" s="4"/>
      <c r="O6" s="4"/>
      <c r="P6" s="4"/>
      <c r="Q6" s="4"/>
      <c r="R6" s="4"/>
    </row>
    <row r="7" spans="1:12" ht="12.75">
      <c r="A7" s="143" t="s">
        <v>629</v>
      </c>
      <c r="B7" s="126">
        <v>34131.221874999996</v>
      </c>
      <c r="C7" s="126">
        <v>54.28</v>
      </c>
      <c r="D7" s="126">
        <v>40271.65849999999</v>
      </c>
      <c r="E7" s="126">
        <v>154134</v>
      </c>
      <c r="F7" s="126">
        <v>127.04</v>
      </c>
      <c r="G7" s="126">
        <v>2090.61</v>
      </c>
      <c r="H7" s="126">
        <v>45325.296</v>
      </c>
      <c r="I7" s="126">
        <v>3333.5</v>
      </c>
      <c r="J7" s="126">
        <v>542.25</v>
      </c>
      <c r="K7" s="126"/>
      <c r="L7" s="128">
        <f>SUM(B7:K7)</f>
        <v>280009.856375</v>
      </c>
    </row>
    <row r="8" spans="1:12" s="156" customFormat="1" ht="12.75">
      <c r="A8" s="144" t="s">
        <v>630</v>
      </c>
      <c r="B8" s="131">
        <v>23336.226</v>
      </c>
      <c r="C8" s="131">
        <v>2.16</v>
      </c>
      <c r="D8" s="131">
        <v>138510.84362</v>
      </c>
      <c r="E8" s="131">
        <v>19.55</v>
      </c>
      <c r="F8" s="131">
        <v>21125.07</v>
      </c>
      <c r="G8" s="131">
        <v>81457.92</v>
      </c>
      <c r="H8" s="131">
        <v>441476.53</v>
      </c>
      <c r="I8" s="131">
        <v>1960.523</v>
      </c>
      <c r="J8" s="131">
        <v>73</v>
      </c>
      <c r="K8" s="131">
        <v>25</v>
      </c>
      <c r="L8" s="133">
        <f>SUM(B8:K8)</f>
        <v>707986.82262</v>
      </c>
    </row>
    <row r="9" spans="1:12" ht="16.5" customHeight="1">
      <c r="A9" s="144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3"/>
    </row>
    <row r="10" spans="1:12" ht="13.5" thickBot="1">
      <c r="A10" s="29" t="s">
        <v>738</v>
      </c>
      <c r="B10" s="137">
        <f aca="true" t="shared" si="0" ref="B10:L10">SUM(B7:B9)</f>
        <v>57467.447875</v>
      </c>
      <c r="C10" s="137">
        <f t="shared" si="0"/>
        <v>56.44</v>
      </c>
      <c r="D10" s="137">
        <f t="shared" si="0"/>
        <v>178782.50212</v>
      </c>
      <c r="E10" s="137">
        <f t="shared" si="0"/>
        <v>154153.55</v>
      </c>
      <c r="F10" s="137">
        <f t="shared" si="0"/>
        <v>21252.11</v>
      </c>
      <c r="G10" s="137">
        <f t="shared" si="0"/>
        <v>83548.53</v>
      </c>
      <c r="H10" s="137">
        <f t="shared" si="0"/>
        <v>486801.826</v>
      </c>
      <c r="I10" s="137">
        <f t="shared" si="0"/>
        <v>5294.023</v>
      </c>
      <c r="J10" s="137">
        <f t="shared" si="0"/>
        <v>615.25</v>
      </c>
      <c r="K10" s="137">
        <f t="shared" si="0"/>
        <v>25</v>
      </c>
      <c r="L10" s="145">
        <f t="shared" si="0"/>
        <v>987996.678995</v>
      </c>
    </row>
    <row r="41" spans="3:15" ht="12.75">
      <c r="C41" s="157"/>
      <c r="D41" s="158"/>
      <c r="E41" s="157"/>
      <c r="F41" s="157"/>
      <c r="G41" s="157"/>
      <c r="H41" s="159"/>
      <c r="I41" s="159"/>
      <c r="J41" s="157"/>
      <c r="K41" s="157"/>
      <c r="L41" s="158"/>
      <c r="M41" s="157"/>
      <c r="N41" s="160"/>
      <c r="O41" s="161"/>
    </row>
  </sheetData>
  <mergeCells count="6">
    <mergeCell ref="A3:L3"/>
    <mergeCell ref="A1:L1"/>
    <mergeCell ref="A5:A6"/>
    <mergeCell ref="B5:F5"/>
    <mergeCell ref="G5:J5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57"/>
  <dimension ref="A1:L25"/>
  <sheetViews>
    <sheetView zoomScale="75" zoomScaleNormal="75" workbookViewId="0" topLeftCell="A1">
      <selection activeCell="C30" sqref="C30"/>
    </sheetView>
  </sheetViews>
  <sheetFormatPr defaultColWidth="11.421875" defaultRowHeight="12.75"/>
  <cols>
    <col min="1" max="1" width="36.57421875" style="123" customWidth="1"/>
    <col min="2" max="2" width="39.00390625" style="123" customWidth="1"/>
    <col min="3" max="3" width="23.57421875" style="123" customWidth="1"/>
    <col min="4" max="4" width="23.57421875" style="123" bestFit="1" customWidth="1"/>
    <col min="5" max="16384" width="11.421875" style="123" customWidth="1"/>
  </cols>
  <sheetData>
    <row r="1" spans="1:9" ht="18">
      <c r="A1" s="503" t="s">
        <v>815</v>
      </c>
      <c r="B1" s="503"/>
      <c r="C1" s="122"/>
      <c r="D1" s="122"/>
      <c r="E1" s="122"/>
      <c r="F1" s="122"/>
      <c r="G1" s="122"/>
      <c r="H1" s="122"/>
      <c r="I1" s="122"/>
    </row>
    <row r="3" spans="1:10" ht="15" customHeight="1">
      <c r="A3" s="491" t="s">
        <v>860</v>
      </c>
      <c r="B3" s="491"/>
      <c r="C3" s="212"/>
      <c r="D3" s="212"/>
      <c r="E3" s="124"/>
      <c r="F3" s="124"/>
      <c r="G3" s="124"/>
      <c r="H3" s="124"/>
      <c r="I3" s="124"/>
      <c r="J3" s="124"/>
    </row>
    <row r="4" spans="1:4" ht="13.5" thickBot="1">
      <c r="A4" s="140"/>
      <c r="B4" s="140"/>
      <c r="C4" s="141"/>
      <c r="D4" s="141"/>
    </row>
    <row r="5" spans="1:8" s="5" customFormat="1" ht="12.75" customHeight="1">
      <c r="A5" s="534" t="s">
        <v>612</v>
      </c>
      <c r="B5" s="515" t="s">
        <v>630</v>
      </c>
      <c r="C5" s="106"/>
      <c r="D5" s="106"/>
      <c r="E5" s="4"/>
      <c r="F5" s="4"/>
      <c r="G5" s="4"/>
      <c r="H5" s="4"/>
    </row>
    <row r="6" spans="1:8" s="5" customFormat="1" ht="12.75" customHeight="1" thickBot="1">
      <c r="A6" s="535"/>
      <c r="B6" s="520"/>
      <c r="C6" s="106"/>
      <c r="D6" s="4"/>
      <c r="E6" s="4"/>
      <c r="F6" s="4"/>
      <c r="G6" s="4"/>
      <c r="H6" s="4"/>
    </row>
    <row r="7" spans="1:12" s="5" customFormat="1" ht="12" customHeight="1">
      <c r="A7" s="20" t="s">
        <v>670</v>
      </c>
      <c r="B7" s="207">
        <v>108581.233995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5" customFormat="1" ht="12" customHeight="1">
      <c r="A8" s="24" t="s">
        <v>671</v>
      </c>
      <c r="B8" s="208">
        <v>15035.75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2" ht="12" customHeight="1">
      <c r="A9" s="24" t="s">
        <v>674</v>
      </c>
      <c r="B9" s="208">
        <v>17899.87</v>
      </c>
    </row>
    <row r="10" spans="1:2" ht="12" customHeight="1">
      <c r="A10" s="24" t="s">
        <v>675</v>
      </c>
      <c r="B10" s="208">
        <v>24431.14</v>
      </c>
    </row>
    <row r="11" spans="1:2" ht="12" customHeight="1">
      <c r="A11" s="24" t="s">
        <v>676</v>
      </c>
      <c r="B11" s="208">
        <v>109274.77</v>
      </c>
    </row>
    <row r="12" spans="1:2" ht="12" customHeight="1">
      <c r="A12" s="24" t="s">
        <v>690</v>
      </c>
      <c r="B12" s="208">
        <v>501411.94</v>
      </c>
    </row>
    <row r="13" spans="1:2" ht="12" customHeight="1">
      <c r="A13" s="24" t="s">
        <v>678</v>
      </c>
      <c r="B13" s="208">
        <v>145181</v>
      </c>
    </row>
    <row r="14" spans="1:2" ht="12" customHeight="1">
      <c r="A14" s="24" t="s">
        <v>692</v>
      </c>
      <c r="B14" s="208">
        <v>9248.67</v>
      </c>
    </row>
    <row r="15" spans="1:2" ht="12" customHeight="1">
      <c r="A15" s="24" t="s">
        <v>694</v>
      </c>
      <c r="B15" s="208" t="s">
        <v>724</v>
      </c>
    </row>
    <row r="16" spans="1:2" ht="12" customHeight="1">
      <c r="A16" s="24" t="s">
        <v>691</v>
      </c>
      <c r="B16" s="208">
        <v>1431.95</v>
      </c>
    </row>
    <row r="17" spans="1:2" ht="12" customHeight="1">
      <c r="A17" s="24" t="s">
        <v>681</v>
      </c>
      <c r="B17" s="208" t="s">
        <v>724</v>
      </c>
    </row>
    <row r="18" spans="1:2" ht="12" customHeight="1">
      <c r="A18" s="24" t="s">
        <v>700</v>
      </c>
      <c r="B18" s="208">
        <v>13194.54</v>
      </c>
    </row>
    <row r="19" spans="1:2" ht="12" customHeight="1">
      <c r="A19" s="24" t="s">
        <v>682</v>
      </c>
      <c r="B19" s="208">
        <v>14822.035</v>
      </c>
    </row>
    <row r="20" spans="1:2" ht="12" customHeight="1">
      <c r="A20" s="24" t="s">
        <v>686</v>
      </c>
      <c r="B20" s="208" t="s">
        <v>724</v>
      </c>
    </row>
    <row r="21" spans="1:2" ht="12" customHeight="1">
      <c r="A21" s="24" t="s">
        <v>689</v>
      </c>
      <c r="B21" s="208">
        <v>26076</v>
      </c>
    </row>
    <row r="22" spans="1:2" ht="12" customHeight="1">
      <c r="A22" s="24" t="s">
        <v>693</v>
      </c>
      <c r="B22" s="208">
        <v>1407.78</v>
      </c>
    </row>
    <row r="23" spans="1:2" ht="12" customHeight="1">
      <c r="A23" s="24" t="s">
        <v>680</v>
      </c>
      <c r="B23" s="208" t="s">
        <v>724</v>
      </c>
    </row>
    <row r="24" spans="1:2" ht="12.75">
      <c r="A24" s="24"/>
      <c r="B24" s="210"/>
    </row>
    <row r="25" spans="1:2" ht="13.5" thickBot="1">
      <c r="A25" s="29" t="s">
        <v>665</v>
      </c>
      <c r="B25" s="211">
        <f>SUM(B7:B24)</f>
        <v>987996.6789950002</v>
      </c>
    </row>
  </sheetData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"/>
  <sheetViews>
    <sheetView zoomScale="75" zoomScaleNormal="75" workbookViewId="0" topLeftCell="A1">
      <selection activeCell="M8" sqref="M8"/>
    </sheetView>
  </sheetViews>
  <sheetFormatPr defaultColWidth="11.421875" defaultRowHeight="12.75"/>
  <cols>
    <col min="1" max="1" width="6.28125" style="162" customWidth="1"/>
    <col min="2" max="2" width="17.7109375" style="162" customWidth="1"/>
    <col min="3" max="3" width="14.28125" style="162" customWidth="1"/>
    <col min="4" max="4" width="13.140625" style="162" customWidth="1"/>
    <col min="5" max="5" width="11.421875" style="162" customWidth="1"/>
    <col min="6" max="6" width="11.57421875" style="162" bestFit="1" customWidth="1"/>
    <col min="7" max="9" width="11.421875" style="162" customWidth="1"/>
    <col min="10" max="10" width="11.57421875" style="162" bestFit="1" customWidth="1"/>
    <col min="11" max="16384" width="11.421875" style="162" customWidth="1"/>
  </cols>
  <sheetData>
    <row r="1" spans="1:11" ht="18">
      <c r="A1" s="492" t="s">
        <v>815</v>
      </c>
      <c r="B1" s="492"/>
      <c r="C1" s="492"/>
      <c r="D1" s="492"/>
      <c r="E1" s="492"/>
      <c r="F1" s="492"/>
      <c r="G1" s="492"/>
      <c r="H1" s="492"/>
      <c r="I1" s="492"/>
      <c r="J1" s="492"/>
      <c r="K1" s="487"/>
    </row>
    <row r="2" spans="2:11" ht="12.75"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544" t="s">
        <v>910</v>
      </c>
      <c r="B3" s="544"/>
      <c r="C3" s="544"/>
      <c r="D3" s="544"/>
      <c r="E3" s="544"/>
      <c r="F3" s="544"/>
      <c r="G3" s="544"/>
      <c r="H3" s="544"/>
      <c r="I3" s="544"/>
      <c r="J3" s="544"/>
      <c r="K3" s="47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2">
    <mergeCell ref="A1:J1"/>
    <mergeCell ref="A3:J3"/>
  </mergeCells>
  <printOptions horizontalCentered="1"/>
  <pageMargins left="0.51" right="0.28" top="0.5905511811023623" bottom="0.984251968503937" header="0" footer="0"/>
  <pageSetup horizontalDpi="300" verticalDpi="300" orientation="portrait" paperSize="9" scale="7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5"/>
  <dimension ref="A1:L53"/>
  <sheetViews>
    <sheetView showGridLines="0" zoomScale="75" zoomScaleNormal="75" workbookViewId="0" topLeftCell="A1">
      <selection activeCell="H13" sqref="H13"/>
    </sheetView>
  </sheetViews>
  <sheetFormatPr defaultColWidth="11.421875" defaultRowHeight="12.75"/>
  <cols>
    <col min="1" max="1" width="35.57421875" style="169" customWidth="1"/>
    <col min="2" max="2" width="9.28125" style="169" bestFit="1" customWidth="1"/>
    <col min="3" max="3" width="15.57421875" style="169" customWidth="1"/>
    <col min="4" max="4" width="15.00390625" style="169" customWidth="1"/>
    <col min="5" max="5" width="14.28125" style="169" customWidth="1"/>
    <col min="6" max="6" width="15.140625" style="169" customWidth="1"/>
    <col min="7" max="7" width="13.7109375" style="168" customWidth="1"/>
    <col min="8" max="8" width="11.7109375" style="168" customWidth="1"/>
    <col min="9" max="9" width="11.421875" style="168" customWidth="1"/>
    <col min="10" max="10" width="10.421875" style="168" customWidth="1"/>
    <col min="11" max="11" width="13.140625" style="168" customWidth="1"/>
    <col min="12" max="12" width="10.140625" style="168" customWidth="1"/>
    <col min="13" max="13" width="10.57421875" style="169" customWidth="1"/>
    <col min="14" max="14" width="12.140625" style="169" customWidth="1"/>
    <col min="15" max="16384" width="14.8515625" style="169" customWidth="1"/>
  </cols>
  <sheetData>
    <row r="1" spans="1:12" s="166" customFormat="1" ht="18">
      <c r="A1" s="550" t="s">
        <v>815</v>
      </c>
      <c r="B1" s="550"/>
      <c r="C1" s="550"/>
      <c r="D1" s="550"/>
      <c r="E1" s="550"/>
      <c r="F1" s="550"/>
      <c r="G1" s="164"/>
      <c r="H1" s="164"/>
      <c r="I1" s="165"/>
      <c r="J1" s="165"/>
      <c r="K1" s="165"/>
      <c r="L1" s="165"/>
    </row>
    <row r="3" spans="1:8" ht="15">
      <c r="A3" s="551" t="s">
        <v>861</v>
      </c>
      <c r="B3" s="551"/>
      <c r="C3" s="551"/>
      <c r="D3" s="551"/>
      <c r="E3" s="551"/>
      <c r="F3" s="551"/>
      <c r="G3" s="167"/>
      <c r="H3" s="167"/>
    </row>
    <row r="4" spans="1:6" ht="14.25" customHeight="1" thickBot="1">
      <c r="A4" s="170"/>
      <c r="B4" s="170"/>
      <c r="C4" s="170"/>
      <c r="D4" s="170"/>
      <c r="E4" s="170"/>
      <c r="F4" s="170"/>
    </row>
    <row r="5" spans="1:8" ht="12.75">
      <c r="A5" s="545" t="s">
        <v>862</v>
      </c>
      <c r="B5" s="171"/>
      <c r="C5" s="548" t="s">
        <v>863</v>
      </c>
      <c r="D5" s="552"/>
      <c r="E5" s="548" t="s">
        <v>864</v>
      </c>
      <c r="F5" s="549"/>
      <c r="G5" s="172"/>
      <c r="H5" s="172"/>
    </row>
    <row r="6" spans="1:8" ht="12.75" customHeight="1">
      <c r="A6" s="546"/>
      <c r="B6" s="173" t="s">
        <v>865</v>
      </c>
      <c r="C6" s="174" t="s">
        <v>866</v>
      </c>
      <c r="D6" s="175" t="s">
        <v>867</v>
      </c>
      <c r="E6" s="174" t="s">
        <v>866</v>
      </c>
      <c r="F6" s="176" t="s">
        <v>867</v>
      </c>
      <c r="G6" s="177"/>
      <c r="H6" s="177"/>
    </row>
    <row r="7" spans="1:8" ht="12.75" customHeight="1" thickBot="1">
      <c r="A7" s="547"/>
      <c r="B7" s="178"/>
      <c r="C7" s="179"/>
      <c r="D7" s="180" t="s">
        <v>868</v>
      </c>
      <c r="E7" s="179"/>
      <c r="F7" s="181" t="s">
        <v>868</v>
      </c>
      <c r="G7" s="177"/>
      <c r="H7" s="177"/>
    </row>
    <row r="8" spans="1:12" s="186" customFormat="1" ht="12.75">
      <c r="A8" s="182" t="s">
        <v>869</v>
      </c>
      <c r="B8" s="182" t="s">
        <v>870</v>
      </c>
      <c r="C8" s="127">
        <v>18.24</v>
      </c>
      <c r="D8" s="127">
        <v>658.01946</v>
      </c>
      <c r="E8" s="127">
        <v>153.16594607999997</v>
      </c>
      <c r="F8" s="183">
        <v>5941.94884</v>
      </c>
      <c r="G8" s="184"/>
      <c r="H8" s="184"/>
      <c r="I8" s="185"/>
      <c r="J8" s="185"/>
      <c r="K8" s="185"/>
      <c r="L8" s="185"/>
    </row>
    <row r="9" spans="1:8" ht="12.75">
      <c r="A9" s="187"/>
      <c r="B9" s="187"/>
      <c r="C9" s="131"/>
      <c r="D9" s="131"/>
      <c r="E9" s="131"/>
      <c r="F9" s="133"/>
      <c r="G9" s="188"/>
      <c r="H9" s="188"/>
    </row>
    <row r="10" spans="1:8" ht="39.75" customHeight="1">
      <c r="A10" s="189" t="s">
        <v>871</v>
      </c>
      <c r="B10" s="190" t="s">
        <v>870</v>
      </c>
      <c r="C10" s="132">
        <v>2860.12</v>
      </c>
      <c r="D10" s="132">
        <v>190027.01525000003</v>
      </c>
      <c r="E10" s="132">
        <v>1014.2680022299999</v>
      </c>
      <c r="F10" s="191">
        <v>66978.81841</v>
      </c>
      <c r="G10" s="188"/>
      <c r="H10" s="188"/>
    </row>
    <row r="11" spans="1:8" ht="12.75">
      <c r="A11" s="187" t="s">
        <v>629</v>
      </c>
      <c r="B11" s="187" t="s">
        <v>870</v>
      </c>
      <c r="C11" s="131">
        <v>944.3</v>
      </c>
      <c r="D11" s="131">
        <v>42869.552910000006</v>
      </c>
      <c r="E11" s="131">
        <v>135.74034287</v>
      </c>
      <c r="F11" s="133">
        <v>11558.471899999999</v>
      </c>
      <c r="G11" s="188"/>
      <c r="H11" s="188"/>
    </row>
    <row r="12" spans="1:12" s="186" customFormat="1" ht="12.75">
      <c r="A12" s="187" t="s">
        <v>630</v>
      </c>
      <c r="B12" s="187" t="s">
        <v>870</v>
      </c>
      <c r="C12" s="131">
        <v>1915.82</v>
      </c>
      <c r="D12" s="131">
        <v>147157.46234000003</v>
      </c>
      <c r="E12" s="131">
        <v>878.5276593599999</v>
      </c>
      <c r="F12" s="133">
        <v>55420.34651</v>
      </c>
      <c r="G12" s="184"/>
      <c r="H12" s="184"/>
      <c r="I12" s="185"/>
      <c r="J12" s="185"/>
      <c r="K12" s="185"/>
      <c r="L12" s="185"/>
    </row>
    <row r="13" spans="1:8" ht="12.75">
      <c r="A13" s="187"/>
      <c r="B13" s="187"/>
      <c r="C13" s="131"/>
      <c r="D13" s="131"/>
      <c r="E13" s="131"/>
      <c r="F13" s="133"/>
      <c r="G13" s="192"/>
      <c r="H13" s="192"/>
    </row>
    <row r="14" spans="1:8" ht="12.75">
      <c r="A14" s="190" t="s">
        <v>872</v>
      </c>
      <c r="B14" s="190" t="s">
        <v>873</v>
      </c>
      <c r="C14" s="132">
        <v>38.9</v>
      </c>
      <c r="D14" s="132">
        <v>10521.34281</v>
      </c>
      <c r="E14" s="132">
        <v>33.721709</v>
      </c>
      <c r="F14" s="191">
        <v>11742.64169</v>
      </c>
      <c r="G14" s="192"/>
      <c r="H14" s="192"/>
    </row>
    <row r="15" spans="1:8" ht="12.75">
      <c r="A15" s="187"/>
      <c r="B15" s="187"/>
      <c r="C15" s="131"/>
      <c r="D15" s="131"/>
      <c r="E15" s="131"/>
      <c r="F15" s="133"/>
      <c r="G15" s="188"/>
      <c r="H15" s="188"/>
    </row>
    <row r="16" spans="1:8" ht="12.75">
      <c r="A16" s="190" t="s">
        <v>874</v>
      </c>
      <c r="B16" s="190" t="s">
        <v>870</v>
      </c>
      <c r="C16" s="132">
        <v>737.66</v>
      </c>
      <c r="D16" s="132">
        <v>49363.102</v>
      </c>
      <c r="E16" s="132">
        <v>44.7789709</v>
      </c>
      <c r="F16" s="191">
        <v>3987.3614900000002</v>
      </c>
      <c r="G16" s="188"/>
      <c r="H16" s="188"/>
    </row>
    <row r="17" spans="1:8" ht="12.75">
      <c r="A17" s="187"/>
      <c r="B17" s="187"/>
      <c r="C17" s="131"/>
      <c r="D17" s="131"/>
      <c r="E17" s="131"/>
      <c r="F17" s="133"/>
      <c r="G17" s="188"/>
      <c r="H17" s="188"/>
    </row>
    <row r="18" spans="1:12" s="186" customFormat="1" ht="12.75">
      <c r="A18" s="190" t="s">
        <v>875</v>
      </c>
      <c r="B18" s="190" t="s">
        <v>870</v>
      </c>
      <c r="C18" s="132">
        <v>93.58</v>
      </c>
      <c r="D18" s="132">
        <v>7403.08308</v>
      </c>
      <c r="E18" s="132">
        <v>173.32022032000003</v>
      </c>
      <c r="F18" s="191">
        <v>9533.02545</v>
      </c>
      <c r="G18" s="184"/>
      <c r="H18" s="184"/>
      <c r="I18" s="185"/>
      <c r="J18" s="185"/>
      <c r="K18" s="185"/>
      <c r="L18" s="185"/>
    </row>
    <row r="19" spans="1:8" ht="12.75">
      <c r="A19" s="187"/>
      <c r="B19" s="187"/>
      <c r="C19" s="131"/>
      <c r="D19" s="131"/>
      <c r="E19" s="131"/>
      <c r="F19" s="133"/>
      <c r="G19" s="192"/>
      <c r="H19" s="192"/>
    </row>
    <row r="20" spans="1:8" ht="12.75">
      <c r="A20" s="190" t="s">
        <v>876</v>
      </c>
      <c r="B20" s="190" t="s">
        <v>870</v>
      </c>
      <c r="C20" s="132">
        <v>2445.97</v>
      </c>
      <c r="D20" s="132">
        <v>530043.99407</v>
      </c>
      <c r="E20" s="132">
        <v>240.27319042</v>
      </c>
      <c r="F20" s="191">
        <v>54365.73716</v>
      </c>
      <c r="G20" s="192"/>
      <c r="H20" s="192"/>
    </row>
    <row r="21" spans="1:8" ht="12.75">
      <c r="A21" s="187" t="s">
        <v>629</v>
      </c>
      <c r="B21" s="187" t="s">
        <v>870</v>
      </c>
      <c r="C21" s="131">
        <v>1909.43</v>
      </c>
      <c r="D21" s="131">
        <v>268373.64485</v>
      </c>
      <c r="E21" s="131">
        <v>81.52961614</v>
      </c>
      <c r="F21" s="133">
        <v>22009.49962</v>
      </c>
      <c r="G21" s="192"/>
      <c r="H21" s="192"/>
    </row>
    <row r="22" spans="1:8" ht="12.75">
      <c r="A22" s="187" t="s">
        <v>630</v>
      </c>
      <c r="B22" s="187" t="s">
        <v>870</v>
      </c>
      <c r="C22" s="131">
        <v>536.54</v>
      </c>
      <c r="D22" s="131">
        <v>261670.34922000003</v>
      </c>
      <c r="E22" s="131">
        <v>158.74357428</v>
      </c>
      <c r="F22" s="133">
        <v>32356.23754</v>
      </c>
      <c r="G22" s="192"/>
      <c r="H22" s="192"/>
    </row>
    <row r="23" spans="1:8" ht="12.75">
      <c r="A23" s="187"/>
      <c r="B23" s="187"/>
      <c r="C23" s="131"/>
      <c r="D23" s="131"/>
      <c r="E23" s="131"/>
      <c r="F23" s="133"/>
      <c r="G23" s="192"/>
      <c r="H23" s="192"/>
    </row>
    <row r="24" spans="1:8" ht="12.75">
      <c r="A24" s="190" t="s">
        <v>877</v>
      </c>
      <c r="B24" s="190" t="s">
        <v>870</v>
      </c>
      <c r="C24" s="132">
        <v>1333.17</v>
      </c>
      <c r="D24" s="132">
        <v>466730.4608900001</v>
      </c>
      <c r="E24" s="132">
        <v>2234.22783151</v>
      </c>
      <c r="F24" s="191">
        <v>602108.7297200001</v>
      </c>
      <c r="G24" s="188"/>
      <c r="H24" s="188"/>
    </row>
    <row r="25" spans="1:12" s="186" customFormat="1" ht="12.75">
      <c r="A25" s="187" t="s">
        <v>878</v>
      </c>
      <c r="B25" s="187" t="s">
        <v>870</v>
      </c>
      <c r="C25" s="131">
        <v>107.85</v>
      </c>
      <c r="D25" s="131">
        <v>151363.39225000003</v>
      </c>
      <c r="E25" s="131">
        <v>48.271957650000004</v>
      </c>
      <c r="F25" s="133">
        <v>85667.26578</v>
      </c>
      <c r="G25" s="184"/>
      <c r="H25" s="184"/>
      <c r="I25" s="185"/>
      <c r="J25" s="185"/>
      <c r="K25" s="185"/>
      <c r="L25" s="185"/>
    </row>
    <row r="26" spans="1:8" ht="12.75">
      <c r="A26" s="187" t="s">
        <v>879</v>
      </c>
      <c r="B26" s="187" t="s">
        <v>870</v>
      </c>
      <c r="C26" s="131">
        <v>101.38</v>
      </c>
      <c r="D26" s="131">
        <v>63266.10744000001</v>
      </c>
      <c r="E26" s="131">
        <v>213.40494252000002</v>
      </c>
      <c r="F26" s="133">
        <v>115211.70435</v>
      </c>
      <c r="G26" s="192"/>
      <c r="H26" s="192"/>
    </row>
    <row r="27" spans="1:8" ht="12.75">
      <c r="A27" s="187" t="s">
        <v>880</v>
      </c>
      <c r="B27" s="187" t="s">
        <v>870</v>
      </c>
      <c r="C27" s="131">
        <v>424.09</v>
      </c>
      <c r="D27" s="131">
        <v>95395.62281</v>
      </c>
      <c r="E27" s="131">
        <v>676.79796904</v>
      </c>
      <c r="F27" s="133">
        <v>130551.41047</v>
      </c>
      <c r="G27" s="192"/>
      <c r="H27" s="192"/>
    </row>
    <row r="28" spans="1:8" ht="12.75">
      <c r="A28" s="187" t="s">
        <v>881</v>
      </c>
      <c r="B28" s="187" t="s">
        <v>870</v>
      </c>
      <c r="C28" s="131">
        <v>699.85</v>
      </c>
      <c r="D28" s="131">
        <v>156705.33839000002</v>
      </c>
      <c r="E28" s="131">
        <v>1295.7529623</v>
      </c>
      <c r="F28" s="133">
        <v>270678.34912</v>
      </c>
      <c r="G28" s="188"/>
      <c r="H28" s="188" t="s">
        <v>882</v>
      </c>
    </row>
    <row r="29" spans="1:8" ht="12.75">
      <c r="A29" s="187"/>
      <c r="B29" s="187"/>
      <c r="C29" s="131"/>
      <c r="D29" s="131"/>
      <c r="E29" s="131"/>
      <c r="F29" s="133"/>
      <c r="G29" s="192"/>
      <c r="H29" s="192"/>
    </row>
    <row r="30" spans="1:8" ht="12.75">
      <c r="A30" s="190" t="s">
        <v>883</v>
      </c>
      <c r="B30" s="190" t="s">
        <v>873</v>
      </c>
      <c r="C30" s="132">
        <v>979.31</v>
      </c>
      <c r="D30" s="132">
        <v>491198.91199000005</v>
      </c>
      <c r="E30" s="132">
        <v>899.7144410000001</v>
      </c>
      <c r="F30" s="191">
        <v>477657.14644</v>
      </c>
      <c r="G30" s="188"/>
      <c r="H30" s="188"/>
    </row>
    <row r="31" spans="1:8" ht="12.75">
      <c r="A31" s="187" t="s">
        <v>884</v>
      </c>
      <c r="B31" s="187" t="s">
        <v>873</v>
      </c>
      <c r="C31" s="131">
        <v>48.94</v>
      </c>
      <c r="D31" s="131">
        <v>22501.60179</v>
      </c>
      <c r="E31" s="131">
        <v>0</v>
      </c>
      <c r="F31" s="133">
        <v>0</v>
      </c>
      <c r="G31" s="188"/>
      <c r="H31" s="188"/>
    </row>
    <row r="32" spans="1:12" s="186" customFormat="1" ht="12.75">
      <c r="A32" s="187" t="s">
        <v>885</v>
      </c>
      <c r="B32" s="187" t="s">
        <v>873</v>
      </c>
      <c r="C32" s="131">
        <v>47.5</v>
      </c>
      <c r="D32" s="131">
        <v>20460.96347</v>
      </c>
      <c r="E32" s="131">
        <v>0</v>
      </c>
      <c r="F32" s="133">
        <v>0</v>
      </c>
      <c r="G32" s="184"/>
      <c r="H32" s="184"/>
      <c r="I32" s="185"/>
      <c r="J32" s="185"/>
      <c r="K32" s="185"/>
      <c r="L32" s="185"/>
    </row>
    <row r="33" spans="1:8" ht="12.75">
      <c r="A33" s="187" t="s">
        <v>886</v>
      </c>
      <c r="B33" s="187" t="s">
        <v>873</v>
      </c>
      <c r="C33" s="131">
        <v>879.25</v>
      </c>
      <c r="D33" s="131">
        <v>445048.27341</v>
      </c>
      <c r="E33" s="131">
        <v>873.914968</v>
      </c>
      <c r="F33" s="133">
        <v>454891.11241</v>
      </c>
      <c r="G33" s="188"/>
      <c r="H33" s="188"/>
    </row>
    <row r="34" spans="1:8" ht="12.75">
      <c r="A34" s="187" t="s">
        <v>887</v>
      </c>
      <c r="B34" s="187" t="s">
        <v>873</v>
      </c>
      <c r="C34" s="131">
        <v>18</v>
      </c>
      <c r="D34" s="131">
        <v>10849.41285</v>
      </c>
      <c r="E34" s="131">
        <v>0</v>
      </c>
      <c r="F34" s="133">
        <v>0</v>
      </c>
      <c r="G34" s="188"/>
      <c r="H34" s="188"/>
    </row>
    <row r="35" spans="1:8" ht="12.75">
      <c r="A35" s="187" t="s">
        <v>888</v>
      </c>
      <c r="B35" s="187" t="s">
        <v>873</v>
      </c>
      <c r="C35" s="131">
        <v>771.62</v>
      </c>
      <c r="D35" s="131">
        <v>381565.82699</v>
      </c>
      <c r="E35" s="131">
        <v>873.74171</v>
      </c>
      <c r="F35" s="133">
        <v>454585.60452</v>
      </c>
      <c r="G35" s="192"/>
      <c r="H35" s="192"/>
    </row>
    <row r="36" spans="1:8" ht="12.75">
      <c r="A36" s="187" t="s">
        <v>889</v>
      </c>
      <c r="B36" s="187" t="s">
        <v>873</v>
      </c>
      <c r="C36" s="131">
        <v>20.84</v>
      </c>
      <c r="D36" s="131">
        <v>12334.641029999999</v>
      </c>
      <c r="E36" s="131">
        <v>0</v>
      </c>
      <c r="F36" s="133">
        <v>0</v>
      </c>
      <c r="G36" s="192"/>
      <c r="H36" s="192"/>
    </row>
    <row r="37" spans="1:8" ht="12.75">
      <c r="A37" s="187" t="s">
        <v>890</v>
      </c>
      <c r="B37" s="187" t="s">
        <v>873</v>
      </c>
      <c r="C37" s="131">
        <v>68.79</v>
      </c>
      <c r="D37" s="131">
        <v>40298.39254</v>
      </c>
      <c r="E37" s="131">
        <v>0.173258</v>
      </c>
      <c r="F37" s="133">
        <v>305.50789</v>
      </c>
      <c r="G37" s="188"/>
      <c r="H37" s="188"/>
    </row>
    <row r="38" spans="1:12" s="186" customFormat="1" ht="12.75">
      <c r="A38" s="187" t="s">
        <v>891</v>
      </c>
      <c r="B38" s="187" t="s">
        <v>873</v>
      </c>
      <c r="C38" s="131">
        <v>3.62</v>
      </c>
      <c r="D38" s="131">
        <v>3188.07332</v>
      </c>
      <c r="E38" s="131">
        <v>25.799473</v>
      </c>
      <c r="F38" s="133">
        <v>22766.03403</v>
      </c>
      <c r="G38" s="184"/>
      <c r="H38" s="184"/>
      <c r="I38" s="185"/>
      <c r="J38" s="185"/>
      <c r="K38" s="185"/>
      <c r="L38" s="185"/>
    </row>
    <row r="39" spans="1:8" ht="12.75">
      <c r="A39" s="187"/>
      <c r="B39" s="187"/>
      <c r="C39" s="131"/>
      <c r="D39" s="131"/>
      <c r="E39" s="131"/>
      <c r="F39" s="133"/>
      <c r="G39" s="192"/>
      <c r="H39" s="192"/>
    </row>
    <row r="40" spans="1:8" ht="12.75">
      <c r="A40" s="190" t="s">
        <v>892</v>
      </c>
      <c r="B40" s="190" t="s">
        <v>873</v>
      </c>
      <c r="C40" s="132">
        <v>6.23</v>
      </c>
      <c r="D40" s="132">
        <v>5153.8989</v>
      </c>
      <c r="E40" s="132">
        <v>20.35228</v>
      </c>
      <c r="F40" s="191">
        <v>38379.76002</v>
      </c>
      <c r="G40" s="188"/>
      <c r="H40" s="188"/>
    </row>
    <row r="41" spans="1:8" ht="12.75">
      <c r="A41" s="187" t="s">
        <v>893</v>
      </c>
      <c r="B41" s="187" t="s">
        <v>873</v>
      </c>
      <c r="C41" s="131">
        <v>5.76</v>
      </c>
      <c r="D41" s="131">
        <v>4909.68463</v>
      </c>
      <c r="E41" s="131">
        <v>20.35163</v>
      </c>
      <c r="F41" s="133">
        <v>38376.41502</v>
      </c>
      <c r="G41" s="188"/>
      <c r="H41" s="188"/>
    </row>
    <row r="42" spans="1:8" ht="12.75">
      <c r="A42" s="187" t="s">
        <v>894</v>
      </c>
      <c r="B42" s="187" t="s">
        <v>873</v>
      </c>
      <c r="C42" s="193">
        <v>0.47</v>
      </c>
      <c r="D42" s="131">
        <v>244.21427</v>
      </c>
      <c r="E42" s="194">
        <v>0.00065</v>
      </c>
      <c r="F42" s="133">
        <v>3.345</v>
      </c>
      <c r="G42" s="188"/>
      <c r="H42" s="188"/>
    </row>
    <row r="43" spans="1:8" ht="12.75">
      <c r="A43" s="187"/>
      <c r="B43" s="187"/>
      <c r="C43" s="131"/>
      <c r="D43" s="131"/>
      <c r="E43" s="131"/>
      <c r="F43" s="133"/>
      <c r="G43" s="188"/>
      <c r="H43" s="188"/>
    </row>
    <row r="44" spans="1:8" ht="12.75">
      <c r="A44" s="190" t="s">
        <v>895</v>
      </c>
      <c r="B44" s="190" t="s">
        <v>873</v>
      </c>
      <c r="C44" s="132">
        <v>1172.95</v>
      </c>
      <c r="D44" s="132">
        <v>124572.24259000001</v>
      </c>
      <c r="E44" s="132">
        <v>729.403859</v>
      </c>
      <c r="F44" s="191">
        <v>105355.09937</v>
      </c>
      <c r="G44" s="188"/>
      <c r="H44" s="188"/>
    </row>
    <row r="45" spans="1:8" ht="12.75">
      <c r="A45" s="187"/>
      <c r="B45" s="187"/>
      <c r="C45" s="131"/>
      <c r="D45" s="131"/>
      <c r="E45" s="131"/>
      <c r="F45" s="133"/>
      <c r="G45" s="188"/>
      <c r="H45" s="188"/>
    </row>
    <row r="46" spans="1:8" ht="12.75">
      <c r="A46" s="190" t="s">
        <v>896</v>
      </c>
      <c r="B46" s="190" t="s">
        <v>873</v>
      </c>
      <c r="C46" s="132">
        <v>3996.95</v>
      </c>
      <c r="D46" s="132">
        <v>2743976.52535</v>
      </c>
      <c r="E46" s="132">
        <v>2860.458366</v>
      </c>
      <c r="F46" s="191">
        <v>2159879.8366400003</v>
      </c>
      <c r="G46" s="188"/>
      <c r="H46" s="188"/>
    </row>
    <row r="47" spans="1:8" ht="12.75">
      <c r="A47" s="187" t="s">
        <v>897</v>
      </c>
      <c r="B47" s="187" t="s">
        <v>873</v>
      </c>
      <c r="C47" s="131">
        <v>1906.04</v>
      </c>
      <c r="D47" s="131">
        <v>1352672.2338999999</v>
      </c>
      <c r="E47" s="131">
        <v>1282.575484</v>
      </c>
      <c r="F47" s="133">
        <v>887125.7135300001</v>
      </c>
      <c r="G47" s="188"/>
      <c r="H47" s="188"/>
    </row>
    <row r="48" spans="1:8" ht="12.75">
      <c r="A48" s="187" t="s">
        <v>898</v>
      </c>
      <c r="B48" s="187" t="s">
        <v>873</v>
      </c>
      <c r="C48" s="131">
        <v>93.33</v>
      </c>
      <c r="D48" s="131">
        <v>62324.04268</v>
      </c>
      <c r="E48" s="131">
        <v>94.64589</v>
      </c>
      <c r="F48" s="133">
        <v>101280.3244</v>
      </c>
      <c r="G48" s="188"/>
      <c r="H48" s="188"/>
    </row>
    <row r="49" spans="1:8" ht="12.75">
      <c r="A49" s="187" t="s">
        <v>899</v>
      </c>
      <c r="B49" s="187" t="s">
        <v>873</v>
      </c>
      <c r="C49" s="131">
        <v>1878.59</v>
      </c>
      <c r="D49" s="131">
        <v>1069689.42172</v>
      </c>
      <c r="E49" s="131">
        <v>1317.002525</v>
      </c>
      <c r="F49" s="133">
        <v>764209.9667</v>
      </c>
      <c r="G49" s="188"/>
      <c r="H49" s="188"/>
    </row>
    <row r="50" spans="1:12" s="186" customFormat="1" ht="12.75">
      <c r="A50" s="187" t="s">
        <v>900</v>
      </c>
      <c r="B50" s="187" t="s">
        <v>873</v>
      </c>
      <c r="C50" s="131">
        <v>118.99</v>
      </c>
      <c r="D50" s="131">
        <v>259290.82705</v>
      </c>
      <c r="E50" s="131">
        <v>166.234467</v>
      </c>
      <c r="F50" s="133">
        <v>407263.83201</v>
      </c>
      <c r="G50" s="195"/>
      <c r="H50" s="195"/>
      <c r="I50" s="185"/>
      <c r="J50" s="185"/>
      <c r="K50" s="185"/>
      <c r="L50" s="185"/>
    </row>
    <row r="51" spans="1:8" ht="13.5" thickBot="1">
      <c r="A51" s="196"/>
      <c r="B51" s="196"/>
      <c r="C51" s="137"/>
      <c r="D51" s="137"/>
      <c r="E51" s="137"/>
      <c r="F51" s="145"/>
      <c r="G51" s="184"/>
      <c r="H51" s="184"/>
    </row>
    <row r="52" spans="1:11" s="198" customFormat="1" ht="12.75">
      <c r="A52" s="197"/>
      <c r="B52" s="197"/>
      <c r="D52" s="199"/>
      <c r="F52" s="199"/>
      <c r="H52" s="200"/>
      <c r="I52" s="201"/>
      <c r="J52" s="202"/>
      <c r="K52" s="202"/>
    </row>
    <row r="53" ht="12.75">
      <c r="C53" s="203"/>
    </row>
  </sheetData>
  <mergeCells count="5">
    <mergeCell ref="A5:A7"/>
    <mergeCell ref="E5:F5"/>
    <mergeCell ref="A1:F1"/>
    <mergeCell ref="A3:F3"/>
    <mergeCell ref="C5:D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50"/>
  <dimension ref="A1:M28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22.7109375" style="73" customWidth="1"/>
    <col min="2" max="2" width="30.7109375" style="73" customWidth="1"/>
    <col min="3" max="3" width="30.57421875" style="73" customWidth="1"/>
    <col min="4" max="16384" width="11.421875" style="73" customWidth="1"/>
  </cols>
  <sheetData>
    <row r="1" spans="1:8" ht="18">
      <c r="A1" s="516" t="s">
        <v>911</v>
      </c>
      <c r="B1" s="516"/>
      <c r="C1" s="516"/>
      <c r="D1" s="72"/>
      <c r="E1" s="72"/>
      <c r="F1" s="72"/>
      <c r="G1" s="72"/>
      <c r="H1" s="72"/>
    </row>
    <row r="3" spans="1:9" ht="15">
      <c r="A3" s="517" t="s">
        <v>912</v>
      </c>
      <c r="B3" s="517"/>
      <c r="C3" s="517"/>
      <c r="D3" s="213"/>
      <c r="E3" s="110"/>
      <c r="F3" s="110"/>
      <c r="G3" s="110"/>
      <c r="H3" s="110"/>
      <c r="I3" s="110"/>
    </row>
    <row r="4" spans="1:3" ht="13.5" thickBot="1">
      <c r="A4" s="74"/>
      <c r="B4" s="74"/>
      <c r="C4" s="74"/>
    </row>
    <row r="5" spans="1:9" s="5" customFormat="1" ht="12.75" customHeight="1">
      <c r="A5" s="534" t="s">
        <v>816</v>
      </c>
      <c r="B5" s="536" t="s">
        <v>913</v>
      </c>
      <c r="C5" s="515" t="s">
        <v>914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535"/>
      <c r="B6" s="537"/>
      <c r="C6" s="520"/>
      <c r="D6" s="4"/>
      <c r="E6" s="4"/>
      <c r="F6" s="4"/>
      <c r="G6" s="4"/>
      <c r="H6" s="4"/>
      <c r="I6" s="4"/>
    </row>
    <row r="7" spans="1:9" s="5" customFormat="1" ht="12.75" customHeight="1">
      <c r="A7" s="125">
        <v>1990</v>
      </c>
      <c r="B7" s="214">
        <v>1443514</v>
      </c>
      <c r="C7" s="215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130">
        <v>1991</v>
      </c>
      <c r="B8" s="216">
        <v>1440562</v>
      </c>
      <c r="C8" s="217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130">
        <v>1992</v>
      </c>
      <c r="B9" s="216">
        <v>1356553</v>
      </c>
      <c r="C9" s="217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130">
        <v>1993</v>
      </c>
      <c r="B10" s="216">
        <v>1332252</v>
      </c>
      <c r="C10" s="217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130">
        <v>1994</v>
      </c>
      <c r="B11" s="216">
        <v>1342603</v>
      </c>
      <c r="C11" s="217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130">
        <v>1995</v>
      </c>
      <c r="B12" s="216">
        <v>1320315</v>
      </c>
      <c r="C12" s="217">
        <v>820252</v>
      </c>
      <c r="D12" s="4"/>
      <c r="E12" s="106"/>
      <c r="F12" s="106"/>
      <c r="G12" s="106"/>
      <c r="H12" s="106"/>
      <c r="I12" s="4"/>
    </row>
    <row r="13" spans="1:9" s="5" customFormat="1" ht="12.75" customHeight="1">
      <c r="A13" s="130">
        <v>1996</v>
      </c>
      <c r="B13" s="216">
        <v>1298860</v>
      </c>
      <c r="C13" s="217">
        <v>878282</v>
      </c>
      <c r="D13" s="4"/>
      <c r="E13" s="106"/>
      <c r="F13" s="106"/>
      <c r="G13" s="106"/>
      <c r="H13" s="106"/>
      <c r="I13" s="4"/>
    </row>
    <row r="14" spans="1:9" s="5" customFormat="1" ht="12.75" customHeight="1">
      <c r="A14" s="130">
        <v>1997</v>
      </c>
      <c r="B14" s="216">
        <v>1268057</v>
      </c>
      <c r="C14" s="217">
        <v>837092</v>
      </c>
      <c r="D14" s="4"/>
      <c r="E14" s="106"/>
      <c r="F14" s="106"/>
      <c r="G14" s="106"/>
      <c r="H14" s="106"/>
      <c r="I14" s="4"/>
    </row>
    <row r="15" spans="1:9" s="5" customFormat="1" ht="12.75" customHeight="1">
      <c r="A15" s="130">
        <v>1998</v>
      </c>
      <c r="B15" s="216">
        <v>1253105</v>
      </c>
      <c r="C15" s="217">
        <v>829083</v>
      </c>
      <c r="D15" s="4"/>
      <c r="E15" s="218"/>
      <c r="F15" s="219"/>
      <c r="G15" s="219"/>
      <c r="H15" s="106"/>
      <c r="I15" s="4"/>
    </row>
    <row r="16" spans="1:9" s="5" customFormat="1" ht="12.75" customHeight="1">
      <c r="A16" s="130">
        <v>1999</v>
      </c>
      <c r="B16" s="216">
        <v>1200951</v>
      </c>
      <c r="C16" s="217">
        <v>834680</v>
      </c>
      <c r="D16" s="4"/>
      <c r="E16" s="218"/>
      <c r="F16" s="219"/>
      <c r="G16" s="219"/>
      <c r="H16" s="106"/>
      <c r="I16" s="4"/>
    </row>
    <row r="17" spans="1:9" s="5" customFormat="1" ht="12.75" customHeight="1">
      <c r="A17" s="130">
        <v>2000</v>
      </c>
      <c r="B17" s="216">
        <v>1200875</v>
      </c>
      <c r="C17" s="217">
        <v>856450</v>
      </c>
      <c r="D17" s="4"/>
      <c r="E17" s="106"/>
      <c r="F17" s="106"/>
      <c r="G17" s="106"/>
      <c r="H17" s="106"/>
      <c r="I17" s="4"/>
    </row>
    <row r="18" spans="1:9" s="5" customFormat="1" ht="12.75" customHeight="1">
      <c r="A18" s="130">
        <v>2001</v>
      </c>
      <c r="B18" s="216">
        <v>1099856</v>
      </c>
      <c r="C18" s="217">
        <v>825020</v>
      </c>
      <c r="D18" s="4"/>
      <c r="E18" s="106"/>
      <c r="F18" s="106"/>
      <c r="G18" s="106"/>
      <c r="H18" s="106"/>
      <c r="I18" s="4"/>
    </row>
    <row r="19" spans="1:9" s="5" customFormat="1" ht="12.75" customHeight="1">
      <c r="A19" s="130">
        <v>2002</v>
      </c>
      <c r="B19" s="216">
        <v>1036340</v>
      </c>
      <c r="C19" s="217">
        <v>724800</v>
      </c>
      <c r="D19" s="4"/>
      <c r="E19" s="106"/>
      <c r="F19" s="106"/>
      <c r="G19" s="106"/>
      <c r="H19" s="106"/>
      <c r="I19" s="4"/>
    </row>
    <row r="20" spans="1:9" s="5" customFormat="1" ht="12.75" customHeight="1">
      <c r="A20" s="130">
        <v>2003</v>
      </c>
      <c r="B20" s="216">
        <v>1157969</v>
      </c>
      <c r="C20" s="217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130">
        <v>2004</v>
      </c>
      <c r="B21" s="216" t="s">
        <v>915</v>
      </c>
      <c r="C21" s="217" t="s">
        <v>915</v>
      </c>
      <c r="D21" s="4"/>
      <c r="E21" s="4"/>
      <c r="F21" s="4"/>
      <c r="G21" s="4"/>
      <c r="H21" s="4"/>
      <c r="I21" s="4"/>
    </row>
    <row r="22" spans="1:13" s="5" customFormat="1" ht="12.75" customHeight="1">
      <c r="A22" s="134">
        <v>2005</v>
      </c>
      <c r="B22" s="216">
        <v>1069804</v>
      </c>
      <c r="C22" s="217">
        <v>699078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134">
        <v>2006</v>
      </c>
      <c r="B23" s="216">
        <v>924524</v>
      </c>
      <c r="C23" s="217">
        <v>430382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>
      <c r="A24" s="134">
        <v>2007</v>
      </c>
      <c r="B24" s="216">
        <v>898036</v>
      </c>
      <c r="C24" s="217">
        <v>646394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 customHeight="1" thickBot="1">
      <c r="A25" s="135">
        <v>2008</v>
      </c>
      <c r="B25" s="220">
        <v>698373</v>
      </c>
      <c r="C25" s="221">
        <v>463809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4:13" s="5" customFormat="1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2.75">
      <c r="A27" s="73" t="s">
        <v>1025</v>
      </c>
    </row>
    <row r="28" ht="12.75">
      <c r="A28" s="73" t="s">
        <v>917</v>
      </c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52"/>
  <dimension ref="A1:O13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23.28125" style="73" customWidth="1"/>
    <col min="2" max="5" width="19.57421875" style="73" customWidth="1"/>
    <col min="6" max="16384" width="11.421875" style="73" customWidth="1"/>
  </cols>
  <sheetData>
    <row r="1" spans="1:10" ht="18">
      <c r="A1" s="516" t="s">
        <v>911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1" ht="15">
      <c r="A3" s="517" t="s">
        <v>918</v>
      </c>
      <c r="B3" s="509"/>
      <c r="C3" s="509"/>
      <c r="D3" s="509"/>
      <c r="E3" s="509"/>
      <c r="F3" s="110"/>
      <c r="G3" s="110"/>
      <c r="H3" s="110"/>
      <c r="I3" s="110"/>
      <c r="J3" s="110"/>
      <c r="K3" s="110"/>
    </row>
    <row r="4" spans="1:5" ht="13.5" thickBot="1">
      <c r="A4" s="74"/>
      <c r="B4" s="74"/>
      <c r="C4" s="74"/>
      <c r="D4" s="74"/>
      <c r="E4" s="74"/>
    </row>
    <row r="5" spans="1:11" s="5" customFormat="1" ht="12.75" customHeight="1">
      <c r="A5" s="534" t="s">
        <v>653</v>
      </c>
      <c r="B5" s="542" t="s">
        <v>919</v>
      </c>
      <c r="C5" s="513"/>
      <c r="D5" s="542" t="s">
        <v>920</v>
      </c>
      <c r="E5" s="543"/>
      <c r="F5" s="4"/>
      <c r="G5" s="4"/>
      <c r="H5" s="4"/>
      <c r="I5" s="4"/>
      <c r="J5" s="4"/>
      <c r="K5" s="4"/>
    </row>
    <row r="6" spans="1:11" s="5" customFormat="1" ht="15.75" customHeight="1" thickBot="1">
      <c r="A6" s="535"/>
      <c r="B6" s="88" t="s">
        <v>921</v>
      </c>
      <c r="C6" s="88" t="s">
        <v>922</v>
      </c>
      <c r="D6" s="88" t="s">
        <v>921</v>
      </c>
      <c r="E6" s="89" t="s">
        <v>922</v>
      </c>
      <c r="F6" s="4"/>
      <c r="G6" s="4"/>
      <c r="H6" s="4"/>
      <c r="I6" s="4"/>
      <c r="J6" s="4"/>
      <c r="K6" s="4"/>
    </row>
    <row r="7" spans="1:11" s="5" customFormat="1" ht="15.75" customHeight="1">
      <c r="A7" s="222"/>
      <c r="B7" s="214"/>
      <c r="C7" s="214"/>
      <c r="D7" s="214"/>
      <c r="E7" s="215"/>
      <c r="F7" s="4"/>
      <c r="G7" s="4"/>
      <c r="H7" s="4"/>
      <c r="I7" s="4"/>
      <c r="J7" s="4"/>
      <c r="K7" s="4"/>
    </row>
    <row r="8" spans="1:11" s="5" customFormat="1" ht="12.75" customHeight="1">
      <c r="A8" s="130" t="s">
        <v>923</v>
      </c>
      <c r="B8" s="216">
        <v>698373</v>
      </c>
      <c r="C8" s="216">
        <v>729508</v>
      </c>
      <c r="D8" s="216">
        <v>463809</v>
      </c>
      <c r="E8" s="217">
        <v>227896</v>
      </c>
      <c r="F8" s="4"/>
      <c r="G8" s="4"/>
      <c r="H8" s="4"/>
      <c r="I8" s="4"/>
      <c r="J8" s="4"/>
      <c r="K8" s="4"/>
    </row>
    <row r="9" spans="1:11" s="5" customFormat="1" ht="12.75" customHeight="1">
      <c r="A9" s="130" t="s">
        <v>924</v>
      </c>
      <c r="B9" s="216">
        <v>14469695.319957582</v>
      </c>
      <c r="C9" s="216"/>
      <c r="D9" s="216">
        <v>4874077.8792292345</v>
      </c>
      <c r="E9" s="217"/>
      <c r="F9" s="4"/>
      <c r="G9" s="4"/>
      <c r="H9" s="4"/>
      <c r="I9" s="4"/>
      <c r="J9" s="4"/>
      <c r="K9" s="4"/>
    </row>
    <row r="10" spans="1:15" s="5" customFormat="1" ht="12.75" customHeight="1" thickBot="1">
      <c r="A10" s="29"/>
      <c r="B10" s="220"/>
      <c r="C10" s="220"/>
      <c r="D10" s="220"/>
      <c r="E10" s="221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5" s="5" customFormat="1" ht="15" customHeight="1">
      <c r="A11" s="248" t="s">
        <v>1026</v>
      </c>
      <c r="B11"/>
      <c r="C11" s="73"/>
      <c r="D11" s="73"/>
      <c r="E11" s="73"/>
    </row>
    <row r="12" ht="12.75">
      <c r="A12" s="73" t="s">
        <v>916</v>
      </c>
    </row>
    <row r="13" ht="12.75">
      <c r="A13" s="73" t="s">
        <v>917</v>
      </c>
    </row>
  </sheetData>
  <mergeCells count="5">
    <mergeCell ref="A3:E3"/>
    <mergeCell ref="A1:E1"/>
    <mergeCell ref="A5:A6"/>
    <mergeCell ref="D5:E5"/>
    <mergeCell ref="B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H6" sqref="H6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715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  <c r="H5" s="12"/>
      <c r="K5" s="12"/>
      <c r="L5" s="12"/>
    </row>
    <row r="6" spans="1:12" ht="12.75">
      <c r="A6" s="20" t="s">
        <v>670</v>
      </c>
      <c r="B6" s="37">
        <v>127851.75</v>
      </c>
      <c r="C6" s="37">
        <v>203041.4</v>
      </c>
      <c r="D6" s="37">
        <v>12584.21</v>
      </c>
      <c r="E6" s="64">
        <v>236.91</v>
      </c>
      <c r="F6" s="65">
        <v>1079007.1</v>
      </c>
      <c r="G6" s="38">
        <f>SUM(B6:F6)</f>
        <v>1422721.37</v>
      </c>
      <c r="H6" s="12"/>
      <c r="K6" s="12"/>
      <c r="L6" s="12"/>
    </row>
    <row r="7" spans="1:12" ht="12.75">
      <c r="A7" s="24" t="s">
        <v>671</v>
      </c>
      <c r="B7" s="39">
        <v>10620</v>
      </c>
      <c r="C7" s="39">
        <v>300726</v>
      </c>
      <c r="D7" s="39">
        <v>718975</v>
      </c>
      <c r="E7" s="66"/>
      <c r="F7" s="67"/>
      <c r="G7" s="40">
        <f aca="true" t="shared" si="0" ref="G7:G22">SUM(B7:F7)</f>
        <v>1030321</v>
      </c>
      <c r="H7" s="12"/>
      <c r="K7" s="12"/>
      <c r="L7" s="12"/>
    </row>
    <row r="8" spans="1:12" ht="12.75">
      <c r="A8" s="24" t="s">
        <v>672</v>
      </c>
      <c r="B8" s="39">
        <v>3562</v>
      </c>
      <c r="C8" s="39">
        <v>173801</v>
      </c>
      <c r="D8" s="39">
        <v>131186</v>
      </c>
      <c r="E8" s="67">
        <v>4932</v>
      </c>
      <c r="F8" s="67"/>
      <c r="G8" s="40">
        <f t="shared" si="0"/>
        <v>313481</v>
      </c>
      <c r="H8" s="12"/>
      <c r="K8" s="12"/>
      <c r="L8" s="12"/>
    </row>
    <row r="9" spans="1:12" ht="12.75">
      <c r="A9" s="24" t="s">
        <v>673</v>
      </c>
      <c r="B9" s="39">
        <v>2961</v>
      </c>
      <c r="C9" s="39">
        <v>1397</v>
      </c>
      <c r="D9" s="39">
        <v>32866</v>
      </c>
      <c r="E9" s="67"/>
      <c r="F9" s="68"/>
      <c r="G9" s="40">
        <f t="shared" si="0"/>
        <v>37224</v>
      </c>
      <c r="K9" s="12"/>
      <c r="L9" s="12"/>
    </row>
    <row r="10" spans="1:12" ht="12.75">
      <c r="A10" s="24" t="s">
        <v>674</v>
      </c>
      <c r="B10" s="39">
        <v>13206</v>
      </c>
      <c r="C10" s="39">
        <v>29115</v>
      </c>
      <c r="D10" s="39">
        <v>387220</v>
      </c>
      <c r="E10" s="67">
        <v>13.14</v>
      </c>
      <c r="F10" s="67"/>
      <c r="G10" s="40">
        <f t="shared" si="0"/>
        <v>429554.14</v>
      </c>
      <c r="K10" s="12"/>
      <c r="L10" s="12"/>
    </row>
    <row r="11" spans="1:12" ht="12.75">
      <c r="A11" s="24" t="s">
        <v>675</v>
      </c>
      <c r="B11" s="39">
        <v>53.23</v>
      </c>
      <c r="C11" s="39">
        <v>118028</v>
      </c>
      <c r="D11" s="39">
        <v>27121</v>
      </c>
      <c r="E11" s="67"/>
      <c r="F11" s="67"/>
      <c r="G11" s="40">
        <f t="shared" si="0"/>
        <v>145202.22999999998</v>
      </c>
      <c r="K11" s="12"/>
      <c r="L11" s="12"/>
    </row>
    <row r="12" spans="1:12" ht="12.75">
      <c r="A12" s="24" t="s">
        <v>676</v>
      </c>
      <c r="B12" s="39">
        <v>39109</v>
      </c>
      <c r="C12" s="39">
        <v>61810</v>
      </c>
      <c r="D12" s="39">
        <v>724263</v>
      </c>
      <c r="E12" s="67"/>
      <c r="F12" s="67"/>
      <c r="G12" s="40">
        <f t="shared" si="0"/>
        <v>825182</v>
      </c>
      <c r="K12" s="12"/>
      <c r="L12" s="12"/>
    </row>
    <row r="13" spans="1:12" ht="12.75">
      <c r="A13" s="24" t="s">
        <v>677</v>
      </c>
      <c r="B13" s="39">
        <v>21628</v>
      </c>
      <c r="C13" s="39">
        <v>526711</v>
      </c>
      <c r="D13" s="39">
        <v>1277074</v>
      </c>
      <c r="E13" s="67"/>
      <c r="F13" s="67"/>
      <c r="G13" s="40">
        <f t="shared" si="0"/>
        <v>1825413</v>
      </c>
      <c r="K13" s="12"/>
      <c r="L13" s="12"/>
    </row>
    <row r="14" spans="1:8" ht="12.75">
      <c r="A14" s="24" t="s">
        <v>678</v>
      </c>
      <c r="B14" s="39">
        <v>26594</v>
      </c>
      <c r="C14" s="39">
        <v>120227</v>
      </c>
      <c r="D14" s="39">
        <v>157449</v>
      </c>
      <c r="E14" s="67"/>
      <c r="F14" s="67"/>
      <c r="G14" s="40">
        <f t="shared" si="0"/>
        <v>304270</v>
      </c>
      <c r="H14" s="12"/>
    </row>
    <row r="15" spans="1:8" ht="12.75">
      <c r="A15" s="24" t="s">
        <v>679</v>
      </c>
      <c r="B15" s="39">
        <v>31770</v>
      </c>
      <c r="C15" s="39">
        <v>121831</v>
      </c>
      <c r="D15" s="39">
        <v>208791</v>
      </c>
      <c r="E15" s="67"/>
      <c r="F15" s="67">
        <v>138489</v>
      </c>
      <c r="G15" s="40">
        <f t="shared" si="0"/>
        <v>500881</v>
      </c>
      <c r="H15" s="12"/>
    </row>
    <row r="16" spans="1:8" ht="12.75">
      <c r="A16" s="24" t="s">
        <v>680</v>
      </c>
      <c r="B16" s="39">
        <v>3129</v>
      </c>
      <c r="C16" s="39">
        <v>29426</v>
      </c>
      <c r="D16" s="39">
        <v>773428</v>
      </c>
      <c r="E16" s="67"/>
      <c r="F16" s="67"/>
      <c r="G16" s="40">
        <f t="shared" si="0"/>
        <v>805983</v>
      </c>
      <c r="H16" s="12"/>
    </row>
    <row r="17" spans="1:8" ht="12.75">
      <c r="A17" s="24" t="s">
        <v>681</v>
      </c>
      <c r="B17" s="39">
        <v>16889</v>
      </c>
      <c r="C17" s="39">
        <v>5452</v>
      </c>
      <c r="D17" s="39">
        <v>316057</v>
      </c>
      <c r="E17" s="67">
        <v>295725</v>
      </c>
      <c r="F17" s="67"/>
      <c r="G17" s="40">
        <f t="shared" si="0"/>
        <v>634123</v>
      </c>
      <c r="H17" s="12"/>
    </row>
    <row r="18" spans="1:8" ht="12.75">
      <c r="A18" s="24" t="s">
        <v>682</v>
      </c>
      <c r="B18" s="39">
        <v>5449</v>
      </c>
      <c r="C18" s="39">
        <v>56115</v>
      </c>
      <c r="D18" s="39">
        <v>70360</v>
      </c>
      <c r="E18" s="67"/>
      <c r="F18" s="68"/>
      <c r="G18" s="40">
        <f t="shared" si="0"/>
        <v>131924</v>
      </c>
      <c r="H18" s="12"/>
    </row>
    <row r="19" spans="1:8" ht="12.75">
      <c r="A19" s="24" t="s">
        <v>683</v>
      </c>
      <c r="B19" s="39">
        <v>12306</v>
      </c>
      <c r="C19" s="39">
        <v>14007</v>
      </c>
      <c r="D19" s="39">
        <v>123694</v>
      </c>
      <c r="E19" s="67"/>
      <c r="F19" s="67"/>
      <c r="G19" s="40">
        <f t="shared" si="0"/>
        <v>150007</v>
      </c>
      <c r="H19" s="12"/>
    </row>
    <row r="20" spans="1:8" ht="12.75">
      <c r="A20" s="24" t="s">
        <v>684</v>
      </c>
      <c r="B20" s="39">
        <v>4136</v>
      </c>
      <c r="C20" s="39">
        <v>23651</v>
      </c>
      <c r="D20" s="39">
        <v>141941</v>
      </c>
      <c r="E20" s="67"/>
      <c r="F20" s="67"/>
      <c r="G20" s="40">
        <f t="shared" si="0"/>
        <v>169728</v>
      </c>
      <c r="H20" s="12"/>
    </row>
    <row r="21" spans="1:8" ht="12.75">
      <c r="A21" s="24" t="s">
        <v>685</v>
      </c>
      <c r="B21" s="39">
        <v>22087</v>
      </c>
      <c r="C21" s="39">
        <v>68817</v>
      </c>
      <c r="D21" s="39">
        <v>32945</v>
      </c>
      <c r="E21" s="67"/>
      <c r="F21" s="68"/>
      <c r="G21" s="40">
        <f t="shared" si="0"/>
        <v>123849</v>
      </c>
      <c r="H21" s="12"/>
    </row>
    <row r="22" spans="1:8" ht="12.75">
      <c r="A22" s="24" t="s">
        <v>686</v>
      </c>
      <c r="B22" s="39">
        <v>2193</v>
      </c>
      <c r="C22" s="39">
        <v>52432</v>
      </c>
      <c r="D22" s="39">
        <v>49342.8</v>
      </c>
      <c r="E22" s="66"/>
      <c r="F22" s="67">
        <v>477.07</v>
      </c>
      <c r="G22" s="40">
        <f t="shared" si="0"/>
        <v>104444.87000000001</v>
      </c>
      <c r="H22" s="12"/>
    </row>
    <row r="23" spans="1:8" ht="12.75">
      <c r="A23" s="24"/>
      <c r="B23" s="42"/>
      <c r="C23" s="42"/>
      <c r="D23" s="42"/>
      <c r="E23" s="42"/>
      <c r="F23" s="41"/>
      <c r="G23" s="40"/>
      <c r="H23" s="12"/>
    </row>
    <row r="24" spans="1:8" ht="13.5" thickBot="1">
      <c r="A24" s="29" t="s">
        <v>665</v>
      </c>
      <c r="B24" s="43">
        <f aca="true" t="shared" si="1" ref="B24:G24">SUM(B6:B23)</f>
        <v>343543.98</v>
      </c>
      <c r="C24" s="43">
        <f t="shared" si="1"/>
        <v>1906587.4</v>
      </c>
      <c r="D24" s="43">
        <f t="shared" si="1"/>
        <v>5185297.01</v>
      </c>
      <c r="E24" s="43">
        <f t="shared" si="1"/>
        <v>300907.05</v>
      </c>
      <c r="F24" s="43">
        <f t="shared" si="1"/>
        <v>1217973.1700000002</v>
      </c>
      <c r="G24" s="44">
        <f t="shared" si="1"/>
        <v>8954308.61</v>
      </c>
      <c r="H24" s="12"/>
    </row>
    <row r="25" spans="1:8" ht="14.25">
      <c r="A25" s="61" t="s">
        <v>666</v>
      </c>
      <c r="B25" s="47"/>
      <c r="C25" s="47"/>
      <c r="D25" s="47"/>
      <c r="E25" s="47"/>
      <c r="F25" s="47"/>
      <c r="G25" s="47"/>
      <c r="H25" s="12"/>
    </row>
    <row r="26" spans="1:8" ht="14.25">
      <c r="A26" s="62" t="s">
        <v>714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colBreaks count="1" manualBreakCount="1">
    <brk id="7" max="65535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7"/>
  <dimension ref="A1:P44"/>
  <sheetViews>
    <sheetView zoomScale="75" zoomScaleNormal="75" workbookViewId="0" topLeftCell="A1">
      <selection activeCell="M23" sqref="M23"/>
    </sheetView>
  </sheetViews>
  <sheetFormatPr defaultColWidth="11.421875" defaultRowHeight="12.75"/>
  <cols>
    <col min="1" max="1" width="33.00390625" style="73" customWidth="1"/>
    <col min="2" max="2" width="14.421875" style="73" customWidth="1"/>
    <col min="3" max="3" width="15.28125" style="73" customWidth="1"/>
    <col min="4" max="4" width="13.7109375" style="73" customWidth="1"/>
    <col min="5" max="5" width="15.7109375" style="73" customWidth="1"/>
    <col min="6" max="6" width="13.7109375" style="73" customWidth="1"/>
    <col min="7" max="16384" width="11.421875" style="73" customWidth="1"/>
  </cols>
  <sheetData>
    <row r="1" spans="1:11" ht="18">
      <c r="A1" s="516" t="s">
        <v>911</v>
      </c>
      <c r="B1" s="516"/>
      <c r="C1" s="516"/>
      <c r="D1" s="516"/>
      <c r="E1" s="516"/>
      <c r="F1" s="516"/>
      <c r="G1" s="72"/>
      <c r="H1" s="72"/>
      <c r="I1" s="72"/>
      <c r="J1" s="72"/>
      <c r="K1" s="72"/>
    </row>
    <row r="3" spans="1:12" ht="15">
      <c r="A3" s="553" t="s">
        <v>925</v>
      </c>
      <c r="B3" s="553"/>
      <c r="C3" s="553"/>
      <c r="D3" s="553"/>
      <c r="E3" s="553"/>
      <c r="F3" s="553"/>
      <c r="G3" s="110"/>
      <c r="H3" s="110"/>
      <c r="I3" s="110"/>
      <c r="J3" s="110"/>
      <c r="K3" s="110"/>
      <c r="L3" s="110"/>
    </row>
    <row r="4" spans="1:12" ht="15">
      <c r="A4" s="553" t="s">
        <v>926</v>
      </c>
      <c r="B4" s="553"/>
      <c r="C4" s="553"/>
      <c r="D4" s="553"/>
      <c r="E4" s="553"/>
      <c r="F4" s="553"/>
      <c r="G4" s="110"/>
      <c r="H4" s="110"/>
      <c r="I4" s="110"/>
      <c r="J4" s="110"/>
      <c r="K4" s="110"/>
      <c r="L4" s="110"/>
    </row>
    <row r="5" spans="1:6" ht="13.5" thickBot="1">
      <c r="A5" s="74"/>
      <c r="B5" s="74"/>
      <c r="C5" s="74"/>
      <c r="D5" s="74"/>
      <c r="E5" s="74"/>
      <c r="F5" s="74"/>
    </row>
    <row r="6" spans="1:12" s="5" customFormat="1" ht="15" customHeight="1">
      <c r="A6" s="534" t="s">
        <v>833</v>
      </c>
      <c r="B6" s="536" t="s">
        <v>927</v>
      </c>
      <c r="C6" s="536" t="s">
        <v>928</v>
      </c>
      <c r="D6" s="536" t="s">
        <v>929</v>
      </c>
      <c r="E6" s="536" t="s">
        <v>930</v>
      </c>
      <c r="F6" s="515" t="s">
        <v>931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535"/>
      <c r="B7" s="537"/>
      <c r="C7" s="537"/>
      <c r="D7" s="537"/>
      <c r="E7" s="537"/>
      <c r="F7" s="520"/>
      <c r="G7" s="4"/>
      <c r="H7" s="4"/>
      <c r="I7" s="4"/>
      <c r="J7" s="4"/>
      <c r="K7" s="4"/>
      <c r="L7" s="4"/>
    </row>
    <row r="8" spans="1:16" s="5" customFormat="1" ht="12.75" customHeight="1">
      <c r="A8" s="223" t="s">
        <v>932</v>
      </c>
      <c r="B8" s="214"/>
      <c r="C8" s="214"/>
      <c r="D8" s="214"/>
      <c r="E8" s="214"/>
      <c r="F8" s="21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1005</v>
      </c>
      <c r="B9" s="216">
        <v>78008</v>
      </c>
      <c r="C9" s="216">
        <v>4136887.58</v>
      </c>
      <c r="D9" s="216">
        <f>C9/B9</f>
        <v>53.03158111988514</v>
      </c>
      <c r="E9" s="216">
        <v>16719088.39</v>
      </c>
      <c r="F9" s="217">
        <f>E9/B9</f>
        <v>214.32530496872116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1006</v>
      </c>
      <c r="B10" s="216">
        <v>12951</v>
      </c>
      <c r="C10" s="216">
        <v>375233.38680351904</v>
      </c>
      <c r="D10" s="216">
        <f>C10/B10</f>
        <v>28.9733137829912</v>
      </c>
      <c r="E10" s="216">
        <v>1185395.9623287672</v>
      </c>
      <c r="F10" s="217">
        <f>E10/B10</f>
        <v>91.529299847793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1007</v>
      </c>
      <c r="B11" s="216">
        <v>1304</v>
      </c>
      <c r="C11" s="216">
        <v>56824.32</v>
      </c>
      <c r="D11" s="216">
        <f>C11/B11</f>
        <v>43.576932515337425</v>
      </c>
      <c r="E11" s="216">
        <v>126832.96</v>
      </c>
      <c r="F11" s="217">
        <f>E11/B11</f>
        <v>97.26453987730062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1008</v>
      </c>
      <c r="B12" s="216">
        <v>7833</v>
      </c>
      <c r="C12" s="216">
        <v>270104.65</v>
      </c>
      <c r="D12" s="216">
        <f>C12/B12</f>
        <v>34.48291203881016</v>
      </c>
      <c r="E12" s="216">
        <v>1176309.27</v>
      </c>
      <c r="F12" s="217">
        <f>E12/B12</f>
        <v>150.17353121409423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1009</v>
      </c>
      <c r="B13" s="216">
        <v>888</v>
      </c>
      <c r="C13" s="216" t="s">
        <v>915</v>
      </c>
      <c r="D13" s="217" t="s">
        <v>915</v>
      </c>
      <c r="E13" s="216" t="s">
        <v>915</v>
      </c>
      <c r="F13" s="217" t="s">
        <v>915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1010</v>
      </c>
      <c r="B14" s="216">
        <v>412</v>
      </c>
      <c r="C14" s="216">
        <v>20704.688524590165</v>
      </c>
      <c r="D14" s="216">
        <f>C14/B14</f>
        <v>50.25409836065574</v>
      </c>
      <c r="E14" s="216">
        <v>155563.60163934424</v>
      </c>
      <c r="F14" s="217">
        <f>E14/B14</f>
        <v>377.58155737704914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1011</v>
      </c>
      <c r="B15" s="216">
        <v>5003</v>
      </c>
      <c r="C15" s="216">
        <v>149260.91021518674</v>
      </c>
      <c r="D15" s="216">
        <f>C15/B15</f>
        <v>29.834281474152856</v>
      </c>
      <c r="E15" s="216">
        <v>476189.72</v>
      </c>
      <c r="F15" s="217">
        <f>E15/B15</f>
        <v>95.18083549870077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1012</v>
      </c>
      <c r="B16" s="216">
        <v>115950</v>
      </c>
      <c r="C16" s="216">
        <v>4784248.27805431</v>
      </c>
      <c r="D16" s="216">
        <f>C16/B16</f>
        <v>41.26130468352143</v>
      </c>
      <c r="E16" s="216">
        <v>7002747.991235542</v>
      </c>
      <c r="F16" s="217">
        <f>E16/B16</f>
        <v>60.394549299142234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1013</v>
      </c>
      <c r="B17" s="216">
        <v>25</v>
      </c>
      <c r="C17" s="216" t="s">
        <v>915</v>
      </c>
      <c r="D17" s="217" t="s">
        <v>915</v>
      </c>
      <c r="E17" s="216" t="s">
        <v>915</v>
      </c>
      <c r="F17" s="217" t="s">
        <v>915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814</v>
      </c>
      <c r="B18" s="216">
        <f>20+4600</f>
        <v>4620</v>
      </c>
      <c r="C18" s="216" t="s">
        <v>915</v>
      </c>
      <c r="D18" s="217" t="s">
        <v>915</v>
      </c>
      <c r="E18" s="216" t="s">
        <v>915</v>
      </c>
      <c r="F18" s="217" t="s">
        <v>915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24" t="s">
        <v>933</v>
      </c>
      <c r="B19" s="225">
        <f>SUM(B9:B18)</f>
        <v>226994</v>
      </c>
      <c r="C19" s="225">
        <f>SUM(C9:C18)</f>
        <v>9793263.813597606</v>
      </c>
      <c r="D19" s="225">
        <f>C19/B19</f>
        <v>43.14327168822791</v>
      </c>
      <c r="E19" s="225">
        <f>SUM(E9:E18)</f>
        <v>26842127.895203654</v>
      </c>
      <c r="F19" s="226">
        <f>E19/B19</f>
        <v>118.25038501107366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/>
      <c r="B20" s="216"/>
      <c r="C20" s="216"/>
      <c r="D20" s="216"/>
      <c r="E20" s="216"/>
      <c r="F20" s="217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24" t="s">
        <v>934</v>
      </c>
      <c r="B21" s="216"/>
      <c r="C21" s="216"/>
      <c r="D21" s="216"/>
      <c r="E21" s="216"/>
      <c r="F21" s="217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1014</v>
      </c>
      <c r="B22" s="216">
        <v>984510</v>
      </c>
      <c r="C22" s="216">
        <v>1841857.6470203302</v>
      </c>
      <c r="D22" s="216">
        <f>C22/B22</f>
        <v>1.8708369107681284</v>
      </c>
      <c r="E22" s="216">
        <v>6157774.44</v>
      </c>
      <c r="F22" s="217">
        <f>E22/B22</f>
        <v>6.254659109607825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1015</v>
      </c>
      <c r="B23" s="216">
        <v>5282700</v>
      </c>
      <c r="C23" s="216">
        <v>5460076.764153529</v>
      </c>
      <c r="D23" s="216">
        <f>C23/B23</f>
        <v>1.033576914107091</v>
      </c>
      <c r="E23" s="216">
        <v>20322078.733999997</v>
      </c>
      <c r="F23" s="217">
        <f>E23/B23</f>
        <v>3.8469113775152852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1016</v>
      </c>
      <c r="B24" s="216">
        <v>107369</v>
      </c>
      <c r="C24" s="216" t="s">
        <v>915</v>
      </c>
      <c r="D24" s="216" t="s">
        <v>915</v>
      </c>
      <c r="E24" s="216" t="s">
        <v>915</v>
      </c>
      <c r="F24" s="217" t="s">
        <v>915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>
      <c r="A25" s="224" t="s">
        <v>935</v>
      </c>
      <c r="B25" s="225">
        <f>SUM(B22:B24)</f>
        <v>6374579</v>
      </c>
      <c r="C25" s="225">
        <f>SUM(C22:C24)</f>
        <v>7301934.41117386</v>
      </c>
      <c r="D25" s="225">
        <f>C25/B25</f>
        <v>1.1454771226733342</v>
      </c>
      <c r="E25" s="225">
        <f>SUM(E22:E24)</f>
        <v>26479853.174</v>
      </c>
      <c r="F25" s="226">
        <f>E25/B25</f>
        <v>4.153976784035463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12.75">
      <c r="A26" s="224"/>
      <c r="B26" s="216"/>
      <c r="C26" s="216"/>
      <c r="D26" s="216"/>
      <c r="E26" s="216"/>
      <c r="F26" s="217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12.75">
      <c r="A27" s="224" t="s">
        <v>936</v>
      </c>
      <c r="B27" s="216"/>
      <c r="C27" s="216"/>
      <c r="D27" s="216"/>
      <c r="E27" s="216"/>
      <c r="F27" s="217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5" customFormat="1" ht="12.75">
      <c r="A28" s="24" t="s">
        <v>1017</v>
      </c>
      <c r="B28" s="216">
        <v>3416874</v>
      </c>
      <c r="C28" s="216">
        <v>1554503.6595087908</v>
      </c>
      <c r="D28" s="227">
        <f aca="true" t="shared" si="0" ref="D28:D34">C28/B28</f>
        <v>0.45494907319052175</v>
      </c>
      <c r="E28" s="216">
        <v>20505664.08</v>
      </c>
      <c r="F28" s="228">
        <f>E28/B28</f>
        <v>6.001293603451575</v>
      </c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5" customFormat="1" ht="12.75">
      <c r="A29" s="24" t="s">
        <v>1018</v>
      </c>
      <c r="B29" s="216">
        <v>941945</v>
      </c>
      <c r="C29" s="216">
        <v>189186.88</v>
      </c>
      <c r="D29" s="227">
        <f t="shared" si="0"/>
        <v>0.20084705582597712</v>
      </c>
      <c r="E29" s="216">
        <v>1150270.2</v>
      </c>
      <c r="F29" s="228">
        <f>E29/B29</f>
        <v>1.2211649300118372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5" customFormat="1" ht="12.75">
      <c r="A30" s="24" t="s">
        <v>1019</v>
      </c>
      <c r="B30" s="216">
        <v>1288771</v>
      </c>
      <c r="C30" s="216">
        <v>814791.65</v>
      </c>
      <c r="D30" s="227">
        <f t="shared" si="0"/>
        <v>0.6322237620182329</v>
      </c>
      <c r="E30" s="216">
        <v>797753.048728786</v>
      </c>
      <c r="F30" s="228">
        <f>E30/B30</f>
        <v>0.6190029483351084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5" customFormat="1" ht="12.75">
      <c r="A31" s="24" t="s">
        <v>937</v>
      </c>
      <c r="B31" s="216">
        <v>62300</v>
      </c>
      <c r="C31" s="216">
        <v>49488.48</v>
      </c>
      <c r="D31" s="227">
        <f t="shared" si="0"/>
        <v>0.7943576243980739</v>
      </c>
      <c r="E31" s="216">
        <v>166416.117514791</v>
      </c>
      <c r="F31" s="228">
        <f>E31/B31</f>
        <v>2.6712057386001766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5" customFormat="1" ht="12.75">
      <c r="A32" s="24" t="s">
        <v>1020</v>
      </c>
      <c r="B32" s="216">
        <v>33340</v>
      </c>
      <c r="C32" s="216">
        <v>16670</v>
      </c>
      <c r="D32" s="227">
        <f t="shared" si="0"/>
        <v>0.5</v>
      </c>
      <c r="E32" s="216">
        <v>100020</v>
      </c>
      <c r="F32" s="228">
        <f>E32/B32</f>
        <v>3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5" customFormat="1" ht="12.75">
      <c r="A33" s="24" t="s">
        <v>938</v>
      </c>
      <c r="B33" s="216">
        <v>157680</v>
      </c>
      <c r="C33" s="216">
        <v>56764.8</v>
      </c>
      <c r="D33" s="227">
        <f t="shared" si="0"/>
        <v>0.36000000000000004</v>
      </c>
      <c r="E33" s="216"/>
      <c r="F33" s="228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5" customFormat="1" ht="12.75">
      <c r="A34" s="24" t="s">
        <v>1021</v>
      </c>
      <c r="B34" s="216">
        <v>87370</v>
      </c>
      <c r="C34" s="216">
        <v>31453.2</v>
      </c>
      <c r="D34" s="227">
        <f t="shared" si="0"/>
        <v>0.36</v>
      </c>
      <c r="E34" s="216">
        <v>59761.08</v>
      </c>
      <c r="F34" s="228">
        <f>E34/B34</f>
        <v>0.684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 ht="12.75">
      <c r="A35" s="24" t="s">
        <v>1022</v>
      </c>
      <c r="B35" s="216">
        <v>865</v>
      </c>
      <c r="C35" s="216"/>
      <c r="D35" s="227"/>
      <c r="E35" s="216"/>
      <c r="F35" s="228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5" customFormat="1" ht="12.75">
      <c r="A36" s="24" t="s">
        <v>1023</v>
      </c>
      <c r="B36" s="216">
        <v>581222</v>
      </c>
      <c r="C36" s="216">
        <v>180299.2605917259</v>
      </c>
      <c r="D36" s="227">
        <f>C36/B36</f>
        <v>0.3102072196023652</v>
      </c>
      <c r="E36" s="216">
        <v>453493.22</v>
      </c>
      <c r="F36" s="228">
        <f>E36/B36</f>
        <v>0.7802409750491206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12.75">
      <c r="A37" s="24" t="s">
        <v>1024</v>
      </c>
      <c r="B37" s="216">
        <v>2642698</v>
      </c>
      <c r="C37" s="216">
        <v>722574.6</v>
      </c>
      <c r="D37" s="227">
        <f>C37/B37</f>
        <v>0.2734230699081015</v>
      </c>
      <c r="E37" s="216">
        <v>1947942.329077896</v>
      </c>
      <c r="F37" s="228">
        <f>E37/B37</f>
        <v>0.7371036452435715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2.75">
      <c r="A38" s="24" t="s">
        <v>939</v>
      </c>
      <c r="B38" s="216">
        <v>125903</v>
      </c>
      <c r="C38" s="216">
        <v>45325.08</v>
      </c>
      <c r="D38" s="227">
        <f>C38/B38</f>
        <v>0.36</v>
      </c>
      <c r="E38" s="216">
        <v>85747.73</v>
      </c>
      <c r="F38" s="228">
        <f>E38/B38</f>
        <v>0.6810618492013693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2.75">
      <c r="A39" s="224" t="s">
        <v>940</v>
      </c>
      <c r="B39" s="225">
        <f>SUM(B28:B38)</f>
        <v>9338968</v>
      </c>
      <c r="C39" s="225">
        <f>SUM(C28:C38)</f>
        <v>3661057.6101005166</v>
      </c>
      <c r="D39" s="229">
        <f>C39/B39</f>
        <v>0.3920195047354822</v>
      </c>
      <c r="E39" s="225">
        <f>SUM(E28:E38)</f>
        <v>25267067.80532147</v>
      </c>
      <c r="F39" s="226">
        <f>E39/B39</f>
        <v>2.7055524556162385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2.75">
      <c r="A40" s="24"/>
      <c r="B40" s="216"/>
      <c r="C40" s="216"/>
      <c r="D40" s="216"/>
      <c r="E40" s="216"/>
      <c r="F40" s="217"/>
      <c r="G40" s="4"/>
      <c r="H40" s="6"/>
      <c r="I40" s="4"/>
      <c r="J40" s="6"/>
      <c r="K40" s="4"/>
      <c r="L40" s="6"/>
      <c r="M40" s="4"/>
      <c r="N40" s="6"/>
      <c r="O40" s="4"/>
      <c r="P40" s="6"/>
    </row>
    <row r="41" spans="1:16" s="5" customFormat="1" ht="13.5" thickBot="1">
      <c r="A41" s="29" t="s">
        <v>738</v>
      </c>
      <c r="B41" s="230">
        <f>B19+B25+B39</f>
        <v>15940541</v>
      </c>
      <c r="C41" s="230">
        <f>C19+C25+C39</f>
        <v>20756255.83487198</v>
      </c>
      <c r="D41" s="230"/>
      <c r="E41" s="230">
        <f>E19+E25+E39</f>
        <v>78589048.87452513</v>
      </c>
      <c r="F41" s="231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6" s="5" customFormat="1" ht="12.75" customHeight="1">
      <c r="A42" s="248" t="s">
        <v>1026</v>
      </c>
      <c r="B42" s="232"/>
      <c r="C42" s="232"/>
      <c r="D42" s="232"/>
      <c r="E42" s="232"/>
      <c r="F42" s="232"/>
    </row>
    <row r="43" ht="12.75">
      <c r="A43" s="73" t="s">
        <v>916</v>
      </c>
    </row>
    <row r="44" ht="12.75">
      <c r="A44" s="73" t="s">
        <v>917</v>
      </c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workbookViewId="0" topLeftCell="A1">
      <selection activeCell="M21" sqref="M2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516" t="s">
        <v>941</v>
      </c>
      <c r="B1" s="516"/>
      <c r="C1" s="516"/>
      <c r="D1" s="516"/>
      <c r="E1" s="516"/>
      <c r="F1" s="516"/>
    </row>
    <row r="3" spans="1:6" ht="15">
      <c r="A3" s="554" t="s">
        <v>942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555" t="s">
        <v>833</v>
      </c>
      <c r="B5" s="557" t="s">
        <v>943</v>
      </c>
      <c r="C5" s="558"/>
      <c r="D5" s="557" t="s">
        <v>944</v>
      </c>
      <c r="E5" s="511"/>
      <c r="F5" s="559" t="s">
        <v>945</v>
      </c>
    </row>
    <row r="6" spans="1:6" ht="13.5" thickBot="1">
      <c r="A6" s="556"/>
      <c r="B6" s="234" t="s">
        <v>946</v>
      </c>
      <c r="C6" s="234" t="s">
        <v>947</v>
      </c>
      <c r="D6" s="234" t="s">
        <v>946</v>
      </c>
      <c r="E6" s="234" t="s">
        <v>947</v>
      </c>
      <c r="F6" s="560"/>
    </row>
    <row r="7" spans="1:6" ht="12.75">
      <c r="A7" s="235" t="s">
        <v>948</v>
      </c>
      <c r="B7" s="216">
        <v>354</v>
      </c>
      <c r="C7" s="214" t="s">
        <v>915</v>
      </c>
      <c r="D7" s="216">
        <v>566</v>
      </c>
      <c r="E7" s="214" t="s">
        <v>915</v>
      </c>
      <c r="F7" s="215">
        <f aca="true" t="shared" si="0" ref="F7:F16">B7+D7</f>
        <v>920</v>
      </c>
    </row>
    <row r="8" spans="1:6" ht="12.75">
      <c r="A8" s="236" t="s">
        <v>949</v>
      </c>
      <c r="B8" s="216">
        <v>4000</v>
      </c>
      <c r="C8" s="216" t="s">
        <v>915</v>
      </c>
      <c r="D8" s="216">
        <v>72940</v>
      </c>
      <c r="E8" s="216" t="s">
        <v>915</v>
      </c>
      <c r="F8" s="217">
        <f t="shared" si="0"/>
        <v>76940</v>
      </c>
    </row>
    <row r="9" spans="1:6" ht="12.75">
      <c r="A9" s="236" t="s">
        <v>950</v>
      </c>
      <c r="B9" s="216">
        <v>2000</v>
      </c>
      <c r="C9" s="216" t="s">
        <v>915</v>
      </c>
      <c r="D9" s="216">
        <v>72105</v>
      </c>
      <c r="E9" s="216" t="s">
        <v>915</v>
      </c>
      <c r="F9" s="217">
        <f t="shared" si="0"/>
        <v>74105</v>
      </c>
    </row>
    <row r="10" spans="1:6" ht="12.75">
      <c r="A10" s="236" t="s">
        <v>951</v>
      </c>
      <c r="B10" s="216">
        <v>100</v>
      </c>
      <c r="C10" s="216" t="s">
        <v>915</v>
      </c>
      <c r="D10" s="216">
        <v>114670</v>
      </c>
      <c r="E10" s="216" t="s">
        <v>915</v>
      </c>
      <c r="F10" s="217">
        <f t="shared" si="0"/>
        <v>114770</v>
      </c>
    </row>
    <row r="11" spans="1:6" ht="12.75">
      <c r="A11" s="236" t="s">
        <v>952</v>
      </c>
      <c r="B11" s="216"/>
      <c r="C11" s="216" t="s">
        <v>915</v>
      </c>
      <c r="D11" s="216">
        <v>21</v>
      </c>
      <c r="E11" s="216" t="s">
        <v>915</v>
      </c>
      <c r="F11" s="217">
        <f t="shared" si="0"/>
        <v>21</v>
      </c>
    </row>
    <row r="12" spans="1:6" ht="12.75">
      <c r="A12" s="236" t="s">
        <v>953</v>
      </c>
      <c r="B12" s="216">
        <v>12</v>
      </c>
      <c r="C12" s="216"/>
      <c r="D12" s="216">
        <v>26</v>
      </c>
      <c r="E12" s="216"/>
      <c r="F12" s="217">
        <f t="shared" si="0"/>
        <v>38</v>
      </c>
    </row>
    <row r="13" spans="1:6" ht="12.75">
      <c r="A13" s="236" t="s">
        <v>954</v>
      </c>
      <c r="B13" s="216"/>
      <c r="C13" s="216" t="s">
        <v>915</v>
      </c>
      <c r="D13" s="216">
        <v>583</v>
      </c>
      <c r="E13" s="216" t="s">
        <v>915</v>
      </c>
      <c r="F13" s="217">
        <f t="shared" si="0"/>
        <v>583</v>
      </c>
    </row>
    <row r="14" spans="1:6" ht="12.75">
      <c r="A14" s="236" t="s">
        <v>955</v>
      </c>
      <c r="B14" s="216"/>
      <c r="C14" s="216" t="s">
        <v>915</v>
      </c>
      <c r="D14" s="216">
        <v>4500</v>
      </c>
      <c r="E14" s="216" t="s">
        <v>915</v>
      </c>
      <c r="F14" s="217">
        <f t="shared" si="0"/>
        <v>4500</v>
      </c>
    </row>
    <row r="15" spans="1:6" ht="12.75">
      <c r="A15" s="236" t="s">
        <v>956</v>
      </c>
      <c r="B15" s="216"/>
      <c r="C15" s="216" t="s">
        <v>915</v>
      </c>
      <c r="D15" s="216">
        <v>7897</v>
      </c>
      <c r="E15" s="216" t="s">
        <v>915</v>
      </c>
      <c r="F15" s="217">
        <f t="shared" si="0"/>
        <v>7897</v>
      </c>
    </row>
    <row r="16" spans="1:6" ht="12.75">
      <c r="A16" s="236" t="s">
        <v>957</v>
      </c>
      <c r="B16" s="216">
        <v>123075</v>
      </c>
      <c r="C16" s="216" t="s">
        <v>915</v>
      </c>
      <c r="D16" s="216">
        <v>1831134</v>
      </c>
      <c r="E16" s="216" t="s">
        <v>915</v>
      </c>
      <c r="F16" s="217">
        <f t="shared" si="0"/>
        <v>1954209</v>
      </c>
    </row>
    <row r="17" spans="1:6" ht="12.75">
      <c r="A17" s="237" t="s">
        <v>958</v>
      </c>
      <c r="B17" s="225">
        <f>SUM(B7:B16)</f>
        <v>129541</v>
      </c>
      <c r="C17" s="225" t="s">
        <v>915</v>
      </c>
      <c r="D17" s="225">
        <f>SUM(D7:D16)</f>
        <v>2104442</v>
      </c>
      <c r="E17" s="225" t="s">
        <v>915</v>
      </c>
      <c r="F17" s="226">
        <f>SUM(F7:F16)</f>
        <v>2233983</v>
      </c>
    </row>
    <row r="18" spans="1:6" ht="12.75">
      <c r="A18" s="236"/>
      <c r="B18" s="216"/>
      <c r="C18" s="216"/>
      <c r="D18" s="216"/>
      <c r="E18" s="216"/>
      <c r="F18" s="217"/>
    </row>
    <row r="19" spans="1:6" ht="12.75">
      <c r="A19" s="236" t="s">
        <v>959</v>
      </c>
      <c r="B19" s="216">
        <v>80000</v>
      </c>
      <c r="C19" s="216">
        <v>13</v>
      </c>
      <c r="D19" s="216" t="s">
        <v>915</v>
      </c>
      <c r="E19" s="216" t="s">
        <v>915</v>
      </c>
      <c r="F19" s="217">
        <f>B19</f>
        <v>80000</v>
      </c>
    </row>
    <row r="20" spans="1:6" ht="12.75">
      <c r="A20" s="236" t="s">
        <v>960</v>
      </c>
      <c r="B20" s="216">
        <v>462044.82</v>
      </c>
      <c r="C20" s="216">
        <v>59205</v>
      </c>
      <c r="D20" s="216">
        <v>857853.97</v>
      </c>
      <c r="E20" s="216">
        <v>187140</v>
      </c>
      <c r="F20" s="217">
        <f>B20+D20</f>
        <v>1319898.79</v>
      </c>
    </row>
    <row r="21" spans="1:6" ht="12.75">
      <c r="A21" s="236" t="s">
        <v>961</v>
      </c>
      <c r="B21" s="216">
        <v>1677183</v>
      </c>
      <c r="C21" s="216">
        <v>432868</v>
      </c>
      <c r="D21" s="216">
        <v>21080</v>
      </c>
      <c r="E21" s="216"/>
      <c r="F21" s="217">
        <f>B21+D21</f>
        <v>1698263</v>
      </c>
    </row>
    <row r="22" spans="1:6" ht="13.5" thickBot="1">
      <c r="A22" s="238" t="s">
        <v>962</v>
      </c>
      <c r="B22" s="230">
        <f>SUM(B19:B21)</f>
        <v>2219227.8200000003</v>
      </c>
      <c r="C22" s="230">
        <f>SUM(C19:C21)</f>
        <v>492086</v>
      </c>
      <c r="D22" s="230">
        <f>SUM(D19:D21)</f>
        <v>878933.97</v>
      </c>
      <c r="E22" s="230">
        <f>SUM(E19:E21)</f>
        <v>187140</v>
      </c>
      <c r="F22" s="231">
        <f>SUM(F19:F21)</f>
        <v>3098161.79</v>
      </c>
    </row>
    <row r="23" ht="12.75">
      <c r="A23" s="248" t="s">
        <v>1026</v>
      </c>
    </row>
    <row r="24" ht="12.75">
      <c r="A24" s="73" t="s">
        <v>916</v>
      </c>
    </row>
    <row r="25" ht="12.75">
      <c r="A25" s="73" t="s">
        <v>917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E30" sqref="E30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516" t="s">
        <v>911</v>
      </c>
      <c r="B1" s="516"/>
      <c r="C1" s="516"/>
      <c r="D1" s="516"/>
    </row>
    <row r="3" spans="1:4" ht="15">
      <c r="A3" s="554" t="s">
        <v>963</v>
      </c>
      <c r="B3" s="554"/>
      <c r="C3" s="554"/>
      <c r="D3" s="249"/>
    </row>
    <row r="4" spans="1:5" ht="13.5" thickBot="1">
      <c r="A4" s="233"/>
      <c r="B4" s="233"/>
      <c r="C4" s="233"/>
      <c r="D4" s="12"/>
      <c r="E4" s="12"/>
    </row>
    <row r="5" spans="1:4" ht="13.5" thickBot="1">
      <c r="A5" s="239" t="s">
        <v>833</v>
      </c>
      <c r="B5" s="240" t="s">
        <v>946</v>
      </c>
      <c r="C5" s="246" t="s">
        <v>964</v>
      </c>
      <c r="D5" s="12"/>
    </row>
    <row r="6" spans="1:4" ht="12.75">
      <c r="A6" s="236" t="s">
        <v>965</v>
      </c>
      <c r="B6" s="216">
        <v>9</v>
      </c>
      <c r="C6" s="217" t="s">
        <v>915</v>
      </c>
      <c r="D6" s="12"/>
    </row>
    <row r="7" spans="1:4" ht="12.75">
      <c r="A7" s="236" t="s">
        <v>948</v>
      </c>
      <c r="B7" s="216">
        <v>1497</v>
      </c>
      <c r="C7" s="217">
        <v>27122</v>
      </c>
      <c r="D7" s="12"/>
    </row>
    <row r="8" spans="1:4" ht="12.75">
      <c r="A8" s="236" t="s">
        <v>953</v>
      </c>
      <c r="B8" s="216">
        <v>11</v>
      </c>
      <c r="C8" s="217" t="s">
        <v>915</v>
      </c>
      <c r="D8" s="12"/>
    </row>
    <row r="9" spans="1:4" ht="12.75">
      <c r="A9" s="236" t="s">
        <v>966</v>
      </c>
      <c r="B9" s="216">
        <v>1138</v>
      </c>
      <c r="C9" s="217">
        <v>5000</v>
      </c>
      <c r="D9" s="12"/>
    </row>
    <row r="10" spans="1:4" ht="12.75">
      <c r="A10" s="236" t="s">
        <v>967</v>
      </c>
      <c r="B10" s="216">
        <v>96</v>
      </c>
      <c r="C10" s="217" t="s">
        <v>915</v>
      </c>
      <c r="D10" s="12"/>
    </row>
    <row r="11" spans="1:4" s="242" customFormat="1" ht="12.75">
      <c r="A11" s="237" t="s">
        <v>968</v>
      </c>
      <c r="B11" s="225">
        <f>SUM(B6:B10)</f>
        <v>2751</v>
      </c>
      <c r="C11" s="226">
        <f>SUM(C6:C10)</f>
        <v>32122</v>
      </c>
      <c r="D11" s="241"/>
    </row>
    <row r="12" spans="1:4" ht="17.25" customHeight="1">
      <c r="A12" s="236" t="s">
        <v>969</v>
      </c>
      <c r="B12" s="216">
        <v>38550</v>
      </c>
      <c r="C12" s="217">
        <v>13120</v>
      </c>
      <c r="D12" s="12"/>
    </row>
    <row r="13" spans="1:4" ht="12.75">
      <c r="A13" s="243" t="s">
        <v>954</v>
      </c>
      <c r="B13" s="216">
        <v>400</v>
      </c>
      <c r="C13" s="217">
        <v>320</v>
      </c>
      <c r="D13" s="12"/>
    </row>
    <row r="14" spans="1:4" ht="12.75">
      <c r="A14" s="237" t="s">
        <v>970</v>
      </c>
      <c r="B14" s="225">
        <f>SUM(B12:B13)</f>
        <v>38950</v>
      </c>
      <c r="C14" s="226">
        <f>SUM(C12:C13)</f>
        <v>13440</v>
      </c>
      <c r="D14" s="12"/>
    </row>
    <row r="15" spans="1:4" ht="20.25" customHeight="1">
      <c r="A15" s="236" t="s">
        <v>949</v>
      </c>
      <c r="B15" s="216">
        <v>204900</v>
      </c>
      <c r="C15" s="217">
        <v>25225</v>
      </c>
      <c r="D15" s="12"/>
    </row>
    <row r="16" spans="1:4" ht="12.75">
      <c r="A16" s="236" t="s">
        <v>951</v>
      </c>
      <c r="B16" s="216">
        <v>57700</v>
      </c>
      <c r="C16" s="217">
        <v>1400</v>
      </c>
      <c r="D16" s="12"/>
    </row>
    <row r="17" spans="1:4" ht="12.75">
      <c r="A17" s="236" t="s">
        <v>957</v>
      </c>
      <c r="B17" s="216">
        <v>789055</v>
      </c>
      <c r="C17" s="217">
        <v>139910</v>
      </c>
      <c r="D17" s="12"/>
    </row>
    <row r="18" spans="1:4" ht="12.75">
      <c r="A18" s="236" t="s">
        <v>971</v>
      </c>
      <c r="B18" s="216">
        <v>12000</v>
      </c>
      <c r="C18" s="217">
        <v>12000</v>
      </c>
      <c r="D18" s="12"/>
    </row>
    <row r="19" spans="1:4" ht="12.75">
      <c r="A19" s="236" t="s">
        <v>956</v>
      </c>
      <c r="B19" s="216">
        <v>1000</v>
      </c>
      <c r="C19" s="217"/>
      <c r="D19" s="12"/>
    </row>
    <row r="20" spans="1:4" s="242" customFormat="1" ht="12.75">
      <c r="A20" s="237" t="s">
        <v>972</v>
      </c>
      <c r="B20" s="225">
        <f>SUM(B15:B19)</f>
        <v>1064655</v>
      </c>
      <c r="C20" s="226">
        <f>SUM(C15:C19)</f>
        <v>178535</v>
      </c>
      <c r="D20" s="241"/>
    </row>
    <row r="21" spans="1:4" s="242" customFormat="1" ht="21" customHeight="1">
      <c r="A21" s="237" t="s">
        <v>973</v>
      </c>
      <c r="B21" s="225">
        <f>B20+B14+B11</f>
        <v>1106356</v>
      </c>
      <c r="C21" s="226">
        <f>C20+C14+C11</f>
        <v>224097</v>
      </c>
      <c r="D21" s="241"/>
    </row>
    <row r="22" spans="1:4" ht="12.75">
      <c r="A22" s="236"/>
      <c r="B22" s="216"/>
      <c r="C22" s="217"/>
      <c r="D22" s="12"/>
    </row>
    <row r="23" spans="1:4" ht="12.75">
      <c r="A23" s="236" t="s">
        <v>959</v>
      </c>
      <c r="B23" s="216">
        <v>17572</v>
      </c>
      <c r="C23" s="217">
        <f>B23*0.035</f>
        <v>615.0200000000001</v>
      </c>
      <c r="D23" s="12"/>
    </row>
    <row r="24" spans="1:4" ht="12.75">
      <c r="A24" s="236" t="s">
        <v>974</v>
      </c>
      <c r="B24" s="216">
        <v>500000</v>
      </c>
      <c r="C24" s="217">
        <v>5000</v>
      </c>
      <c r="D24" s="12"/>
    </row>
    <row r="25" spans="1:4" ht="12.75">
      <c r="A25" s="236" t="s">
        <v>814</v>
      </c>
      <c r="B25" s="216">
        <v>7020</v>
      </c>
      <c r="C25" s="217">
        <v>70.2</v>
      </c>
      <c r="D25" s="12"/>
    </row>
    <row r="26" spans="1:4" s="245" customFormat="1" ht="12.75">
      <c r="A26" s="243" t="s">
        <v>960</v>
      </c>
      <c r="B26" s="216">
        <v>527650</v>
      </c>
      <c r="C26" s="217">
        <v>347800</v>
      </c>
      <c r="D26" s="244"/>
    </row>
    <row r="27" spans="1:4" s="245" customFormat="1" ht="12.75">
      <c r="A27" s="243" t="s">
        <v>961</v>
      </c>
      <c r="B27" s="216">
        <v>2140416.411764706</v>
      </c>
      <c r="C27" s="217">
        <v>93836.268</v>
      </c>
      <c r="D27" s="244"/>
    </row>
    <row r="28" spans="1:4" s="242" customFormat="1" ht="19.5" customHeight="1" thickBot="1">
      <c r="A28" s="238" t="s">
        <v>975</v>
      </c>
      <c r="B28" s="230">
        <f>SUM(B23:B27)</f>
        <v>3192658.411764706</v>
      </c>
      <c r="C28" s="231">
        <f>SUM(C23:C27)</f>
        <v>447321.48799999995</v>
      </c>
      <c r="D28" s="241"/>
    </row>
    <row r="29" ht="12.75">
      <c r="A29" s="248" t="s">
        <v>1026</v>
      </c>
    </row>
    <row r="30" ht="12.75">
      <c r="A30" s="73" t="s">
        <v>916</v>
      </c>
    </row>
    <row r="31" ht="12.75">
      <c r="A31" s="73" t="s">
        <v>917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E18" sqref="E18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26.28125" style="0" customWidth="1"/>
    <col min="4" max="4" width="19.8515625" style="0" customWidth="1"/>
  </cols>
  <sheetData>
    <row r="1" spans="1:4" ht="18">
      <c r="A1" s="516" t="s">
        <v>911</v>
      </c>
      <c r="B1" s="516"/>
      <c r="C1" s="516"/>
      <c r="D1" s="72"/>
    </row>
    <row r="3" spans="1:5" ht="15">
      <c r="A3" s="554" t="s">
        <v>1029</v>
      </c>
      <c r="B3" s="554"/>
      <c r="C3" s="554"/>
      <c r="D3" s="249"/>
      <c r="E3" s="12"/>
    </row>
    <row r="4" spans="1:5" ht="15">
      <c r="A4" s="554" t="s">
        <v>1030</v>
      </c>
      <c r="B4" s="554"/>
      <c r="C4" s="554"/>
      <c r="D4" s="249"/>
      <c r="E4" s="12"/>
    </row>
    <row r="5" spans="1:5" ht="13.5" thickBot="1">
      <c r="A5" s="233"/>
      <c r="B5" s="233"/>
      <c r="C5" s="233"/>
      <c r="D5" s="12"/>
      <c r="E5" s="12"/>
    </row>
    <row r="6" spans="1:4" ht="13.5" thickBot="1">
      <c r="A6" s="239" t="s">
        <v>976</v>
      </c>
      <c r="B6" s="240" t="s">
        <v>946</v>
      </c>
      <c r="C6" s="246" t="s">
        <v>977</v>
      </c>
      <c r="D6" s="12"/>
    </row>
    <row r="7" spans="1:4" ht="12.75">
      <c r="A7" s="235" t="s">
        <v>978</v>
      </c>
      <c r="B7" s="214">
        <v>3</v>
      </c>
      <c r="C7" s="215">
        <v>481</v>
      </c>
      <c r="D7" s="12"/>
    </row>
    <row r="8" spans="1:4" ht="12.75">
      <c r="A8" s="236" t="s">
        <v>979</v>
      </c>
      <c r="B8" s="216">
        <v>24239</v>
      </c>
      <c r="C8" s="217">
        <v>25309667.038999997</v>
      </c>
      <c r="D8" s="12"/>
    </row>
    <row r="9" spans="1:4" ht="12.75">
      <c r="A9" s="236" t="s">
        <v>980</v>
      </c>
      <c r="B9" s="216">
        <v>94</v>
      </c>
      <c r="C9" s="217">
        <v>191224</v>
      </c>
      <c r="D9" s="12"/>
    </row>
    <row r="10" spans="1:4" ht="12.75">
      <c r="A10" s="236" t="s">
        <v>981</v>
      </c>
      <c r="B10" s="216">
        <v>647</v>
      </c>
      <c r="C10" s="217">
        <v>1701567</v>
      </c>
      <c r="D10" s="12"/>
    </row>
    <row r="11" spans="1:4" ht="12.75">
      <c r="A11" s="236" t="s">
        <v>982</v>
      </c>
      <c r="B11" s="216">
        <v>192</v>
      </c>
      <c r="C11" s="217">
        <v>325897</v>
      </c>
      <c r="D11" s="12"/>
    </row>
    <row r="12" spans="1:4" ht="12.75">
      <c r="A12" s="236" t="s">
        <v>983</v>
      </c>
      <c r="B12" s="216">
        <v>34</v>
      </c>
      <c r="C12" s="217">
        <v>14667</v>
      </c>
      <c r="D12" s="12"/>
    </row>
    <row r="13" spans="1:4" ht="12.75">
      <c r="A13" s="236" t="s">
        <v>984</v>
      </c>
      <c r="B13" s="216">
        <v>19</v>
      </c>
      <c r="C13" s="217">
        <v>5234</v>
      </c>
      <c r="D13" s="12"/>
    </row>
    <row r="14" spans="1:4" ht="12.75">
      <c r="A14" s="236" t="s">
        <v>985</v>
      </c>
      <c r="B14" s="216">
        <v>29</v>
      </c>
      <c r="C14" s="217">
        <v>1288872</v>
      </c>
      <c r="D14" s="12"/>
    </row>
    <row r="15" spans="1:4" ht="12.75">
      <c r="A15" s="236" t="s">
        <v>986</v>
      </c>
      <c r="B15" s="216">
        <v>76</v>
      </c>
      <c r="C15" s="217">
        <v>245855</v>
      </c>
      <c r="D15" s="12"/>
    </row>
    <row r="16" spans="1:4" ht="12.75">
      <c r="A16" s="236" t="s">
        <v>987</v>
      </c>
      <c r="B16" s="216">
        <v>17</v>
      </c>
      <c r="C16" s="217">
        <v>2987</v>
      </c>
      <c r="D16" s="12"/>
    </row>
    <row r="17" spans="1:4" ht="12.75">
      <c r="A17" s="236" t="s">
        <v>814</v>
      </c>
      <c r="B17" s="216">
        <v>30</v>
      </c>
      <c r="C17" s="217">
        <v>13893</v>
      </c>
      <c r="D17" s="12"/>
    </row>
    <row r="18" spans="1:4" ht="12.75">
      <c r="A18" s="236" t="s">
        <v>988</v>
      </c>
      <c r="B18" s="216">
        <v>26</v>
      </c>
      <c r="C18" s="217">
        <v>12603</v>
      </c>
      <c r="D18" s="12"/>
    </row>
    <row r="19" spans="1:4" ht="12.75">
      <c r="A19" s="236" t="s">
        <v>989</v>
      </c>
      <c r="B19" s="216">
        <v>9</v>
      </c>
      <c r="C19" s="217">
        <v>2149</v>
      </c>
      <c r="D19" s="12"/>
    </row>
    <row r="20" spans="1:4" ht="13.5" thickBot="1">
      <c r="A20" s="238" t="s">
        <v>990</v>
      </c>
      <c r="B20" s="230">
        <f>SUM(B7:B19)</f>
        <v>25415</v>
      </c>
      <c r="C20" s="231">
        <f>SUM(C7:C19)</f>
        <v>29115096.038999997</v>
      </c>
      <c r="D20" s="12"/>
    </row>
    <row r="21" spans="3:5" ht="13.5" thickBot="1">
      <c r="C21" s="12"/>
      <c r="E21" s="12"/>
    </row>
    <row r="22" spans="1:3" ht="12.75">
      <c r="A22" s="534" t="s">
        <v>612</v>
      </c>
      <c r="B22" s="536" t="s">
        <v>946</v>
      </c>
      <c r="C22" s="515" t="s">
        <v>977</v>
      </c>
    </row>
    <row r="23" spans="1:3" ht="13.5" thickBot="1">
      <c r="A23" s="535"/>
      <c r="B23" s="537" t="s">
        <v>946</v>
      </c>
      <c r="C23" s="520" t="s">
        <v>977</v>
      </c>
    </row>
    <row r="24" spans="1:3" ht="12.75">
      <c r="A24" s="20" t="s">
        <v>670</v>
      </c>
      <c r="B24" s="64">
        <v>7493</v>
      </c>
      <c r="C24" s="204">
        <v>6852661.639</v>
      </c>
    </row>
    <row r="25" spans="1:3" ht="12.75">
      <c r="A25" s="24" t="s">
        <v>671</v>
      </c>
      <c r="B25" s="153" t="s">
        <v>724</v>
      </c>
      <c r="C25" s="250" t="s">
        <v>724</v>
      </c>
    </row>
    <row r="26" spans="1:3" ht="12.75">
      <c r="A26" s="24" t="s">
        <v>674</v>
      </c>
      <c r="B26" s="153" t="s">
        <v>724</v>
      </c>
      <c r="C26" s="250" t="s">
        <v>724</v>
      </c>
    </row>
    <row r="27" spans="1:3" ht="12.75">
      <c r="A27" s="24" t="s">
        <v>675</v>
      </c>
      <c r="B27" s="66">
        <v>120</v>
      </c>
      <c r="C27" s="205">
        <v>516837</v>
      </c>
    </row>
    <row r="28" spans="1:3" ht="12.75">
      <c r="A28" s="24" t="s">
        <v>676</v>
      </c>
      <c r="B28" s="66">
        <v>5967</v>
      </c>
      <c r="C28" s="205">
        <v>7248068</v>
      </c>
    </row>
    <row r="29" spans="1:3" ht="12.75">
      <c r="A29" s="24" t="s">
        <v>690</v>
      </c>
      <c r="B29" s="66">
        <v>5798</v>
      </c>
      <c r="C29" s="205">
        <v>8639519</v>
      </c>
    </row>
    <row r="30" spans="1:3" ht="12.75">
      <c r="A30" s="24" t="s">
        <v>678</v>
      </c>
      <c r="B30" s="66">
        <v>1647</v>
      </c>
      <c r="C30" s="205">
        <v>2963683</v>
      </c>
    </row>
    <row r="31" spans="1:3" ht="12.75">
      <c r="A31" s="24" t="s">
        <v>692</v>
      </c>
      <c r="B31" s="66">
        <v>775</v>
      </c>
      <c r="C31" s="205">
        <v>569483</v>
      </c>
    </row>
    <row r="32" spans="1:3" ht="12.75">
      <c r="A32" s="24" t="s">
        <v>694</v>
      </c>
      <c r="B32" s="153" t="s">
        <v>724</v>
      </c>
      <c r="C32" s="250" t="s">
        <v>724</v>
      </c>
    </row>
    <row r="33" spans="1:3" ht="12.75">
      <c r="A33" s="24" t="s">
        <v>691</v>
      </c>
      <c r="B33" s="153" t="s">
        <v>724</v>
      </c>
      <c r="C33" s="250" t="s">
        <v>724</v>
      </c>
    </row>
    <row r="34" spans="1:3" ht="12.75">
      <c r="A34" s="24" t="s">
        <v>681</v>
      </c>
      <c r="B34" s="153">
        <v>127</v>
      </c>
      <c r="C34" s="250">
        <v>693681</v>
      </c>
    </row>
    <row r="35" spans="1:3" ht="12.75">
      <c r="A35" s="24" t="s">
        <v>700</v>
      </c>
      <c r="B35" s="66">
        <v>1936</v>
      </c>
      <c r="C35" s="205">
        <v>364907</v>
      </c>
    </row>
    <row r="36" spans="1:3" ht="12.75">
      <c r="A36" s="24" t="s">
        <v>682</v>
      </c>
      <c r="B36" s="66">
        <v>256</v>
      </c>
      <c r="C36" s="205">
        <v>515991</v>
      </c>
    </row>
    <row r="37" spans="1:3" ht="12.75">
      <c r="A37" s="24" t="s">
        <v>686</v>
      </c>
      <c r="B37" s="153" t="s">
        <v>724</v>
      </c>
      <c r="C37" s="250" t="s">
        <v>724</v>
      </c>
    </row>
    <row r="38" spans="1:3" ht="12.75">
      <c r="A38" s="24" t="s">
        <v>689</v>
      </c>
      <c r="B38" s="153" t="s">
        <v>724</v>
      </c>
      <c r="C38" s="250" t="s">
        <v>724</v>
      </c>
    </row>
    <row r="39" spans="1:3" ht="12.75">
      <c r="A39" s="24" t="s">
        <v>693</v>
      </c>
      <c r="B39" s="66">
        <v>1296</v>
      </c>
      <c r="C39" s="205">
        <v>750265.4</v>
      </c>
    </row>
    <row r="40" spans="1:3" ht="12.75">
      <c r="A40" s="24" t="s">
        <v>680</v>
      </c>
      <c r="B40" s="153" t="s">
        <v>724</v>
      </c>
      <c r="C40" s="250" t="s">
        <v>724</v>
      </c>
    </row>
    <row r="41" spans="1:3" ht="12.75">
      <c r="A41" s="24"/>
      <c r="B41" s="68"/>
      <c r="C41" s="205"/>
    </row>
    <row r="42" spans="1:3" ht="13.5" thickBot="1">
      <c r="A42" s="29" t="s">
        <v>665</v>
      </c>
      <c r="B42" s="155">
        <f>SUM(B24:B40)</f>
        <v>25415</v>
      </c>
      <c r="C42" s="211">
        <f>SUM(C24:C40)</f>
        <v>29115096.038999997</v>
      </c>
    </row>
    <row r="44" spans="1:5" ht="12.75">
      <c r="A44" s="248" t="s">
        <v>1026</v>
      </c>
      <c r="E44" s="12"/>
    </row>
    <row r="45" spans="1:5" ht="12.75">
      <c r="A45" s="73"/>
      <c r="E45" s="12"/>
    </row>
    <row r="46" spans="1:5" ht="12.75">
      <c r="A46" s="73"/>
      <c r="E46" s="12"/>
    </row>
  </sheetData>
  <mergeCells count="6">
    <mergeCell ref="A22:A23"/>
    <mergeCell ref="B22:B23"/>
    <mergeCell ref="C22:C23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38.8515625" style="0" customWidth="1"/>
    <col min="2" max="3" width="18.7109375" style="0" customWidth="1"/>
    <col min="4" max="4" width="20.421875" style="0" customWidth="1"/>
  </cols>
  <sheetData>
    <row r="1" spans="1:4" ht="18">
      <c r="A1" s="516" t="s">
        <v>911</v>
      </c>
      <c r="B1" s="516"/>
      <c r="C1" s="516"/>
      <c r="D1" s="516"/>
    </row>
    <row r="3" spans="1:4" ht="45" customHeight="1">
      <c r="A3" s="561" t="s">
        <v>991</v>
      </c>
      <c r="B3" s="561"/>
      <c r="C3" s="561"/>
      <c r="D3" s="561"/>
    </row>
    <row r="4" spans="1:4" ht="13.5" thickBot="1">
      <c r="A4" s="233"/>
      <c r="B4" s="233"/>
      <c r="C4" s="233"/>
      <c r="D4" s="233"/>
    </row>
    <row r="5" spans="1:6" ht="13.5" thickBot="1">
      <c r="A5" s="48" t="s">
        <v>791</v>
      </c>
      <c r="B5" s="240" t="s">
        <v>992</v>
      </c>
      <c r="C5" s="240" t="s">
        <v>977</v>
      </c>
      <c r="D5" s="246" t="s">
        <v>993</v>
      </c>
      <c r="E5" s="12"/>
      <c r="F5" s="12"/>
    </row>
    <row r="6" spans="1:6" ht="12.75">
      <c r="A6" s="20" t="s">
        <v>670</v>
      </c>
      <c r="B6" s="214">
        <v>206</v>
      </c>
      <c r="C6" s="214">
        <v>636.68</v>
      </c>
      <c r="D6" s="215">
        <v>245.47</v>
      </c>
      <c r="E6" s="12"/>
      <c r="F6" s="12"/>
    </row>
    <row r="7" spans="1:6" ht="12.75">
      <c r="A7" s="24" t="s">
        <v>671</v>
      </c>
      <c r="B7" s="153" t="s">
        <v>724</v>
      </c>
      <c r="C7" s="153" t="s">
        <v>724</v>
      </c>
      <c r="D7" s="209" t="s">
        <v>724</v>
      </c>
      <c r="E7" s="12"/>
      <c r="F7" s="12"/>
    </row>
    <row r="8" spans="1:6" ht="12.75">
      <c r="A8" s="24" t="s">
        <v>674</v>
      </c>
      <c r="B8" s="153" t="s">
        <v>724</v>
      </c>
      <c r="C8" s="153" t="s">
        <v>724</v>
      </c>
      <c r="D8" s="209" t="s">
        <v>724</v>
      </c>
      <c r="E8" s="12"/>
      <c r="F8" s="12"/>
    </row>
    <row r="9" spans="1:6" ht="12.75">
      <c r="A9" s="24" t="s">
        <v>675</v>
      </c>
      <c r="B9" s="216">
        <v>49</v>
      </c>
      <c r="C9" s="216"/>
      <c r="D9" s="217">
        <v>179.67600000000002</v>
      </c>
      <c r="E9" s="12"/>
      <c r="F9" s="12"/>
    </row>
    <row r="10" spans="1:6" ht="12.75">
      <c r="A10" s="24" t="s">
        <v>676</v>
      </c>
      <c r="B10" s="216">
        <v>167</v>
      </c>
      <c r="C10" s="216">
        <v>471.5</v>
      </c>
      <c r="D10" s="217">
        <v>248.95</v>
      </c>
      <c r="E10" s="12"/>
      <c r="F10" s="12"/>
    </row>
    <row r="11" spans="1:6" ht="12.75">
      <c r="A11" s="24" t="s">
        <v>690</v>
      </c>
      <c r="B11" s="216">
        <v>630</v>
      </c>
      <c r="C11" s="216"/>
      <c r="D11" s="217"/>
      <c r="E11" s="12"/>
      <c r="F11" s="12"/>
    </row>
    <row r="12" spans="1:6" ht="12.75">
      <c r="A12" s="24" t="s">
        <v>678</v>
      </c>
      <c r="B12" s="216">
        <v>310</v>
      </c>
      <c r="C12" s="216">
        <v>12396.5</v>
      </c>
      <c r="D12" s="217">
        <v>1481</v>
      </c>
      <c r="E12" s="12"/>
      <c r="F12" s="12"/>
    </row>
    <row r="13" spans="1:6" s="242" customFormat="1" ht="12.75">
      <c r="A13" s="24" t="s">
        <v>692</v>
      </c>
      <c r="B13" s="216">
        <v>26</v>
      </c>
      <c r="C13" s="216">
        <v>3378</v>
      </c>
      <c r="D13" s="217">
        <v>52.4</v>
      </c>
      <c r="E13" s="241"/>
      <c r="F13" s="241"/>
    </row>
    <row r="14" spans="1:6" ht="12.75">
      <c r="A14" s="24" t="s">
        <v>694</v>
      </c>
      <c r="B14" s="153" t="s">
        <v>724</v>
      </c>
      <c r="C14" s="153" t="s">
        <v>724</v>
      </c>
      <c r="D14" s="209" t="s">
        <v>724</v>
      </c>
      <c r="E14" s="12"/>
      <c r="F14" s="12"/>
    </row>
    <row r="15" spans="1:6" s="245" customFormat="1" ht="12.75">
      <c r="A15" s="24" t="s">
        <v>691</v>
      </c>
      <c r="B15" s="153" t="s">
        <v>724</v>
      </c>
      <c r="C15" s="153" t="s">
        <v>724</v>
      </c>
      <c r="D15" s="209" t="s">
        <v>724</v>
      </c>
      <c r="E15" s="244"/>
      <c r="F15" s="244"/>
    </row>
    <row r="16" spans="1:6" s="242" customFormat="1" ht="12.75">
      <c r="A16" s="24" t="s">
        <v>681</v>
      </c>
      <c r="B16" s="216">
        <v>171</v>
      </c>
      <c r="C16" s="216"/>
      <c r="D16" s="217">
        <v>32321.2</v>
      </c>
      <c r="E16" s="241"/>
      <c r="F16" s="241"/>
    </row>
    <row r="17" spans="1:6" ht="12.75">
      <c r="A17" s="24" t="s">
        <v>700</v>
      </c>
      <c r="B17" s="216">
        <v>3</v>
      </c>
      <c r="C17" s="216">
        <v>150</v>
      </c>
      <c r="D17" s="217"/>
      <c r="E17" s="12"/>
      <c r="F17" s="12"/>
    </row>
    <row r="18" spans="1:6" ht="12.75">
      <c r="A18" s="24" t="s">
        <v>682</v>
      </c>
      <c r="B18" s="216">
        <v>29</v>
      </c>
      <c r="C18" s="216">
        <v>388.5</v>
      </c>
      <c r="D18" s="217"/>
      <c r="E18" s="12"/>
      <c r="F18" s="12"/>
    </row>
    <row r="19" spans="1:6" ht="12.75">
      <c r="A19" s="24" t="s">
        <v>686</v>
      </c>
      <c r="B19" s="153" t="s">
        <v>724</v>
      </c>
      <c r="C19" s="153" t="s">
        <v>724</v>
      </c>
      <c r="D19" s="209" t="s">
        <v>724</v>
      </c>
      <c r="E19" s="12"/>
      <c r="F19" s="12"/>
    </row>
    <row r="20" spans="1:6" s="242" customFormat="1" ht="12.75">
      <c r="A20" s="24" t="s">
        <v>689</v>
      </c>
      <c r="B20" s="153" t="s">
        <v>724</v>
      </c>
      <c r="C20" s="153" t="s">
        <v>724</v>
      </c>
      <c r="D20" s="209" t="s">
        <v>724</v>
      </c>
      <c r="E20" s="241"/>
      <c r="F20" s="241"/>
    </row>
    <row r="21" spans="1:6" s="242" customFormat="1" ht="12.75">
      <c r="A21" s="24" t="s">
        <v>693</v>
      </c>
      <c r="B21" s="216">
        <v>19</v>
      </c>
      <c r="C21" s="216"/>
      <c r="D21" s="217">
        <v>293.51</v>
      </c>
      <c r="E21" s="241"/>
      <c r="F21" s="241"/>
    </row>
    <row r="22" spans="1:6" ht="12.75">
      <c r="A22" s="24" t="s">
        <v>680</v>
      </c>
      <c r="B22" s="153" t="s">
        <v>724</v>
      </c>
      <c r="C22" s="153" t="s">
        <v>724</v>
      </c>
      <c r="D22" s="209" t="s">
        <v>724</v>
      </c>
      <c r="E22" s="12"/>
      <c r="F22" s="12"/>
    </row>
    <row r="23" spans="1:6" ht="12.75">
      <c r="A23" s="24"/>
      <c r="B23" s="216"/>
      <c r="C23" s="216"/>
      <c r="D23" s="217"/>
      <c r="E23" s="12"/>
      <c r="F23" s="12"/>
    </row>
    <row r="24" spans="1:6" ht="13.5" thickBot="1">
      <c r="A24" s="29" t="s">
        <v>665</v>
      </c>
      <c r="B24" s="230">
        <f>SUM(B6:B22)</f>
        <v>1610</v>
      </c>
      <c r="C24" s="230">
        <f>SUM(C6:C22)</f>
        <v>17421.18</v>
      </c>
      <c r="D24" s="231">
        <f>SUM(D6:D22)</f>
        <v>34822.206000000006</v>
      </c>
      <c r="E24" s="12"/>
      <c r="F24" s="12"/>
    </row>
    <row r="25" spans="1:6" ht="12.75">
      <c r="A25" s="54" t="s">
        <v>994</v>
      </c>
      <c r="B25" s="247"/>
      <c r="C25" s="247"/>
      <c r="D25" s="247"/>
      <c r="E25" s="12"/>
      <c r="F25" s="12"/>
    </row>
    <row r="26" spans="1:6" ht="13.5" thickBot="1">
      <c r="A26" s="12"/>
      <c r="B26" s="12"/>
      <c r="C26" s="12"/>
      <c r="D26" s="12"/>
      <c r="E26" s="12"/>
      <c r="F26" s="12"/>
    </row>
    <row r="27" spans="1:6" s="245" customFormat="1" ht="13.5" thickBot="1">
      <c r="A27" s="239" t="s">
        <v>976</v>
      </c>
      <c r="B27" s="240" t="s">
        <v>946</v>
      </c>
      <c r="C27" s="240" t="s">
        <v>977</v>
      </c>
      <c r="D27" s="246" t="s">
        <v>993</v>
      </c>
      <c r="E27" s="244"/>
      <c r="F27" s="244"/>
    </row>
    <row r="28" spans="1:4" ht="12.75">
      <c r="A28" s="236" t="s">
        <v>995</v>
      </c>
      <c r="B28" s="216">
        <v>48</v>
      </c>
      <c r="C28" s="216"/>
      <c r="D28" s="217"/>
    </row>
    <row r="29" spans="1:4" ht="12.75">
      <c r="A29" s="236" t="s">
        <v>996</v>
      </c>
      <c r="B29" s="216">
        <v>45</v>
      </c>
      <c r="C29" s="216">
        <v>40</v>
      </c>
      <c r="D29" s="217">
        <v>31413.48</v>
      </c>
    </row>
    <row r="30" spans="1:4" ht="12.75">
      <c r="A30" s="236" t="s">
        <v>997</v>
      </c>
      <c r="B30" s="216">
        <v>19</v>
      </c>
      <c r="C30" s="216">
        <v>2500</v>
      </c>
      <c r="D30" s="217">
        <v>6.3</v>
      </c>
    </row>
    <row r="31" spans="1:4" ht="12.75">
      <c r="A31" s="236" t="s">
        <v>998</v>
      </c>
      <c r="B31" s="216">
        <v>108</v>
      </c>
      <c r="C31" s="216">
        <v>798.4</v>
      </c>
      <c r="D31" s="217">
        <v>236.95</v>
      </c>
    </row>
    <row r="32" spans="1:4" ht="12.75">
      <c r="A32" s="236" t="s">
        <v>999</v>
      </c>
      <c r="B32" s="216">
        <v>6</v>
      </c>
      <c r="C32" s="216"/>
      <c r="D32" s="217">
        <v>32.7</v>
      </c>
    </row>
    <row r="33" spans="1:4" ht="12.75">
      <c r="A33" s="236" t="s">
        <v>1000</v>
      </c>
      <c r="B33" s="216">
        <v>168</v>
      </c>
      <c r="C33" s="216">
        <v>169.12</v>
      </c>
      <c r="D33" s="217">
        <v>448.159</v>
      </c>
    </row>
    <row r="34" spans="1:4" ht="12.75">
      <c r="A34" s="236" t="s">
        <v>1001</v>
      </c>
      <c r="B34" s="216">
        <v>440</v>
      </c>
      <c r="C34" s="216">
        <v>3913.66</v>
      </c>
      <c r="D34" s="217">
        <v>1958.597</v>
      </c>
    </row>
    <row r="35" spans="1:4" ht="12.75">
      <c r="A35" s="236" t="s">
        <v>981</v>
      </c>
      <c r="B35" s="216">
        <v>83</v>
      </c>
      <c r="C35" s="216">
        <v>9855.5</v>
      </c>
      <c r="D35" s="217">
        <v>230.37</v>
      </c>
    </row>
    <row r="36" spans="1:4" ht="12.75">
      <c r="A36" s="236" t="s">
        <v>814</v>
      </c>
      <c r="B36" s="216">
        <v>109</v>
      </c>
      <c r="C36" s="216"/>
      <c r="D36" s="217"/>
    </row>
    <row r="37" spans="1:4" ht="12.75">
      <c r="A37" s="243" t="s">
        <v>1002</v>
      </c>
      <c r="B37" s="216">
        <v>183</v>
      </c>
      <c r="C37" s="216">
        <v>140</v>
      </c>
      <c r="D37" s="217">
        <v>230.4</v>
      </c>
    </row>
    <row r="38" spans="1:4" ht="12.75">
      <c r="A38" s="243" t="s">
        <v>1003</v>
      </c>
      <c r="B38" s="216">
        <v>401</v>
      </c>
      <c r="C38" s="216">
        <v>4.5</v>
      </c>
      <c r="D38" s="217">
        <v>265.25</v>
      </c>
    </row>
    <row r="39" spans="1:4" ht="13.5" thickBot="1">
      <c r="A39" s="238" t="s">
        <v>1004</v>
      </c>
      <c r="B39" s="230">
        <f>SUM(B28:B38)</f>
        <v>1610</v>
      </c>
      <c r="C39" s="230">
        <f>SUM(C28:C38)</f>
        <v>17421.18</v>
      </c>
      <c r="D39" s="231">
        <f>SUM(D28:D38)</f>
        <v>34822.206000000006</v>
      </c>
    </row>
    <row r="41" ht="12.75">
      <c r="A41" s="248" t="s">
        <v>1026</v>
      </c>
    </row>
    <row r="42" ht="12.75">
      <c r="A42" s="73"/>
    </row>
    <row r="43" ht="12.75">
      <c r="A43" s="73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R32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3.57421875" style="73" customWidth="1"/>
    <col min="2" max="3" width="13.7109375" style="73" customWidth="1"/>
    <col min="4" max="4" width="13.7109375" style="17" customWidth="1"/>
    <col min="5" max="6" width="13.7109375" style="73" customWidth="1"/>
    <col min="7" max="7" width="13.7109375" style="17" customWidth="1"/>
    <col min="8" max="9" width="13.7109375" style="73" customWidth="1"/>
    <col min="10" max="10" width="14.7109375" style="17" customWidth="1"/>
    <col min="11" max="16384" width="11.421875" style="73" customWidth="1"/>
  </cols>
  <sheetData>
    <row r="1" spans="1:13" ht="18">
      <c r="A1" s="516" t="s">
        <v>262</v>
      </c>
      <c r="B1" s="516"/>
      <c r="C1" s="516"/>
      <c r="D1" s="516"/>
      <c r="E1" s="516"/>
      <c r="F1" s="516"/>
      <c r="G1" s="516"/>
      <c r="H1" s="516"/>
      <c r="I1" s="516"/>
      <c r="J1" s="516"/>
      <c r="K1" s="72"/>
      <c r="L1" s="72"/>
      <c r="M1" s="72"/>
    </row>
    <row r="2" spans="1:14" ht="12.75" customHeigh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110"/>
      <c r="L2" s="110"/>
      <c r="M2" s="110"/>
      <c r="N2" s="110"/>
    </row>
    <row r="3" spans="1:12" ht="15">
      <c r="A3" s="517" t="s">
        <v>263</v>
      </c>
      <c r="B3" s="517"/>
      <c r="C3" s="517"/>
      <c r="D3" s="517"/>
      <c r="E3" s="517"/>
      <c r="F3" s="517"/>
      <c r="G3" s="517"/>
      <c r="H3" s="517"/>
      <c r="I3" s="517"/>
      <c r="J3" s="517"/>
      <c r="K3" s="99"/>
      <c r="L3" s="99"/>
    </row>
    <row r="4" spans="1:12" ht="13.5" thickBot="1">
      <c r="A4" s="74"/>
      <c r="B4" s="74"/>
      <c r="C4" s="74"/>
      <c r="D4" s="424"/>
      <c r="E4" s="74"/>
      <c r="F4" s="74"/>
      <c r="G4" s="424"/>
      <c r="H4" s="74"/>
      <c r="I4" s="74"/>
      <c r="J4" s="424"/>
      <c r="K4" s="99"/>
      <c r="L4" s="99"/>
    </row>
    <row r="5" spans="1:14" s="5" customFormat="1" ht="12.75" customHeight="1">
      <c r="A5" s="534" t="s">
        <v>612</v>
      </c>
      <c r="B5" s="542" t="s">
        <v>264</v>
      </c>
      <c r="C5" s="543"/>
      <c r="D5" s="536" t="s">
        <v>265</v>
      </c>
      <c r="E5" s="542" t="s">
        <v>266</v>
      </c>
      <c r="F5" s="543"/>
      <c r="G5" s="536" t="s">
        <v>267</v>
      </c>
      <c r="H5" s="542" t="s">
        <v>268</v>
      </c>
      <c r="I5" s="543"/>
      <c r="J5" s="515" t="s">
        <v>269</v>
      </c>
      <c r="K5" s="106"/>
      <c r="L5" s="106"/>
      <c r="M5" s="4"/>
      <c r="N5" s="4"/>
    </row>
    <row r="6" spans="1:14" s="5" customFormat="1" ht="13.5" customHeight="1">
      <c r="A6" s="541"/>
      <c r="B6" s="518" t="s">
        <v>270</v>
      </c>
      <c r="C6" s="518" t="s">
        <v>271</v>
      </c>
      <c r="D6" s="563"/>
      <c r="E6" s="518" t="s">
        <v>270</v>
      </c>
      <c r="F6" s="518" t="s">
        <v>271</v>
      </c>
      <c r="G6" s="563"/>
      <c r="H6" s="420" t="s">
        <v>270</v>
      </c>
      <c r="I6" s="420" t="s">
        <v>271</v>
      </c>
      <c r="J6" s="562"/>
      <c r="K6" s="106"/>
      <c r="L6" s="106"/>
      <c r="M6" s="4"/>
      <c r="N6" s="4"/>
    </row>
    <row r="7" spans="1:14" s="5" customFormat="1" ht="3" customHeight="1" thickBot="1">
      <c r="A7" s="535"/>
      <c r="B7" s="537"/>
      <c r="C7" s="537"/>
      <c r="D7" s="537"/>
      <c r="E7" s="537" t="s">
        <v>640</v>
      </c>
      <c r="F7" s="537"/>
      <c r="G7" s="537"/>
      <c r="H7" s="425"/>
      <c r="I7" s="425"/>
      <c r="J7" s="426"/>
      <c r="K7" s="106"/>
      <c r="L7" s="106"/>
      <c r="M7" s="4"/>
      <c r="N7" s="4"/>
    </row>
    <row r="8" spans="1:18" s="5" customFormat="1" ht="12.75">
      <c r="A8" s="20" t="s">
        <v>613</v>
      </c>
      <c r="B8" s="384">
        <v>288325.19577230443</v>
      </c>
      <c r="C8" s="384">
        <v>23061.526631596767</v>
      </c>
      <c r="D8" s="384">
        <v>311386.7224039012</v>
      </c>
      <c r="E8" s="384">
        <v>1221.9830856016647</v>
      </c>
      <c r="F8" s="384">
        <v>8013.477624338984</v>
      </c>
      <c r="G8" s="384">
        <v>9235.46070994065</v>
      </c>
      <c r="H8" s="384">
        <v>56136.254207499056</v>
      </c>
      <c r="I8" s="384">
        <v>6474.302905657557</v>
      </c>
      <c r="J8" s="385">
        <v>62610.55711315661</v>
      </c>
      <c r="K8" s="10"/>
      <c r="L8" s="10"/>
      <c r="M8" s="6"/>
      <c r="N8" s="6"/>
      <c r="O8" s="6"/>
      <c r="P8" s="6"/>
      <c r="Q8" s="6"/>
      <c r="R8" s="6"/>
    </row>
    <row r="9" spans="1:18" s="5" customFormat="1" ht="12.75">
      <c r="A9" s="24" t="s">
        <v>614</v>
      </c>
      <c r="B9" s="386">
        <v>60551.58597635696</v>
      </c>
      <c r="C9" s="386">
        <v>6478.537035684158</v>
      </c>
      <c r="D9" s="386">
        <v>67030.12301204112</v>
      </c>
      <c r="E9" s="386">
        <v>2090.7005876598137</v>
      </c>
      <c r="F9" s="386">
        <v>1317.732628199391</v>
      </c>
      <c r="G9" s="386">
        <v>3408.4332158592047</v>
      </c>
      <c r="H9" s="386">
        <v>218088.1289973168</v>
      </c>
      <c r="I9" s="386">
        <v>18536.451653255375</v>
      </c>
      <c r="J9" s="387">
        <v>236624.58065057217</v>
      </c>
      <c r="K9" s="10"/>
      <c r="L9" s="10"/>
      <c r="M9" s="6"/>
      <c r="N9" s="6"/>
      <c r="O9" s="6"/>
      <c r="P9" s="6"/>
      <c r="Q9" s="6"/>
      <c r="R9" s="6"/>
    </row>
    <row r="10" spans="1:18" s="5" customFormat="1" ht="12.75">
      <c r="A10" s="24" t="s">
        <v>615</v>
      </c>
      <c r="B10" s="386">
        <v>68018.57700320835</v>
      </c>
      <c r="C10" s="386">
        <v>533.9732265926286</v>
      </c>
      <c r="D10" s="386">
        <v>68552.55022980098</v>
      </c>
      <c r="E10" s="386">
        <v>10081.599277290594</v>
      </c>
      <c r="F10" s="386" t="s">
        <v>915</v>
      </c>
      <c r="G10" s="386">
        <v>10081.599277290594</v>
      </c>
      <c r="H10" s="386">
        <v>68701.7271029588</v>
      </c>
      <c r="I10" s="386">
        <v>313.4096952302979</v>
      </c>
      <c r="J10" s="387">
        <v>69015.1367981891</v>
      </c>
      <c r="K10" s="10"/>
      <c r="L10" s="10"/>
      <c r="M10" s="6"/>
      <c r="N10" s="6"/>
      <c r="O10" s="6"/>
      <c r="P10" s="6"/>
      <c r="Q10" s="6"/>
      <c r="R10" s="6"/>
    </row>
    <row r="11" spans="1:18" s="5" customFormat="1" ht="12.75">
      <c r="A11" s="24" t="s">
        <v>616</v>
      </c>
      <c r="B11" s="386">
        <v>107503.0098892588</v>
      </c>
      <c r="C11" s="386">
        <v>0.6232238725446794</v>
      </c>
      <c r="D11" s="386">
        <v>107503.63311313135</v>
      </c>
      <c r="E11" s="386">
        <v>10719.73043136779</v>
      </c>
      <c r="F11" s="386">
        <v>1024.9110947487143</v>
      </c>
      <c r="G11" s="386">
        <v>11744.641526116506</v>
      </c>
      <c r="H11" s="386">
        <v>27093.881726578136</v>
      </c>
      <c r="I11" s="386">
        <v>163.76208937334462</v>
      </c>
      <c r="J11" s="387">
        <v>27257.64381595148</v>
      </c>
      <c r="K11" s="10"/>
      <c r="L11" s="10"/>
      <c r="M11" s="6"/>
      <c r="N11" s="6"/>
      <c r="O11" s="6"/>
      <c r="P11" s="6"/>
      <c r="Q11" s="6"/>
      <c r="R11" s="6"/>
    </row>
    <row r="12" spans="1:18" s="5" customFormat="1" ht="12.75">
      <c r="A12" s="24" t="s">
        <v>617</v>
      </c>
      <c r="B12" s="386">
        <v>172842.39039478402</v>
      </c>
      <c r="C12" s="386" t="s">
        <v>915</v>
      </c>
      <c r="D12" s="386">
        <v>172842.39039478402</v>
      </c>
      <c r="E12" s="386">
        <v>89.17802662018269</v>
      </c>
      <c r="F12" s="386" t="s">
        <v>915</v>
      </c>
      <c r="G12" s="386">
        <v>89.17802662018269</v>
      </c>
      <c r="H12" s="386">
        <v>80004.53927222846</v>
      </c>
      <c r="I12" s="386" t="s">
        <v>915</v>
      </c>
      <c r="J12" s="387">
        <v>80004.53927222846</v>
      </c>
      <c r="K12" s="10"/>
      <c r="L12" s="10"/>
      <c r="M12" s="6"/>
      <c r="N12" s="6"/>
      <c r="O12" s="6"/>
      <c r="P12" s="6"/>
      <c r="Q12" s="6"/>
      <c r="R12" s="6"/>
    </row>
    <row r="13" spans="1:18" s="5" customFormat="1" ht="12.75">
      <c r="A13" s="24" t="s">
        <v>618</v>
      </c>
      <c r="B13" s="386">
        <v>1683.7318428870979</v>
      </c>
      <c r="C13" s="386" t="s">
        <v>915</v>
      </c>
      <c r="D13" s="386">
        <v>1683.7318428870979</v>
      </c>
      <c r="E13" s="386">
        <v>0.01042772859315153</v>
      </c>
      <c r="F13" s="386" t="s">
        <v>915</v>
      </c>
      <c r="G13" s="386">
        <v>0.01042772859315153</v>
      </c>
      <c r="H13" s="386">
        <v>165854.2750963589</v>
      </c>
      <c r="I13" s="386" t="s">
        <v>915</v>
      </c>
      <c r="J13" s="387">
        <v>165854.2750963589</v>
      </c>
      <c r="K13" s="10"/>
      <c r="L13" s="10"/>
      <c r="M13" s="6"/>
      <c r="N13" s="6"/>
      <c r="O13" s="6"/>
      <c r="P13" s="6"/>
      <c r="Q13" s="6"/>
      <c r="R13" s="6"/>
    </row>
    <row r="14" spans="1:18" s="5" customFormat="1" ht="12.75">
      <c r="A14" s="24" t="s">
        <v>619</v>
      </c>
      <c r="B14" s="386">
        <v>512033.9501123685</v>
      </c>
      <c r="C14" s="386" t="s">
        <v>915</v>
      </c>
      <c r="D14" s="386">
        <v>512033.9501123685</v>
      </c>
      <c r="E14" s="386">
        <v>308694.1983669919</v>
      </c>
      <c r="F14" s="386" t="s">
        <v>915</v>
      </c>
      <c r="G14" s="386">
        <v>308694.1983669919</v>
      </c>
      <c r="H14" s="386">
        <v>534066.8185433879</v>
      </c>
      <c r="I14" s="386" t="s">
        <v>915</v>
      </c>
      <c r="J14" s="387">
        <v>534066.8185433879</v>
      </c>
      <c r="K14" s="10"/>
      <c r="L14" s="10"/>
      <c r="M14" s="6"/>
      <c r="N14" s="6"/>
      <c r="O14" s="6"/>
      <c r="P14" s="6"/>
      <c r="Q14" s="6"/>
      <c r="R14" s="6"/>
    </row>
    <row r="15" spans="1:18" s="5" customFormat="1" ht="12.75">
      <c r="A15" s="24" t="s">
        <v>620</v>
      </c>
      <c r="B15" s="386">
        <v>142653.2238529598</v>
      </c>
      <c r="C15" s="386">
        <v>8917.179968364164</v>
      </c>
      <c r="D15" s="386">
        <v>151570.40382132397</v>
      </c>
      <c r="E15" s="386">
        <v>7520.757653104839</v>
      </c>
      <c r="F15" s="386" t="s">
        <v>915</v>
      </c>
      <c r="G15" s="386">
        <v>7520.757653104839</v>
      </c>
      <c r="H15" s="386">
        <v>813424.9331712944</v>
      </c>
      <c r="I15" s="386">
        <v>76684.03605201204</v>
      </c>
      <c r="J15" s="387">
        <v>890108.9692233064</v>
      </c>
      <c r="K15" s="10"/>
      <c r="L15" s="10"/>
      <c r="M15" s="6"/>
      <c r="N15" s="6"/>
      <c r="O15" s="6"/>
      <c r="P15" s="6"/>
      <c r="Q15" s="6"/>
      <c r="R15" s="6"/>
    </row>
    <row r="16" spans="1:18" s="5" customFormat="1" ht="12.75">
      <c r="A16" s="24" t="s">
        <v>621</v>
      </c>
      <c r="B16" s="386">
        <v>26985.792154648574</v>
      </c>
      <c r="C16" s="386">
        <v>55784.20204200199</v>
      </c>
      <c r="D16" s="386">
        <v>82769.99419665057</v>
      </c>
      <c r="E16" s="386">
        <v>19144.511451816004</v>
      </c>
      <c r="F16" s="386" t="s">
        <v>915</v>
      </c>
      <c r="G16" s="386">
        <v>19144.511451816004</v>
      </c>
      <c r="H16" s="386">
        <v>69089.41132978188</v>
      </c>
      <c r="I16" s="386">
        <v>51165.469258544006</v>
      </c>
      <c r="J16" s="387">
        <v>120254.88058832589</v>
      </c>
      <c r="K16" s="10"/>
      <c r="L16" s="10"/>
      <c r="M16" s="6"/>
      <c r="N16" s="6"/>
      <c r="O16" s="6"/>
      <c r="P16" s="6"/>
      <c r="Q16" s="6"/>
      <c r="R16" s="6"/>
    </row>
    <row r="17" spans="1:18" s="5" customFormat="1" ht="12.75">
      <c r="A17" s="24" t="s">
        <v>622</v>
      </c>
      <c r="B17" s="386">
        <v>464300.90440523386</v>
      </c>
      <c r="C17" s="386" t="s">
        <v>915</v>
      </c>
      <c r="D17" s="386">
        <v>464300.90440523386</v>
      </c>
      <c r="E17" s="386">
        <v>569723.2871260638</v>
      </c>
      <c r="F17" s="386" t="s">
        <v>915</v>
      </c>
      <c r="G17" s="386">
        <v>569723.2871260638</v>
      </c>
      <c r="H17" s="386">
        <v>1428019.0901578937</v>
      </c>
      <c r="I17" s="386" t="s">
        <v>915</v>
      </c>
      <c r="J17" s="387">
        <v>1428019.0901578937</v>
      </c>
      <c r="K17" s="10"/>
      <c r="L17" s="10"/>
      <c r="M17" s="6"/>
      <c r="N17" s="6"/>
      <c r="O17" s="6"/>
      <c r="P17" s="6"/>
      <c r="Q17" s="6"/>
      <c r="R17" s="6"/>
    </row>
    <row r="18" spans="1:18" s="5" customFormat="1" ht="12.75">
      <c r="A18" s="24" t="s">
        <v>623</v>
      </c>
      <c r="B18" s="386">
        <v>134600.32740963507</v>
      </c>
      <c r="C18" s="386" t="s">
        <v>915</v>
      </c>
      <c r="D18" s="386">
        <v>134600.32740963507</v>
      </c>
      <c r="E18" s="386">
        <v>131.47424078905075</v>
      </c>
      <c r="F18" s="386" t="s">
        <v>915</v>
      </c>
      <c r="G18" s="386">
        <v>131.47424078905075</v>
      </c>
      <c r="H18" s="386">
        <v>185237.6914806511</v>
      </c>
      <c r="I18" s="386" t="s">
        <v>915</v>
      </c>
      <c r="J18" s="387">
        <v>185237.6914806511</v>
      </c>
      <c r="K18" s="10"/>
      <c r="L18" s="10"/>
      <c r="M18" s="6"/>
      <c r="N18" s="6"/>
      <c r="O18" s="6"/>
      <c r="P18" s="6"/>
      <c r="Q18" s="6"/>
      <c r="R18" s="6"/>
    </row>
    <row r="19" spans="1:18" s="5" customFormat="1" ht="12.75">
      <c r="A19" s="24" t="s">
        <v>624</v>
      </c>
      <c r="B19" s="386">
        <v>259339.23082715282</v>
      </c>
      <c r="C19" s="386" t="s">
        <v>915</v>
      </c>
      <c r="D19" s="386">
        <v>259339.23082715282</v>
      </c>
      <c r="E19" s="386">
        <v>271653.3680346857</v>
      </c>
      <c r="F19" s="386" t="s">
        <v>915</v>
      </c>
      <c r="G19" s="386">
        <v>271653.3680346857</v>
      </c>
      <c r="H19" s="386">
        <v>1304960.590931368</v>
      </c>
      <c r="I19" s="386" t="s">
        <v>915</v>
      </c>
      <c r="J19" s="387">
        <v>1304960.590931368</v>
      </c>
      <c r="K19" s="10"/>
      <c r="L19" s="10"/>
      <c r="M19" s="6"/>
      <c r="N19" s="6"/>
      <c r="O19" s="6"/>
      <c r="P19" s="6"/>
      <c r="Q19" s="6"/>
      <c r="R19" s="6"/>
    </row>
    <row r="20" spans="1:18" s="5" customFormat="1" ht="12.75">
      <c r="A20" s="24" t="s">
        <v>625</v>
      </c>
      <c r="B20" s="386">
        <v>370598.3797309205</v>
      </c>
      <c r="C20" s="386">
        <v>50039.867615918156</v>
      </c>
      <c r="D20" s="386">
        <v>420638.24734683865</v>
      </c>
      <c r="E20" s="386">
        <v>12090.458917772816</v>
      </c>
      <c r="F20" s="386" t="s">
        <v>915</v>
      </c>
      <c r="G20" s="386">
        <v>12090.458917772816</v>
      </c>
      <c r="H20" s="386">
        <v>252647.57342964562</v>
      </c>
      <c r="I20" s="386">
        <v>12347.194963952501</v>
      </c>
      <c r="J20" s="387">
        <v>264994.76839359815</v>
      </c>
      <c r="K20" s="10"/>
      <c r="L20" s="10"/>
      <c r="M20" s="6"/>
      <c r="N20" s="6"/>
      <c r="O20" s="6"/>
      <c r="P20" s="6"/>
      <c r="Q20" s="6"/>
      <c r="R20" s="6"/>
    </row>
    <row r="21" spans="1:18" s="5" customFormat="1" ht="12.75">
      <c r="A21" s="24" t="s">
        <v>626</v>
      </c>
      <c r="B21" s="386">
        <v>74153.6385886297</v>
      </c>
      <c r="C21" s="386">
        <v>167262.6948908608</v>
      </c>
      <c r="D21" s="386">
        <v>241416.33347949048</v>
      </c>
      <c r="E21" s="386">
        <v>98871.1348240106</v>
      </c>
      <c r="F21" s="386">
        <v>135.11139112550933</v>
      </c>
      <c r="G21" s="386">
        <v>99006.24621513611</v>
      </c>
      <c r="H21" s="386">
        <v>91882.48708450474</v>
      </c>
      <c r="I21" s="386">
        <v>14393.24381520325</v>
      </c>
      <c r="J21" s="387">
        <v>106275.730899708</v>
      </c>
      <c r="K21" s="10"/>
      <c r="L21" s="10"/>
      <c r="M21" s="6"/>
      <c r="N21" s="6"/>
      <c r="O21" s="6"/>
      <c r="P21" s="6"/>
      <c r="Q21" s="6"/>
      <c r="R21" s="6"/>
    </row>
    <row r="22" spans="1:18" s="5" customFormat="1" ht="12.75">
      <c r="A22" s="24" t="s">
        <v>627</v>
      </c>
      <c r="B22" s="386">
        <v>168258.79284874364</v>
      </c>
      <c r="C22" s="386" t="s">
        <v>915</v>
      </c>
      <c r="D22" s="386">
        <v>168258.79284874364</v>
      </c>
      <c r="E22" s="386">
        <v>428783.06519477896</v>
      </c>
      <c r="F22" s="386" t="s">
        <v>915</v>
      </c>
      <c r="G22" s="386">
        <v>428783.06519477896</v>
      </c>
      <c r="H22" s="386">
        <v>660642.8570858055</v>
      </c>
      <c r="I22" s="386" t="s">
        <v>915</v>
      </c>
      <c r="J22" s="387">
        <v>660642.8570858055</v>
      </c>
      <c r="K22" s="10"/>
      <c r="L22" s="10"/>
      <c r="M22" s="6"/>
      <c r="N22" s="6"/>
      <c r="O22" s="6"/>
      <c r="P22" s="6"/>
      <c r="Q22" s="6"/>
      <c r="R22" s="6"/>
    </row>
    <row r="23" spans="1:18" s="5" customFormat="1" ht="12.75">
      <c r="A23" s="24" t="s">
        <v>727</v>
      </c>
      <c r="B23" s="386">
        <v>976309.465460848</v>
      </c>
      <c r="C23" s="386">
        <v>78819.17991088102</v>
      </c>
      <c r="D23" s="386">
        <v>1055128.645371729</v>
      </c>
      <c r="E23" s="386">
        <v>74306.72837694908</v>
      </c>
      <c r="F23" s="386" t="s">
        <v>915</v>
      </c>
      <c r="G23" s="386">
        <v>74306.72837694908</v>
      </c>
      <c r="H23" s="386">
        <v>1537207.4547208052</v>
      </c>
      <c r="I23" s="386">
        <v>30037.638170426897</v>
      </c>
      <c r="J23" s="387">
        <v>1567245.092891232</v>
      </c>
      <c r="K23" s="10"/>
      <c r="L23" s="10"/>
      <c r="M23" s="6"/>
      <c r="N23" s="6"/>
      <c r="O23" s="6"/>
      <c r="P23" s="6"/>
      <c r="Q23" s="6"/>
      <c r="R23" s="6"/>
    </row>
    <row r="24" spans="1:18" s="5" customFormat="1" ht="12.75">
      <c r="A24" s="24" t="s">
        <v>628</v>
      </c>
      <c r="B24" s="386">
        <v>76786.8652424595</v>
      </c>
      <c r="C24" s="386">
        <v>178290.71303345144</v>
      </c>
      <c r="D24" s="386">
        <v>255077.57827591093</v>
      </c>
      <c r="E24" s="386">
        <v>64716.66617075436</v>
      </c>
      <c r="F24" s="386">
        <v>5245.565017444461</v>
      </c>
      <c r="G24" s="386">
        <v>69962.23118819883</v>
      </c>
      <c r="H24" s="386">
        <v>206535.21120689952</v>
      </c>
      <c r="I24" s="386">
        <v>811.5950024854071</v>
      </c>
      <c r="J24" s="387">
        <v>207346.80620938493</v>
      </c>
      <c r="K24" s="10"/>
      <c r="L24" s="10"/>
      <c r="M24" s="6"/>
      <c r="N24" s="6"/>
      <c r="O24" s="6"/>
      <c r="P24" s="6"/>
      <c r="Q24" s="6"/>
      <c r="R24" s="6"/>
    </row>
    <row r="25" spans="1:18" s="5" customFormat="1" ht="12.75">
      <c r="A25" s="24" t="s">
        <v>272</v>
      </c>
      <c r="B25" s="386">
        <v>67.211503629844</v>
      </c>
      <c r="C25" s="386">
        <v>1314.8601245196999</v>
      </c>
      <c r="D25" s="386">
        <v>1382.0716281495438</v>
      </c>
      <c r="E25" s="386" t="s">
        <v>915</v>
      </c>
      <c r="F25" s="386" t="s">
        <v>915</v>
      </c>
      <c r="G25" s="386" t="s">
        <v>915</v>
      </c>
      <c r="H25" s="386">
        <v>666.5728122114999</v>
      </c>
      <c r="I25" s="386">
        <v>16.6194322221334</v>
      </c>
      <c r="J25" s="387">
        <v>683.1922444336333</v>
      </c>
      <c r="K25" s="10"/>
      <c r="L25" s="10"/>
      <c r="M25" s="6"/>
      <c r="N25" s="6"/>
      <c r="O25" s="6"/>
      <c r="P25" s="6"/>
      <c r="Q25" s="6"/>
      <c r="R25" s="6"/>
    </row>
    <row r="26" spans="1:18" s="15" customFormat="1" ht="23.25" customHeight="1" thickBot="1">
      <c r="A26" s="29" t="s">
        <v>665</v>
      </c>
      <c r="B26" s="388">
        <f aca="true" t="shared" si="0" ref="B26:J26">SUM(B8:B25)</f>
        <v>3905012.273016029</v>
      </c>
      <c r="C26" s="388">
        <f t="shared" si="0"/>
        <v>570503.3577037434</v>
      </c>
      <c r="D26" s="388">
        <f t="shared" si="0"/>
        <v>4475515.630719773</v>
      </c>
      <c r="E26" s="388">
        <f t="shared" si="0"/>
        <v>1879838.8521939858</v>
      </c>
      <c r="F26" s="388">
        <f t="shared" si="0"/>
        <v>15736.797755857056</v>
      </c>
      <c r="G26" s="388">
        <f t="shared" si="0"/>
        <v>1895575.6499498426</v>
      </c>
      <c r="H26" s="388">
        <f t="shared" si="0"/>
        <v>7700259.498357191</v>
      </c>
      <c r="I26" s="388">
        <f t="shared" si="0"/>
        <v>210943.7230383628</v>
      </c>
      <c r="J26" s="389">
        <f t="shared" si="0"/>
        <v>7911203.221395553</v>
      </c>
      <c r="K26" s="11"/>
      <c r="L26" s="11"/>
      <c r="M26" s="14"/>
      <c r="N26" s="14"/>
      <c r="O26" s="14"/>
      <c r="P26" s="14"/>
      <c r="Q26" s="14"/>
      <c r="R26" s="14"/>
    </row>
    <row r="27" spans="1:12" s="5" customFormat="1" ht="12.75">
      <c r="A27" s="45" t="s">
        <v>273</v>
      </c>
      <c r="B27" s="87"/>
      <c r="C27" s="87"/>
      <c r="D27" s="87"/>
      <c r="E27" s="87"/>
      <c r="F27" s="87"/>
      <c r="G27" s="87"/>
      <c r="H27" s="45"/>
      <c r="I27" s="45"/>
      <c r="J27" s="45"/>
      <c r="K27" s="117"/>
      <c r="L27" s="117"/>
    </row>
    <row r="28" spans="11:12" ht="12.75">
      <c r="K28" s="99"/>
      <c r="L28" s="99"/>
    </row>
    <row r="29" spans="11:12" ht="12.75">
      <c r="K29" s="99"/>
      <c r="L29" s="99"/>
    </row>
    <row r="30" spans="11:12" ht="12.75">
      <c r="K30" s="99"/>
      <c r="L30" s="99"/>
    </row>
    <row r="31" spans="11:12" ht="12.75">
      <c r="K31" s="99"/>
      <c r="L31" s="99"/>
    </row>
    <row r="32" spans="11:12" ht="12.75">
      <c r="K32" s="99"/>
      <c r="L32" s="99"/>
    </row>
  </sheetData>
  <mergeCells count="14">
    <mergeCell ref="E5:F5"/>
    <mergeCell ref="G5:G7"/>
    <mergeCell ref="E6:E7"/>
    <mergeCell ref="A5:A7"/>
    <mergeCell ref="A1:J1"/>
    <mergeCell ref="A3:J3"/>
    <mergeCell ref="H5:I5"/>
    <mergeCell ref="J5:J6"/>
    <mergeCell ref="A2:J2"/>
    <mergeCell ref="F6:F7"/>
    <mergeCell ref="B6:B7"/>
    <mergeCell ref="C6:C7"/>
    <mergeCell ref="B5:C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5.7109375" style="73" bestFit="1" customWidth="1"/>
    <col min="2" max="4" width="34.28125" style="73" customWidth="1"/>
    <col min="5" max="16384" width="11.421875" style="73" customWidth="1"/>
  </cols>
  <sheetData>
    <row r="1" spans="1:8" ht="18">
      <c r="A1" s="516" t="s">
        <v>262</v>
      </c>
      <c r="B1" s="516"/>
      <c r="C1" s="516"/>
      <c r="D1" s="516"/>
      <c r="E1" s="72"/>
      <c r="F1" s="72"/>
      <c r="G1" s="72"/>
      <c r="H1" s="72"/>
    </row>
    <row r="3" spans="1:9" ht="15">
      <c r="A3" s="517" t="s">
        <v>274</v>
      </c>
      <c r="B3" s="517"/>
      <c r="C3" s="517"/>
      <c r="D3" s="517"/>
      <c r="E3" s="110"/>
      <c r="F3" s="110"/>
      <c r="G3" s="110"/>
      <c r="H3" s="110"/>
      <c r="I3" s="110"/>
    </row>
    <row r="4" spans="1:4" ht="13.5" thickBot="1">
      <c r="A4" s="74"/>
      <c r="B4" s="74"/>
      <c r="C4" s="74"/>
      <c r="D4" s="74"/>
    </row>
    <row r="5" spans="1:9" s="5" customFormat="1" ht="12.75" customHeight="1">
      <c r="A5" s="534" t="s">
        <v>612</v>
      </c>
      <c r="B5" s="542" t="s">
        <v>653</v>
      </c>
      <c r="C5" s="543"/>
      <c r="D5" s="538" t="s">
        <v>275</v>
      </c>
      <c r="E5" s="4"/>
      <c r="F5" s="4"/>
      <c r="G5" s="4"/>
      <c r="H5" s="4"/>
      <c r="I5" s="4"/>
    </row>
    <row r="6" spans="1:9" s="5" customFormat="1" ht="13.5" customHeight="1">
      <c r="A6" s="541"/>
      <c r="B6" s="420" t="s">
        <v>270</v>
      </c>
      <c r="C6" s="420" t="s">
        <v>271</v>
      </c>
      <c r="D6" s="564"/>
      <c r="E6" s="4"/>
      <c r="F6" s="4"/>
      <c r="G6" s="4"/>
      <c r="H6" s="4"/>
      <c r="I6" s="4"/>
    </row>
    <row r="7" spans="1:9" s="5" customFormat="1" ht="3" customHeight="1" thickBot="1">
      <c r="A7" s="69"/>
      <c r="B7" s="70"/>
      <c r="C7" s="70"/>
      <c r="D7" s="253"/>
      <c r="E7" s="4"/>
      <c r="F7" s="4"/>
      <c r="G7" s="4"/>
      <c r="H7" s="4"/>
      <c r="I7" s="4"/>
    </row>
    <row r="8" spans="1:13" s="5" customFormat="1" ht="12.75">
      <c r="A8" s="20" t="s">
        <v>613</v>
      </c>
      <c r="B8" s="384">
        <f>SUM('12.6.1.1'!B8,'12.6.1.1'!E8,'12.6.1.1'!H8)</f>
        <v>345683.4330654051</v>
      </c>
      <c r="C8" s="384">
        <f>SUM('12.6.1.1'!C8,'12.6.1.1'!F8,'12.6.1.1'!I8)</f>
        <v>37549.30716159331</v>
      </c>
      <c r="D8" s="427">
        <f aca="true" t="shared" si="0" ref="D8:D25">SUM(B8:C8)</f>
        <v>383232.7402269984</v>
      </c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614</v>
      </c>
      <c r="B9" s="386">
        <f>SUM('12.6.1.1'!B9,'12.6.1.1'!E9,'12.6.1.1'!H9)</f>
        <v>280730.41556133353</v>
      </c>
      <c r="C9" s="386">
        <f>SUM('12.6.1.1'!C9,'12.6.1.1'!F9,'12.6.1.1'!I9)</f>
        <v>26332.721317138923</v>
      </c>
      <c r="D9" s="428">
        <f t="shared" si="0"/>
        <v>307063.13687847246</v>
      </c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615</v>
      </c>
      <c r="B10" s="386">
        <f>SUM('12.6.1.1'!B10,'12.6.1.1'!E10,'12.6.1.1'!H10)</f>
        <v>146801.90338345774</v>
      </c>
      <c r="C10" s="386">
        <f>SUM('12.6.1.1'!C10,'12.6.1.1'!F10,'12.6.1.1'!I10)</f>
        <v>847.3829218229266</v>
      </c>
      <c r="D10" s="428">
        <f t="shared" si="0"/>
        <v>147649.28630528066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616</v>
      </c>
      <c r="B11" s="386">
        <f>SUM('12.6.1.1'!B11,'12.6.1.1'!E11,'12.6.1.1'!H11)</f>
        <v>145316.62204720473</v>
      </c>
      <c r="C11" s="386">
        <f>SUM('12.6.1.1'!C11,'12.6.1.1'!F11,'12.6.1.1'!I11)</f>
        <v>1189.2964079946037</v>
      </c>
      <c r="D11" s="428">
        <f t="shared" si="0"/>
        <v>146505.91845519934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617</v>
      </c>
      <c r="B12" s="386">
        <f>SUM('12.6.1.1'!B12,'12.6.1.1'!E12,'12.6.1.1'!H12)</f>
        <v>252936.10769363266</v>
      </c>
      <c r="C12" s="386">
        <f>SUM('12.6.1.1'!C12,'12.6.1.1'!F12,'12.6.1.1'!I12)</f>
        <v>0</v>
      </c>
      <c r="D12" s="428">
        <f t="shared" si="0"/>
        <v>252936.10769363266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618</v>
      </c>
      <c r="B13" s="386">
        <f>SUM('12.6.1.1'!B13,'12.6.1.1'!E13,'12.6.1.1'!H13)</f>
        <v>167538.0173669746</v>
      </c>
      <c r="C13" s="386">
        <f>SUM('12.6.1.1'!C13,'12.6.1.1'!F13,'12.6.1.1'!I13)</f>
        <v>0</v>
      </c>
      <c r="D13" s="428">
        <f t="shared" si="0"/>
        <v>167538.0173669746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619</v>
      </c>
      <c r="B14" s="386">
        <f>SUM('12.6.1.1'!B14,'12.6.1.1'!E14,'12.6.1.1'!H14)</f>
        <v>1354794.9670227482</v>
      </c>
      <c r="C14" s="386">
        <f>SUM('12.6.1.1'!C14,'12.6.1.1'!F14,'12.6.1.1'!I14)</f>
        <v>0</v>
      </c>
      <c r="D14" s="428">
        <f t="shared" si="0"/>
        <v>1354794.9670227482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620</v>
      </c>
      <c r="B15" s="386">
        <f>SUM('12.6.1.1'!B15,'12.6.1.1'!E15,'12.6.1.1'!H15)</f>
        <v>963598.914677359</v>
      </c>
      <c r="C15" s="386">
        <f>SUM('12.6.1.1'!C15,'12.6.1.1'!F15,'12.6.1.1'!I15)</f>
        <v>85601.2160203762</v>
      </c>
      <c r="D15" s="428">
        <f t="shared" si="0"/>
        <v>1049200.1306977354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621</v>
      </c>
      <c r="B16" s="386">
        <f>SUM('12.6.1.1'!B16,'12.6.1.1'!E16,'12.6.1.1'!H16)</f>
        <v>115219.71493624646</v>
      </c>
      <c r="C16" s="386">
        <f>SUM('12.6.1.1'!C16,'12.6.1.1'!F16,'12.6.1.1'!I16)</f>
        <v>106949.671300546</v>
      </c>
      <c r="D16" s="428">
        <f t="shared" si="0"/>
        <v>222169.38623679246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622</v>
      </c>
      <c r="B17" s="386">
        <f>SUM('12.6.1.1'!B17,'12.6.1.1'!E17,'12.6.1.1'!H17)</f>
        <v>2462043.2816891912</v>
      </c>
      <c r="C17" s="386">
        <f>SUM('12.6.1.1'!C17,'12.6.1.1'!F17,'12.6.1.1'!I17)</f>
        <v>0</v>
      </c>
      <c r="D17" s="428">
        <f t="shared" si="0"/>
        <v>2462043.2816891912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623</v>
      </c>
      <c r="B18" s="386">
        <f>SUM('12.6.1.1'!B18,'12.6.1.1'!E18,'12.6.1.1'!H18)</f>
        <v>319969.49313107517</v>
      </c>
      <c r="C18" s="386">
        <f>SUM('12.6.1.1'!C18,'12.6.1.1'!F18,'12.6.1.1'!I18)</f>
        <v>0</v>
      </c>
      <c r="D18" s="428">
        <f t="shared" si="0"/>
        <v>319969.49313107517</v>
      </c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624</v>
      </c>
      <c r="B19" s="386">
        <f>SUM('12.6.1.1'!B19,'12.6.1.1'!E19,'12.6.1.1'!H19)</f>
        <v>1835953.1897932068</v>
      </c>
      <c r="C19" s="386">
        <f>SUM('12.6.1.1'!C19,'12.6.1.1'!F19,'12.6.1.1'!I19)</f>
        <v>0</v>
      </c>
      <c r="D19" s="428">
        <f t="shared" si="0"/>
        <v>1835953.1897932068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625</v>
      </c>
      <c r="B20" s="386">
        <f>SUM('12.6.1.1'!B20,'12.6.1.1'!E20,'12.6.1.1'!H20)</f>
        <v>635336.4120783389</v>
      </c>
      <c r="C20" s="386">
        <f>SUM('12.6.1.1'!C20,'12.6.1.1'!F20,'12.6.1.1'!I20)</f>
        <v>62387.06257987066</v>
      </c>
      <c r="D20" s="428">
        <f t="shared" si="0"/>
        <v>697723.4746582096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626</v>
      </c>
      <c r="B21" s="386">
        <f>SUM('12.6.1.1'!B21,'12.6.1.1'!E21,'12.6.1.1'!H21)</f>
        <v>264907.26049714506</v>
      </c>
      <c r="C21" s="386">
        <f>SUM('12.6.1.1'!C21,'12.6.1.1'!F21,'12.6.1.1'!I21)</f>
        <v>181791.05009718955</v>
      </c>
      <c r="D21" s="428">
        <f t="shared" si="0"/>
        <v>446698.3105943346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627</v>
      </c>
      <c r="B22" s="386">
        <f>SUM('12.6.1.1'!B22,'12.6.1.1'!E22,'12.6.1.1'!H22)</f>
        <v>1257684.715129328</v>
      </c>
      <c r="C22" s="386">
        <f>SUM('12.6.1.1'!C22,'12.6.1.1'!F22,'12.6.1.1'!I22)</f>
        <v>0</v>
      </c>
      <c r="D22" s="428">
        <f t="shared" si="0"/>
        <v>1257684.715129328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727</v>
      </c>
      <c r="B23" s="386">
        <f>SUM('12.6.1.1'!B23,'12.6.1.1'!E23,'12.6.1.1'!H23)</f>
        <v>2587823.648558602</v>
      </c>
      <c r="C23" s="386">
        <f>SUM('12.6.1.1'!C23,'12.6.1.1'!F23,'12.6.1.1'!I23)</f>
        <v>108856.81808130792</v>
      </c>
      <c r="D23" s="428">
        <f t="shared" si="0"/>
        <v>2696680.46663991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 t="s">
        <v>628</v>
      </c>
      <c r="B24" s="386">
        <f>SUM('12.6.1.1'!B24,'12.6.1.1'!E24,'12.6.1.1'!H24)</f>
        <v>348038.7426201134</v>
      </c>
      <c r="C24" s="386">
        <f>SUM('12.6.1.1'!C24,'12.6.1.1'!F24,'12.6.1.1'!I24)</f>
        <v>184347.8730533813</v>
      </c>
      <c r="D24" s="428">
        <f t="shared" si="0"/>
        <v>532386.6156734948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s="5" customFormat="1" ht="12.75">
      <c r="A25" s="24" t="s">
        <v>276</v>
      </c>
      <c r="B25" s="386">
        <f>SUM('12.6.1.1'!B25,'12.6.1.1'!E25,'12.6.1.1'!H25)</f>
        <v>733.7843158413439</v>
      </c>
      <c r="C25" s="386">
        <f>SUM('12.6.1.1'!C25,'12.6.1.1'!F25,'12.6.1.1'!I25)</f>
        <v>1331.4795567418332</v>
      </c>
      <c r="D25" s="428">
        <f t="shared" si="0"/>
        <v>2065.263872583177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s="5" customFormat="1" ht="24" customHeight="1" thickBot="1">
      <c r="A26" s="29" t="s">
        <v>665</v>
      </c>
      <c r="B26" s="429">
        <f>SUM(B8:B25)</f>
        <v>13485110.623567207</v>
      </c>
      <c r="C26" s="429">
        <f>SUM(C8:C25)</f>
        <v>797183.8784979633</v>
      </c>
      <c r="D26" s="389">
        <f>SUM(D8:D25)</f>
        <v>14282294.502065169</v>
      </c>
      <c r="E26" s="10"/>
      <c r="F26" s="10"/>
      <c r="G26" s="6"/>
      <c r="H26" s="6"/>
      <c r="I26" s="6"/>
      <c r="J26" s="6"/>
      <c r="K26" s="6"/>
      <c r="L26" s="6"/>
      <c r="M26" s="6"/>
    </row>
    <row r="27" spans="1:6" s="5" customFormat="1" ht="12.75">
      <c r="A27" s="45" t="s">
        <v>277</v>
      </c>
      <c r="B27" s="87"/>
      <c r="C27" s="87"/>
      <c r="D27" s="87"/>
      <c r="E27" s="117"/>
      <c r="F27" s="117"/>
    </row>
  </sheetData>
  <mergeCells count="5">
    <mergeCell ref="A1:D1"/>
    <mergeCell ref="D5:D6"/>
    <mergeCell ref="A5:A6"/>
    <mergeCell ref="B5:C5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4"/>
  <dimension ref="A1:K5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55.57421875" style="73" customWidth="1"/>
    <col min="2" max="2" width="37.140625" style="73" customWidth="1"/>
    <col min="3" max="16384" width="11.421875" style="73" customWidth="1"/>
  </cols>
  <sheetData>
    <row r="1" spans="1:6" ht="18">
      <c r="A1" s="516" t="s">
        <v>262</v>
      </c>
      <c r="B1" s="516"/>
      <c r="C1" s="72"/>
      <c r="D1" s="72"/>
      <c r="E1" s="72"/>
      <c r="F1" s="72"/>
    </row>
    <row r="3" spans="1:7" ht="15">
      <c r="A3" s="517" t="s">
        <v>610</v>
      </c>
      <c r="B3" s="517"/>
      <c r="C3" s="517"/>
      <c r="D3" s="110"/>
      <c r="E3" s="110"/>
      <c r="F3" s="110"/>
      <c r="G3" s="110"/>
    </row>
    <row r="4" spans="1:2" ht="15">
      <c r="A4" s="517" t="s">
        <v>278</v>
      </c>
      <c r="B4" s="517"/>
    </row>
    <row r="5" spans="1:4" ht="13.5" thickBot="1">
      <c r="A5" s="74"/>
      <c r="B5" s="74"/>
      <c r="D5" s="430"/>
    </row>
    <row r="6" spans="1:7" s="5" customFormat="1" ht="12.75" customHeight="1">
      <c r="A6" s="534" t="s">
        <v>279</v>
      </c>
      <c r="B6" s="515" t="s">
        <v>280</v>
      </c>
      <c r="C6" s="4"/>
      <c r="D6" s="4"/>
      <c r="E6" s="4"/>
      <c r="F6" s="4"/>
      <c r="G6" s="4"/>
    </row>
    <row r="7" spans="1:7" s="5" customFormat="1" ht="13.5" customHeight="1" thickBot="1">
      <c r="A7" s="535"/>
      <c r="B7" s="520"/>
      <c r="C7" s="4"/>
      <c r="D7" s="4"/>
      <c r="E7" s="4"/>
      <c r="F7" s="4"/>
      <c r="G7" s="4"/>
    </row>
    <row r="8" spans="1:11" s="5" customFormat="1" ht="12.75" customHeight="1">
      <c r="A8" s="223" t="s">
        <v>281</v>
      </c>
      <c r="B8" s="431">
        <v>14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75" customHeight="1">
      <c r="A9" s="224" t="s">
        <v>282</v>
      </c>
      <c r="B9" s="226">
        <v>125</v>
      </c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75" customHeight="1">
      <c r="A10" s="24" t="s">
        <v>283</v>
      </c>
      <c r="B10" s="217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2.75" customHeight="1">
      <c r="A11" s="24" t="s">
        <v>284</v>
      </c>
      <c r="B11" s="217">
        <v>7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2.75" customHeight="1">
      <c r="A12" s="224" t="s">
        <v>285</v>
      </c>
      <c r="B12" s="226">
        <v>19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75" customHeight="1">
      <c r="A13" s="224" t="s">
        <v>286</v>
      </c>
      <c r="B13" s="226">
        <v>112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75" customHeight="1">
      <c r="A14" s="24" t="s">
        <v>287</v>
      </c>
      <c r="B14" s="217">
        <v>47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2.75" customHeight="1">
      <c r="A15" s="24" t="s">
        <v>288</v>
      </c>
      <c r="B15" s="217">
        <v>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2.75" customHeight="1">
      <c r="A16" s="24" t="s">
        <v>289</v>
      </c>
      <c r="B16" s="217">
        <v>22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2.75" customHeight="1">
      <c r="A17" s="24" t="s">
        <v>290</v>
      </c>
      <c r="B17" s="217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2.75" customHeight="1">
      <c r="A18" s="24" t="s">
        <v>291</v>
      </c>
      <c r="B18" s="217">
        <v>3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2.75" customHeight="1">
      <c r="A19" s="24" t="s">
        <v>292</v>
      </c>
      <c r="B19" s="217">
        <v>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2.75" customHeight="1">
      <c r="A20" s="24" t="s">
        <v>293</v>
      </c>
      <c r="B20" s="217">
        <v>13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2.75" customHeight="1">
      <c r="A21" s="24" t="s">
        <v>294</v>
      </c>
      <c r="B21" s="217">
        <v>3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2.75" customHeight="1">
      <c r="A22" s="24" t="s">
        <v>295</v>
      </c>
      <c r="B22" s="217">
        <v>17</v>
      </c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2.75" customHeight="1">
      <c r="A23" s="24" t="s">
        <v>296</v>
      </c>
      <c r="B23" s="217">
        <v>18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2.75" customHeight="1">
      <c r="A24" s="24" t="s">
        <v>297</v>
      </c>
      <c r="B24" s="217">
        <v>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2.75" customHeight="1">
      <c r="A25" s="24" t="s">
        <v>298</v>
      </c>
      <c r="B25" s="217">
        <v>60</v>
      </c>
      <c r="C25" s="6"/>
      <c r="D25" s="6"/>
      <c r="E25" s="6"/>
      <c r="F25" s="6"/>
      <c r="G25" s="6"/>
      <c r="H25" s="6"/>
      <c r="I25" s="6"/>
      <c r="J25" s="6"/>
      <c r="K25" s="6"/>
    </row>
    <row r="26" spans="1:2" s="5" customFormat="1" ht="12.75" customHeight="1">
      <c r="A26" s="432" t="s">
        <v>299</v>
      </c>
      <c r="B26" s="226">
        <f>SUM(B14:B25)</f>
        <v>197</v>
      </c>
    </row>
    <row r="27" spans="1:3" ht="18.75" customHeight="1">
      <c r="A27" s="287" t="s">
        <v>300</v>
      </c>
      <c r="B27" s="226">
        <v>54</v>
      </c>
      <c r="C27" s="93"/>
    </row>
    <row r="28" spans="1:2" ht="18.75" customHeight="1">
      <c r="A28" s="433" t="s">
        <v>301</v>
      </c>
      <c r="B28" s="217">
        <v>33</v>
      </c>
    </row>
    <row r="29" spans="1:2" ht="12.75" customHeight="1">
      <c r="A29" s="433" t="s">
        <v>302</v>
      </c>
      <c r="B29" s="217">
        <v>7</v>
      </c>
    </row>
    <row r="30" spans="1:2" ht="12.75" customHeight="1">
      <c r="A30" s="433" t="s">
        <v>303</v>
      </c>
      <c r="B30" s="217">
        <v>50</v>
      </c>
    </row>
    <row r="31" spans="1:2" ht="12.75" customHeight="1">
      <c r="A31" s="433" t="s">
        <v>304</v>
      </c>
      <c r="B31" s="217">
        <v>1</v>
      </c>
    </row>
    <row r="32" spans="1:2" ht="12.75" customHeight="1">
      <c r="A32" s="287" t="s">
        <v>305</v>
      </c>
      <c r="B32" s="226">
        <f>SUM(B28:B31)</f>
        <v>91</v>
      </c>
    </row>
    <row r="33" spans="1:2" ht="18.75" customHeight="1">
      <c r="A33" s="433" t="s">
        <v>306</v>
      </c>
      <c r="B33" s="217">
        <v>212</v>
      </c>
    </row>
    <row r="34" spans="1:2" ht="12.75" customHeight="1">
      <c r="A34" s="433" t="s">
        <v>307</v>
      </c>
      <c r="B34" s="217">
        <v>1</v>
      </c>
    </row>
    <row r="35" spans="1:2" ht="12.75" customHeight="1">
      <c r="A35" s="287" t="s">
        <v>308</v>
      </c>
      <c r="B35" s="226">
        <v>213</v>
      </c>
    </row>
    <row r="36" spans="1:2" ht="18.75" customHeight="1">
      <c r="A36" s="287" t="s">
        <v>309</v>
      </c>
      <c r="B36" s="226">
        <v>5</v>
      </c>
    </row>
    <row r="37" spans="1:2" ht="18.75" customHeight="1">
      <c r="A37" s="433" t="s">
        <v>310</v>
      </c>
      <c r="B37" s="217">
        <v>61</v>
      </c>
    </row>
    <row r="38" spans="1:2" ht="12.75" customHeight="1">
      <c r="A38" s="433" t="s">
        <v>311</v>
      </c>
      <c r="B38" s="217">
        <v>3</v>
      </c>
    </row>
    <row r="39" spans="1:2" ht="12.75" customHeight="1">
      <c r="A39" s="433" t="s">
        <v>312</v>
      </c>
      <c r="B39" s="217">
        <v>4</v>
      </c>
    </row>
    <row r="40" spans="1:2" ht="12.75" customHeight="1">
      <c r="A40" s="433" t="s">
        <v>313</v>
      </c>
      <c r="B40" s="217">
        <v>134</v>
      </c>
    </row>
    <row r="41" spans="1:2" ht="12.75" customHeight="1">
      <c r="A41" s="433" t="s">
        <v>314</v>
      </c>
      <c r="B41" s="217">
        <v>38</v>
      </c>
    </row>
    <row r="42" spans="1:2" ht="12.75" customHeight="1">
      <c r="A42" s="433" t="s">
        <v>315</v>
      </c>
      <c r="B42" s="217">
        <v>3</v>
      </c>
    </row>
    <row r="43" spans="1:2" ht="12.75" customHeight="1">
      <c r="A43" s="433" t="s">
        <v>316</v>
      </c>
      <c r="B43" s="217">
        <v>5</v>
      </c>
    </row>
    <row r="44" spans="1:2" ht="12.75" customHeight="1">
      <c r="A44" s="433" t="s">
        <v>317</v>
      </c>
      <c r="B44" s="217">
        <v>1</v>
      </c>
    </row>
    <row r="45" spans="1:2" ht="12.75" customHeight="1">
      <c r="A45" s="433" t="s">
        <v>318</v>
      </c>
      <c r="B45" s="217">
        <v>21</v>
      </c>
    </row>
    <row r="46" spans="1:2" ht="12.75">
      <c r="A46" s="433" t="s">
        <v>319</v>
      </c>
      <c r="B46" s="217">
        <v>4</v>
      </c>
    </row>
    <row r="47" spans="1:2" ht="12.75">
      <c r="A47" s="433" t="s">
        <v>320</v>
      </c>
      <c r="B47" s="217">
        <v>165</v>
      </c>
    </row>
    <row r="48" spans="1:2" ht="12.75">
      <c r="A48" s="433" t="s">
        <v>984</v>
      </c>
      <c r="B48" s="217">
        <v>1</v>
      </c>
    </row>
    <row r="49" spans="1:2" ht="12.75">
      <c r="A49" s="433" t="s">
        <v>321</v>
      </c>
      <c r="B49" s="217">
        <v>81</v>
      </c>
    </row>
    <row r="50" spans="1:2" ht="12.75">
      <c r="A50" s="433" t="s">
        <v>322</v>
      </c>
      <c r="B50" s="217">
        <v>4</v>
      </c>
    </row>
    <row r="51" spans="1:2" ht="12.75">
      <c r="A51" s="433" t="s">
        <v>323</v>
      </c>
      <c r="B51" s="217">
        <v>73</v>
      </c>
    </row>
    <row r="52" spans="1:2" ht="12.75">
      <c r="A52" s="433" t="s">
        <v>324</v>
      </c>
      <c r="B52" s="217">
        <v>4</v>
      </c>
    </row>
    <row r="53" spans="1:2" ht="12.75">
      <c r="A53" s="433" t="s">
        <v>325</v>
      </c>
      <c r="B53" s="217">
        <v>29</v>
      </c>
    </row>
    <row r="54" spans="1:2" ht="12.75">
      <c r="A54" s="433" t="s">
        <v>326</v>
      </c>
      <c r="B54" s="217">
        <v>5</v>
      </c>
    </row>
    <row r="55" spans="1:2" ht="12.75">
      <c r="A55" s="433" t="s">
        <v>327</v>
      </c>
      <c r="B55" s="217">
        <v>48</v>
      </c>
    </row>
    <row r="56" spans="1:2" ht="12.75" customHeight="1" thickBot="1">
      <c r="A56" s="292" t="s">
        <v>328</v>
      </c>
      <c r="B56" s="231">
        <f>SUM(B37:B55)</f>
        <v>684</v>
      </c>
    </row>
    <row r="57" spans="1:2" ht="12.75">
      <c r="A57" s="434" t="s">
        <v>329</v>
      </c>
      <c r="B57" s="434"/>
    </row>
  </sheetData>
  <mergeCells count="5">
    <mergeCell ref="A1:B1"/>
    <mergeCell ref="A6:A7"/>
    <mergeCell ref="B6:B7"/>
    <mergeCell ref="A4:B4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M51"/>
  <sheetViews>
    <sheetView zoomScale="75" zoomScaleNormal="75" workbookViewId="0" topLeftCell="A1">
      <selection activeCell="J26" sqref="J26"/>
    </sheetView>
  </sheetViews>
  <sheetFormatPr defaultColWidth="11.421875" defaultRowHeight="12.75"/>
  <cols>
    <col min="1" max="1" width="17.421875" style="73" customWidth="1"/>
    <col min="2" max="3" width="12.28125" style="73" customWidth="1"/>
    <col min="4" max="4" width="9.7109375" style="73" customWidth="1"/>
    <col min="5" max="5" width="50.7109375" style="73" customWidth="1"/>
    <col min="6" max="6" width="9.57421875" style="73" customWidth="1"/>
    <col min="7" max="7" width="12.00390625" style="73" customWidth="1"/>
    <col min="8" max="16384" width="11.421875" style="73" customWidth="1"/>
  </cols>
  <sheetData>
    <row r="1" spans="1:8" ht="18">
      <c r="A1" s="516" t="s">
        <v>262</v>
      </c>
      <c r="B1" s="516"/>
      <c r="C1" s="516"/>
      <c r="D1" s="516"/>
      <c r="E1" s="516"/>
      <c r="F1" s="516"/>
      <c r="G1" s="516"/>
      <c r="H1" s="72"/>
    </row>
    <row r="3" spans="1:9" ht="15" customHeight="1">
      <c r="A3" s="497" t="s">
        <v>330</v>
      </c>
      <c r="B3" s="497"/>
      <c r="C3" s="497"/>
      <c r="D3" s="497"/>
      <c r="E3" s="497"/>
      <c r="F3" s="497"/>
      <c r="G3" s="497"/>
      <c r="H3" s="110"/>
      <c r="I3" s="110"/>
    </row>
    <row r="4" spans="1:9" ht="15" customHeight="1">
      <c r="A4" s="497" t="s">
        <v>331</v>
      </c>
      <c r="B4" s="497"/>
      <c r="C4" s="497"/>
      <c r="D4" s="497"/>
      <c r="E4" s="497"/>
      <c r="F4" s="497"/>
      <c r="G4" s="497"/>
      <c r="H4" s="110"/>
      <c r="I4" s="110"/>
    </row>
    <row r="5" spans="1:7" ht="13.5" thickBot="1">
      <c r="A5" s="74"/>
      <c r="B5" s="74"/>
      <c r="C5" s="74"/>
      <c r="D5" s="74"/>
      <c r="E5" s="74"/>
      <c r="F5" s="74"/>
      <c r="G5" s="74"/>
    </row>
    <row r="6" spans="1:9" s="5" customFormat="1" ht="29.25" customHeight="1">
      <c r="A6" s="534" t="s">
        <v>612</v>
      </c>
      <c r="B6" s="536" t="s">
        <v>332</v>
      </c>
      <c r="C6" s="536" t="s">
        <v>333</v>
      </c>
      <c r="D6" s="536" t="s">
        <v>334</v>
      </c>
      <c r="E6" s="565" t="s">
        <v>335</v>
      </c>
      <c r="F6" s="566"/>
      <c r="G6" s="566"/>
      <c r="H6" s="4"/>
      <c r="I6" s="4"/>
    </row>
    <row r="7" spans="1:9" s="5" customFormat="1" ht="13.5" customHeight="1">
      <c r="A7" s="541"/>
      <c r="B7" s="563"/>
      <c r="C7" s="563"/>
      <c r="D7" s="563"/>
      <c r="E7" s="567" t="s">
        <v>1207</v>
      </c>
      <c r="F7" s="518" t="s">
        <v>992</v>
      </c>
      <c r="G7" s="519" t="s">
        <v>337</v>
      </c>
      <c r="H7" s="4"/>
      <c r="I7" s="4"/>
    </row>
    <row r="8" spans="1:9" s="5" customFormat="1" ht="24" customHeight="1" thickBot="1">
      <c r="A8" s="535"/>
      <c r="B8" s="537"/>
      <c r="C8" s="537"/>
      <c r="D8" s="537"/>
      <c r="E8" s="568"/>
      <c r="F8" s="537"/>
      <c r="G8" s="520"/>
      <c r="H8" s="4"/>
      <c r="I8" s="4"/>
    </row>
    <row r="9" spans="1:13" s="5" customFormat="1" ht="12.75">
      <c r="A9" s="435" t="s">
        <v>613</v>
      </c>
      <c r="B9" s="214">
        <v>96</v>
      </c>
      <c r="C9" s="214">
        <v>391804.97899757675</v>
      </c>
      <c r="D9" s="214">
        <v>7</v>
      </c>
      <c r="E9" s="214" t="s">
        <v>339</v>
      </c>
      <c r="F9" s="214">
        <v>73</v>
      </c>
      <c r="G9" s="385">
        <v>76.04166666666667</v>
      </c>
      <c r="H9" s="6"/>
      <c r="I9" s="6"/>
      <c r="J9" s="6"/>
      <c r="K9" s="6"/>
      <c r="L9" s="6"/>
      <c r="M9" s="6"/>
    </row>
    <row r="10" spans="1:13" s="5" customFormat="1" ht="12.75">
      <c r="A10" s="24" t="s">
        <v>614</v>
      </c>
      <c r="B10" s="216">
        <v>56</v>
      </c>
      <c r="C10" s="216">
        <v>237714.0881565633</v>
      </c>
      <c r="D10" s="216">
        <v>10</v>
      </c>
      <c r="E10" s="216" t="s">
        <v>306</v>
      </c>
      <c r="F10" s="216">
        <v>41</v>
      </c>
      <c r="G10" s="387">
        <v>73.21428571428571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615</v>
      </c>
      <c r="B11" s="216">
        <v>37</v>
      </c>
      <c r="C11" s="216">
        <v>155125.87380106232</v>
      </c>
      <c r="D11" s="216">
        <v>6</v>
      </c>
      <c r="E11" s="216" t="s">
        <v>325</v>
      </c>
      <c r="F11" s="216">
        <v>29</v>
      </c>
      <c r="G11" s="387">
        <v>78.37837837837837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616</v>
      </c>
      <c r="B12" s="216">
        <v>40</v>
      </c>
      <c r="C12" s="216">
        <v>98947.73243456644</v>
      </c>
      <c r="D12" s="216">
        <v>8</v>
      </c>
      <c r="E12" s="216" t="s">
        <v>310</v>
      </c>
      <c r="F12" s="216">
        <v>25</v>
      </c>
      <c r="G12" s="387">
        <v>62.5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617</v>
      </c>
      <c r="B13" s="216">
        <v>125</v>
      </c>
      <c r="C13" s="216">
        <v>84966.19000616726</v>
      </c>
      <c r="D13" s="216">
        <v>8</v>
      </c>
      <c r="E13" s="216" t="s">
        <v>286</v>
      </c>
      <c r="F13" s="216">
        <v>45</v>
      </c>
      <c r="G13" s="387">
        <v>36</v>
      </c>
      <c r="H13" s="6"/>
      <c r="I13" s="6"/>
      <c r="J13" s="6"/>
      <c r="K13" s="6"/>
      <c r="L13" s="6"/>
      <c r="M13" s="6"/>
    </row>
    <row r="14" spans="1:13" s="5" customFormat="1" ht="12.75">
      <c r="A14" s="436" t="s">
        <v>618</v>
      </c>
      <c r="B14" s="216">
        <v>8</v>
      </c>
      <c r="C14" s="216">
        <v>166418.4402842983</v>
      </c>
      <c r="D14" s="216">
        <v>5</v>
      </c>
      <c r="E14" s="216" t="s">
        <v>340</v>
      </c>
      <c r="F14" s="216">
        <v>5</v>
      </c>
      <c r="G14" s="387">
        <v>62.5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619</v>
      </c>
      <c r="B15" s="216">
        <v>19</v>
      </c>
      <c r="C15" s="216">
        <v>155155.2002109647</v>
      </c>
      <c r="D15" s="216">
        <v>10</v>
      </c>
      <c r="E15" s="216" t="s">
        <v>306</v>
      </c>
      <c r="F15" s="216">
        <v>9</v>
      </c>
      <c r="G15" s="387">
        <v>47.36842105263158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620</v>
      </c>
      <c r="B16" s="216">
        <v>256</v>
      </c>
      <c r="C16" s="216">
        <v>1041243.1029263728</v>
      </c>
      <c r="D16" s="216">
        <v>8</v>
      </c>
      <c r="E16" s="216" t="s">
        <v>320</v>
      </c>
      <c r="F16" s="216">
        <v>165</v>
      </c>
      <c r="G16" s="387">
        <v>64.453125</v>
      </c>
      <c r="H16" s="6"/>
      <c r="I16" s="6"/>
      <c r="J16" s="6"/>
      <c r="K16" s="6"/>
      <c r="L16" s="6"/>
      <c r="M16" s="6"/>
    </row>
    <row r="17" spans="1:13" s="5" customFormat="1" ht="12.75">
      <c r="A17" s="24" t="s">
        <v>621</v>
      </c>
      <c r="B17" s="216">
        <v>81</v>
      </c>
      <c r="C17" s="216">
        <v>100390.4031777428</v>
      </c>
      <c r="D17" s="216">
        <v>8</v>
      </c>
      <c r="E17" s="216" t="s">
        <v>321</v>
      </c>
      <c r="F17" s="216">
        <v>62</v>
      </c>
      <c r="G17" s="387">
        <v>76.54320987654322</v>
      </c>
      <c r="H17" s="6"/>
      <c r="I17" s="6"/>
      <c r="J17" s="6"/>
      <c r="K17" s="6"/>
      <c r="L17" s="6"/>
      <c r="M17" s="6"/>
    </row>
    <row r="18" spans="1:13" s="5" customFormat="1" ht="12.75">
      <c r="A18" s="436" t="s">
        <v>622</v>
      </c>
      <c r="B18" s="216">
        <v>24</v>
      </c>
      <c r="C18" s="216">
        <v>619837.8373141014</v>
      </c>
      <c r="D18" s="216">
        <v>9</v>
      </c>
      <c r="E18" s="216" t="s">
        <v>282</v>
      </c>
      <c r="F18" s="216">
        <v>10</v>
      </c>
      <c r="G18" s="387">
        <v>41.666666666666664</v>
      </c>
      <c r="H18" s="6"/>
      <c r="I18" s="6"/>
      <c r="J18" s="6"/>
      <c r="K18" s="6"/>
      <c r="L18" s="6"/>
      <c r="M18" s="6"/>
    </row>
    <row r="19" spans="1:13" s="5" customFormat="1" ht="12.75">
      <c r="A19" s="24" t="s">
        <v>623</v>
      </c>
      <c r="B19" s="216">
        <v>9</v>
      </c>
      <c r="C19" s="216">
        <v>110144.16233304261</v>
      </c>
      <c r="D19" s="216">
        <v>8</v>
      </c>
      <c r="E19" s="216" t="s">
        <v>283</v>
      </c>
      <c r="F19" s="216">
        <v>3</v>
      </c>
      <c r="G19" s="387">
        <v>33.333333333333336</v>
      </c>
      <c r="H19" s="6"/>
      <c r="I19" s="6"/>
      <c r="J19" s="6"/>
      <c r="K19" s="6"/>
      <c r="L19" s="6"/>
      <c r="M19" s="6"/>
    </row>
    <row r="20" spans="1:13" s="5" customFormat="1" ht="12.75">
      <c r="A20" s="24" t="s">
        <v>624</v>
      </c>
      <c r="B20" s="216">
        <v>104</v>
      </c>
      <c r="C20" s="216">
        <v>320600.8721873361</v>
      </c>
      <c r="D20" s="216">
        <v>12</v>
      </c>
      <c r="E20" s="216" t="s">
        <v>287</v>
      </c>
      <c r="F20" s="216">
        <v>47</v>
      </c>
      <c r="G20" s="387">
        <v>45.19230769230769</v>
      </c>
      <c r="H20" s="6"/>
      <c r="I20" s="6"/>
      <c r="J20" s="6"/>
      <c r="K20" s="6"/>
      <c r="L20" s="6"/>
      <c r="M20" s="6"/>
    </row>
    <row r="21" spans="1:13" s="5" customFormat="1" ht="12.75">
      <c r="A21" s="24" t="s">
        <v>625</v>
      </c>
      <c r="B21" s="216">
        <v>289</v>
      </c>
      <c r="C21" s="216">
        <v>246638.03378232685</v>
      </c>
      <c r="D21" s="216">
        <v>10</v>
      </c>
      <c r="E21" s="216" t="s">
        <v>313</v>
      </c>
      <c r="F21" s="216">
        <v>134</v>
      </c>
      <c r="G21" s="387">
        <v>46.36678200692042</v>
      </c>
      <c r="H21" s="6"/>
      <c r="I21" s="6"/>
      <c r="J21" s="6"/>
      <c r="K21" s="6"/>
      <c r="L21" s="6"/>
      <c r="M21" s="6"/>
    </row>
    <row r="22" spans="1:13" s="5" customFormat="1" ht="12.75">
      <c r="A22" s="436" t="s">
        <v>626</v>
      </c>
      <c r="B22" s="216">
        <v>19</v>
      </c>
      <c r="C22" s="216">
        <v>77832.0685797248</v>
      </c>
      <c r="D22" s="216">
        <v>5</v>
      </c>
      <c r="E22" s="216" t="s">
        <v>300</v>
      </c>
      <c r="F22" s="216">
        <v>8</v>
      </c>
      <c r="G22" s="387">
        <v>42.10526315789474</v>
      </c>
      <c r="H22" s="6"/>
      <c r="I22" s="6"/>
      <c r="J22" s="6"/>
      <c r="K22" s="6"/>
      <c r="L22" s="6"/>
      <c r="M22" s="6"/>
    </row>
    <row r="23" spans="1:13" s="5" customFormat="1" ht="12.75">
      <c r="A23" s="24" t="s">
        <v>627</v>
      </c>
      <c r="B23" s="216">
        <v>58</v>
      </c>
      <c r="C23" s="216">
        <v>314092.6148035398</v>
      </c>
      <c r="D23" s="216">
        <v>12</v>
      </c>
      <c r="E23" s="216" t="s">
        <v>310</v>
      </c>
      <c r="F23" s="216">
        <v>36</v>
      </c>
      <c r="G23" s="387">
        <v>62.06896551724138</v>
      </c>
      <c r="H23" s="6"/>
      <c r="I23" s="6"/>
      <c r="J23" s="6"/>
      <c r="K23" s="6"/>
      <c r="L23" s="6"/>
      <c r="M23" s="6"/>
    </row>
    <row r="24" spans="1:13" s="5" customFormat="1" ht="12.75">
      <c r="A24" s="24" t="s">
        <v>727</v>
      </c>
      <c r="B24" s="216">
        <v>150</v>
      </c>
      <c r="C24" s="216">
        <v>1683962.9740413877</v>
      </c>
      <c r="D24" s="216">
        <v>10</v>
      </c>
      <c r="E24" s="216" t="s">
        <v>306</v>
      </c>
      <c r="F24" s="216">
        <v>37</v>
      </c>
      <c r="G24" s="387">
        <v>24.666666666666668</v>
      </c>
      <c r="H24" s="6"/>
      <c r="I24" s="6"/>
      <c r="J24" s="6"/>
      <c r="K24" s="6"/>
      <c r="L24" s="6"/>
      <c r="M24" s="6"/>
    </row>
    <row r="25" spans="1:13" s="5" customFormat="1" ht="12.75">
      <c r="A25" s="24" t="s">
        <v>628</v>
      </c>
      <c r="B25" s="216">
        <v>146</v>
      </c>
      <c r="C25" s="216">
        <v>339126.92999575526</v>
      </c>
      <c r="D25" s="216">
        <v>8</v>
      </c>
      <c r="E25" s="216" t="s">
        <v>306</v>
      </c>
      <c r="F25" s="216">
        <v>52</v>
      </c>
      <c r="G25" s="387">
        <v>35.61643835616438</v>
      </c>
      <c r="H25" s="6"/>
      <c r="I25" s="6"/>
      <c r="J25" s="6"/>
      <c r="K25" s="6"/>
      <c r="L25" s="6"/>
      <c r="M25" s="6"/>
    </row>
    <row r="26" spans="1:13" s="5" customFormat="1" ht="23.25" customHeight="1" thickBot="1">
      <c r="A26" s="29" t="s">
        <v>665</v>
      </c>
      <c r="B26" s="230">
        <f>SUM(B9:B25)</f>
        <v>1517</v>
      </c>
      <c r="C26" s="230">
        <f>SUM(C9:C25)</f>
        <v>6144001.50303253</v>
      </c>
      <c r="D26" s="230"/>
      <c r="E26" s="230"/>
      <c r="F26" s="230"/>
      <c r="G26" s="389"/>
      <c r="H26" s="6"/>
      <c r="I26" s="6"/>
      <c r="J26" s="6"/>
      <c r="K26" s="6"/>
      <c r="L26" s="6"/>
      <c r="M26" s="6"/>
    </row>
    <row r="27" spans="1:7" s="5" customFormat="1" ht="12.75" customHeight="1">
      <c r="A27" s="45" t="s">
        <v>329</v>
      </c>
      <c r="B27" s="87"/>
      <c r="C27" s="87"/>
      <c r="D27" s="87"/>
      <c r="E27" s="87"/>
      <c r="F27" s="87"/>
      <c r="G27" s="87"/>
    </row>
    <row r="29" ht="13.5" thickBot="1"/>
    <row r="30" spans="1:7" ht="28.5" customHeight="1">
      <c r="A30" s="534" t="s">
        <v>612</v>
      </c>
      <c r="B30" s="536" t="s">
        <v>332</v>
      </c>
      <c r="C30" s="536" t="s">
        <v>333</v>
      </c>
      <c r="D30" s="536" t="s">
        <v>334</v>
      </c>
      <c r="E30" s="542" t="s">
        <v>336</v>
      </c>
      <c r="F30" s="543"/>
      <c r="G30" s="543"/>
    </row>
    <row r="31" spans="1:7" ht="12.75" customHeight="1">
      <c r="A31" s="541"/>
      <c r="B31" s="563"/>
      <c r="C31" s="563"/>
      <c r="D31" s="563"/>
      <c r="E31" s="567" t="s">
        <v>1207</v>
      </c>
      <c r="F31" s="569" t="s">
        <v>338</v>
      </c>
      <c r="G31" s="570"/>
    </row>
    <row r="32" spans="1:7" ht="23.25" customHeight="1" thickBot="1">
      <c r="A32" s="535"/>
      <c r="B32" s="537"/>
      <c r="C32" s="537"/>
      <c r="D32" s="537"/>
      <c r="E32" s="568"/>
      <c r="F32" s="560"/>
      <c r="G32" s="571"/>
    </row>
    <row r="33" spans="1:7" ht="12.75">
      <c r="A33" s="435" t="s">
        <v>613</v>
      </c>
      <c r="B33" s="214">
        <v>96</v>
      </c>
      <c r="C33" s="214">
        <v>391804.97899757675</v>
      </c>
      <c r="D33" s="214">
        <v>7</v>
      </c>
      <c r="E33" s="214" t="s">
        <v>339</v>
      </c>
      <c r="F33" s="572">
        <v>87.2382643024873</v>
      </c>
      <c r="G33" s="573"/>
    </row>
    <row r="34" spans="1:7" ht="12.75">
      <c r="A34" s="24" t="s">
        <v>614</v>
      </c>
      <c r="B34" s="216">
        <v>56</v>
      </c>
      <c r="C34" s="216">
        <v>237714.0881565633</v>
      </c>
      <c r="D34" s="216">
        <v>10</v>
      </c>
      <c r="E34" s="216" t="s">
        <v>282</v>
      </c>
      <c r="F34" s="574">
        <v>77.27673660194577</v>
      </c>
      <c r="G34" s="575"/>
    </row>
    <row r="35" spans="1:7" ht="12.75">
      <c r="A35" s="24" t="s">
        <v>615</v>
      </c>
      <c r="B35" s="216">
        <v>37</v>
      </c>
      <c r="C35" s="216">
        <v>155125.87380106232</v>
      </c>
      <c r="D35" s="216">
        <v>6</v>
      </c>
      <c r="E35" s="216" t="s">
        <v>325</v>
      </c>
      <c r="F35" s="574">
        <v>66.47285730896405</v>
      </c>
      <c r="G35" s="575"/>
    </row>
    <row r="36" spans="1:7" ht="12.75">
      <c r="A36" s="24" t="s">
        <v>616</v>
      </c>
      <c r="B36" s="216">
        <v>40</v>
      </c>
      <c r="C36" s="216">
        <v>98947.73243456644</v>
      </c>
      <c r="D36" s="216">
        <v>8</v>
      </c>
      <c r="E36" s="216" t="s">
        <v>282</v>
      </c>
      <c r="F36" s="574">
        <v>76.8220261077389</v>
      </c>
      <c r="G36" s="575"/>
    </row>
    <row r="37" spans="1:7" ht="12.75">
      <c r="A37" s="24" t="s">
        <v>617</v>
      </c>
      <c r="B37" s="216">
        <v>125</v>
      </c>
      <c r="C37" s="216">
        <v>84966.19000616726</v>
      </c>
      <c r="D37" s="216">
        <v>8</v>
      </c>
      <c r="E37" s="216" t="s">
        <v>282</v>
      </c>
      <c r="F37" s="574">
        <v>73.52633891846533</v>
      </c>
      <c r="G37" s="575"/>
    </row>
    <row r="38" spans="1:7" ht="12.75">
      <c r="A38" s="436" t="s">
        <v>618</v>
      </c>
      <c r="B38" s="216">
        <v>8</v>
      </c>
      <c r="C38" s="216">
        <v>166418.4402842983</v>
      </c>
      <c r="D38" s="216">
        <v>5</v>
      </c>
      <c r="E38" s="216" t="s">
        <v>341</v>
      </c>
      <c r="F38" s="574">
        <v>85.45228161224667</v>
      </c>
      <c r="G38" s="575"/>
    </row>
    <row r="39" spans="1:7" ht="12.75">
      <c r="A39" s="24" t="s">
        <v>619</v>
      </c>
      <c r="B39" s="216">
        <v>19</v>
      </c>
      <c r="C39" s="216">
        <v>155155.2002109647</v>
      </c>
      <c r="D39" s="216">
        <v>10</v>
      </c>
      <c r="E39" s="216" t="s">
        <v>282</v>
      </c>
      <c r="F39" s="574">
        <v>75.69916853579352</v>
      </c>
      <c r="G39" s="575"/>
    </row>
    <row r="40" spans="1:7" ht="12.75">
      <c r="A40" s="24" t="s">
        <v>620</v>
      </c>
      <c r="B40" s="216">
        <v>256</v>
      </c>
      <c r="C40" s="216">
        <v>1041243.1029263728</v>
      </c>
      <c r="D40" s="216">
        <v>8</v>
      </c>
      <c r="E40" s="216" t="s">
        <v>320</v>
      </c>
      <c r="F40" s="574">
        <v>75.84270714693257</v>
      </c>
      <c r="G40" s="575"/>
    </row>
    <row r="41" spans="1:7" ht="12.75">
      <c r="A41" s="24" t="s">
        <v>621</v>
      </c>
      <c r="B41" s="216">
        <v>81</v>
      </c>
      <c r="C41" s="216">
        <v>100390.4031777428</v>
      </c>
      <c r="D41" s="216">
        <v>8</v>
      </c>
      <c r="E41" s="216" t="s">
        <v>301</v>
      </c>
      <c r="F41" s="574">
        <v>60.70295105220709</v>
      </c>
      <c r="G41" s="575"/>
    </row>
    <row r="42" spans="1:7" ht="12.75">
      <c r="A42" s="436" t="s">
        <v>622</v>
      </c>
      <c r="B42" s="216">
        <v>24</v>
      </c>
      <c r="C42" s="216">
        <v>619837.8373141014</v>
      </c>
      <c r="D42" s="216">
        <v>9</v>
      </c>
      <c r="E42" s="216" t="s">
        <v>282</v>
      </c>
      <c r="F42" s="574">
        <v>54.10085947318069</v>
      </c>
      <c r="G42" s="575"/>
    </row>
    <row r="43" spans="1:7" ht="12.75">
      <c r="A43" s="24" t="s">
        <v>623</v>
      </c>
      <c r="B43" s="216">
        <v>9</v>
      </c>
      <c r="C43" s="216">
        <v>110144.16233304261</v>
      </c>
      <c r="D43" s="216">
        <v>8</v>
      </c>
      <c r="E43" s="216" t="s">
        <v>283</v>
      </c>
      <c r="F43" s="574">
        <v>97.16658330638032</v>
      </c>
      <c r="G43" s="575"/>
    </row>
    <row r="44" spans="1:7" ht="12.75">
      <c r="A44" s="24" t="s">
        <v>624</v>
      </c>
      <c r="B44" s="216">
        <v>104</v>
      </c>
      <c r="C44" s="216">
        <v>320600.8721873361</v>
      </c>
      <c r="D44" s="216">
        <v>12</v>
      </c>
      <c r="E44" s="216" t="s">
        <v>282</v>
      </c>
      <c r="F44" s="574">
        <v>66.25772526842644</v>
      </c>
      <c r="G44" s="575"/>
    </row>
    <row r="45" spans="1:7" ht="12.75">
      <c r="A45" s="24" t="s">
        <v>625</v>
      </c>
      <c r="B45" s="216">
        <v>289</v>
      </c>
      <c r="C45" s="216">
        <v>246638.03378232685</v>
      </c>
      <c r="D45" s="216">
        <v>10</v>
      </c>
      <c r="E45" s="216" t="s">
        <v>282</v>
      </c>
      <c r="F45" s="574">
        <v>68.42719565139213</v>
      </c>
      <c r="G45" s="575"/>
    </row>
    <row r="46" spans="1:7" ht="12.75">
      <c r="A46" s="436" t="s">
        <v>626</v>
      </c>
      <c r="B46" s="216">
        <v>19</v>
      </c>
      <c r="C46" s="216">
        <v>77832.0685797248</v>
      </c>
      <c r="D46" s="216">
        <v>5</v>
      </c>
      <c r="E46" s="216" t="s">
        <v>283</v>
      </c>
      <c r="F46" s="574">
        <v>71.81347129100122</v>
      </c>
      <c r="G46" s="575"/>
    </row>
    <row r="47" spans="1:7" ht="12.75">
      <c r="A47" s="24" t="s">
        <v>627</v>
      </c>
      <c r="B47" s="216">
        <v>58</v>
      </c>
      <c r="C47" s="216">
        <v>314092.6148035398</v>
      </c>
      <c r="D47" s="216">
        <v>12</v>
      </c>
      <c r="E47" s="216" t="s">
        <v>342</v>
      </c>
      <c r="F47" s="574">
        <v>76.41065160595173</v>
      </c>
      <c r="G47" s="575"/>
    </row>
    <row r="48" spans="1:7" ht="12.75">
      <c r="A48" s="24" t="s">
        <v>727</v>
      </c>
      <c r="B48" s="216">
        <v>150</v>
      </c>
      <c r="C48" s="216">
        <v>1683962.9740413877</v>
      </c>
      <c r="D48" s="216">
        <v>10</v>
      </c>
      <c r="E48" s="216" t="s">
        <v>282</v>
      </c>
      <c r="F48" s="574">
        <v>84.23090797005086</v>
      </c>
      <c r="G48" s="575"/>
    </row>
    <row r="49" spans="1:7" ht="12.75">
      <c r="A49" s="24" t="s">
        <v>628</v>
      </c>
      <c r="B49" s="216">
        <v>146</v>
      </c>
      <c r="C49" s="216">
        <v>339126.92999575526</v>
      </c>
      <c r="D49" s="216">
        <v>8</v>
      </c>
      <c r="E49" s="216" t="s">
        <v>282</v>
      </c>
      <c r="F49" s="574">
        <v>42.11942005117935</v>
      </c>
      <c r="G49" s="575"/>
    </row>
    <row r="50" spans="1:7" ht="13.5" thickBot="1">
      <c r="A50" s="29" t="s">
        <v>665</v>
      </c>
      <c r="B50" s="230">
        <f>SUM(B33:B49)</f>
        <v>1517</v>
      </c>
      <c r="C50" s="230">
        <f>SUM(C33:C49)</f>
        <v>6144001.50303253</v>
      </c>
      <c r="D50" s="230"/>
      <c r="E50" s="230"/>
      <c r="F50" s="389"/>
      <c r="G50" s="488"/>
    </row>
    <row r="51" spans="1:4" ht="12.75">
      <c r="A51" s="45" t="s">
        <v>329</v>
      </c>
      <c r="B51" s="87"/>
      <c r="C51" s="87"/>
      <c r="D51" s="87"/>
    </row>
  </sheetData>
  <mergeCells count="35">
    <mergeCell ref="F49:G49"/>
    <mergeCell ref="A1:G1"/>
    <mergeCell ref="A3:G3"/>
    <mergeCell ref="A4:G4"/>
    <mergeCell ref="F45:G45"/>
    <mergeCell ref="F46:G46"/>
    <mergeCell ref="F47:G47"/>
    <mergeCell ref="F48:G48"/>
    <mergeCell ref="F41:G41"/>
    <mergeCell ref="F42:G42"/>
    <mergeCell ref="F36:G36"/>
    <mergeCell ref="F43:G43"/>
    <mergeCell ref="F44:G44"/>
    <mergeCell ref="F37:G37"/>
    <mergeCell ref="F38:G38"/>
    <mergeCell ref="F39:G39"/>
    <mergeCell ref="F40:G40"/>
    <mergeCell ref="D30:D32"/>
    <mergeCell ref="F33:G33"/>
    <mergeCell ref="F34:G34"/>
    <mergeCell ref="F35:G35"/>
    <mergeCell ref="A6:A8"/>
    <mergeCell ref="E31:E32"/>
    <mergeCell ref="F31:G32"/>
    <mergeCell ref="E30:G30"/>
    <mergeCell ref="E7:E8"/>
    <mergeCell ref="F7:F8"/>
    <mergeCell ref="G7:G8"/>
    <mergeCell ref="A30:A32"/>
    <mergeCell ref="B30:B32"/>
    <mergeCell ref="C30:C32"/>
    <mergeCell ref="E6:G6"/>
    <mergeCell ref="D6:D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343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7" ht="13.5" customHeight="1">
      <c r="A4" s="517" t="s">
        <v>344</v>
      </c>
      <c r="B4" s="517"/>
      <c r="C4" s="517"/>
      <c r="D4" s="517"/>
      <c r="E4" s="517"/>
      <c r="F4" s="517"/>
      <c r="G4" s="517"/>
    </row>
    <row r="5" spans="1:7" ht="13.5" thickBot="1">
      <c r="A5" s="74"/>
      <c r="B5" s="437"/>
      <c r="C5" s="74"/>
      <c r="D5" s="437"/>
      <c r="E5" s="74"/>
      <c r="F5" s="437"/>
      <c r="G5" s="74"/>
    </row>
    <row r="6" spans="1:12" s="5" customFormat="1" ht="12.75" customHeight="1">
      <c r="A6" s="534" t="s">
        <v>612</v>
      </c>
      <c r="B6" s="542" t="s">
        <v>345</v>
      </c>
      <c r="C6" s="513"/>
      <c r="D6" s="542" t="s">
        <v>346</v>
      </c>
      <c r="E6" s="513"/>
      <c r="F6" s="542" t="s">
        <v>347</v>
      </c>
      <c r="G6" s="543"/>
      <c r="H6" s="4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349</v>
      </c>
      <c r="G7" s="89" t="s">
        <v>1075</v>
      </c>
      <c r="H7" s="4"/>
      <c r="I7" s="4"/>
      <c r="J7" s="4"/>
      <c r="K7" s="4"/>
      <c r="L7" s="4"/>
    </row>
    <row r="8" spans="1:16" s="5" customFormat="1" ht="12.75">
      <c r="A8" s="20" t="s">
        <v>613</v>
      </c>
      <c r="B8" s="214">
        <v>1</v>
      </c>
      <c r="C8" s="214">
        <v>6615.715705854568</v>
      </c>
      <c r="D8" s="214">
        <v>6</v>
      </c>
      <c r="E8" s="384">
        <v>37219.238521593805</v>
      </c>
      <c r="F8" s="214" t="s">
        <v>915</v>
      </c>
      <c r="G8" s="385" t="s">
        <v>915</v>
      </c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>
        <v>1</v>
      </c>
      <c r="C9" s="216">
        <v>25126.912441915407</v>
      </c>
      <c r="D9" s="216">
        <v>5</v>
      </c>
      <c r="E9" s="386">
        <v>183697.68977046458</v>
      </c>
      <c r="F9" s="216" t="s">
        <v>915</v>
      </c>
      <c r="G9" s="387" t="s">
        <v>915</v>
      </c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15161.669980019136</v>
      </c>
      <c r="D10" s="216">
        <v>5</v>
      </c>
      <c r="E10" s="386">
        <v>32799.739425895714</v>
      </c>
      <c r="F10" s="216" t="s">
        <v>915</v>
      </c>
      <c r="G10" s="387" t="s">
        <v>915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9</v>
      </c>
      <c r="E11" s="386">
        <v>76013.65284389826</v>
      </c>
      <c r="F11" s="216" t="s">
        <v>915</v>
      </c>
      <c r="G11" s="387" t="s">
        <v>915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</v>
      </c>
      <c r="E12" s="386">
        <v>62472.52883004177</v>
      </c>
      <c r="F12" s="216" t="s">
        <v>915</v>
      </c>
      <c r="G12" s="387" t="s">
        <v>915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>
        <v>1</v>
      </c>
      <c r="E13" s="386">
        <v>23674.29166649744</v>
      </c>
      <c r="F13" s="216" t="s">
        <v>915</v>
      </c>
      <c r="G13" s="387" t="s">
        <v>915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>
        <v>1</v>
      </c>
      <c r="C14" s="216">
        <v>15692.511683973633</v>
      </c>
      <c r="D14" s="216">
        <v>4</v>
      </c>
      <c r="E14" s="386">
        <v>117451.19649974602</v>
      </c>
      <c r="F14" s="216" t="s">
        <v>915</v>
      </c>
      <c r="G14" s="387" t="s">
        <v>915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1</v>
      </c>
      <c r="C15" s="216">
        <v>13925.9882962159</v>
      </c>
      <c r="D15" s="216">
        <v>11</v>
      </c>
      <c r="E15" s="386">
        <v>210522.18537963423</v>
      </c>
      <c r="F15" s="216" t="s">
        <v>915</v>
      </c>
      <c r="G15" s="387" t="s">
        <v>915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10086.861699973097</v>
      </c>
      <c r="D16" s="216">
        <v>6</v>
      </c>
      <c r="E16" s="386">
        <v>24680.994560649015</v>
      </c>
      <c r="F16" s="216" t="s">
        <v>915</v>
      </c>
      <c r="G16" s="387" t="s">
        <v>915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1</v>
      </c>
      <c r="C17" s="216">
        <v>23787.008938582534</v>
      </c>
      <c r="D17" s="216">
        <v>10</v>
      </c>
      <c r="E17" s="386">
        <v>335337.59732690436</v>
      </c>
      <c r="F17" s="216">
        <v>2</v>
      </c>
      <c r="G17" s="387">
        <v>187730.07973614047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 t="s">
        <v>915</v>
      </c>
      <c r="C18" s="216" t="s">
        <v>915</v>
      </c>
      <c r="D18" s="216">
        <v>1</v>
      </c>
      <c r="E18" s="386">
        <v>669.9257590094542</v>
      </c>
      <c r="F18" s="216">
        <v>3</v>
      </c>
      <c r="G18" s="387">
        <v>107023.31925045064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</v>
      </c>
      <c r="C19" s="216">
        <v>42763.548479209676</v>
      </c>
      <c r="D19" s="216">
        <v>6</v>
      </c>
      <c r="E19" s="386">
        <v>212422.8451020641</v>
      </c>
      <c r="F19" s="216" t="s">
        <v>915</v>
      </c>
      <c r="G19" s="387" t="s">
        <v>915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 t="s">
        <v>915</v>
      </c>
      <c r="C20" s="216" t="s">
        <v>915</v>
      </c>
      <c r="D20" s="216">
        <v>21</v>
      </c>
      <c r="E20" s="386">
        <v>168767.48992697944</v>
      </c>
      <c r="F20" s="216" t="s">
        <v>915</v>
      </c>
      <c r="G20" s="387" t="s">
        <v>915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>
        <v>7</v>
      </c>
      <c r="G21" s="387">
        <v>55893.910224693056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18393.34649057029</v>
      </c>
      <c r="D22" s="216">
        <v>2</v>
      </c>
      <c r="E22" s="386">
        <v>36515.43230438032</v>
      </c>
      <c r="F22" s="216" t="s">
        <v>915</v>
      </c>
      <c r="G22" s="387" t="s">
        <v>915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</v>
      </c>
      <c r="C23" s="216">
        <v>145375.89995556005</v>
      </c>
      <c r="D23" s="216">
        <v>24</v>
      </c>
      <c r="E23" s="386">
        <v>1418417.3029145328</v>
      </c>
      <c r="F23" s="216" t="s">
        <v>915</v>
      </c>
      <c r="G23" s="387" t="s">
        <v>915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>
        <v>4</v>
      </c>
      <c r="C24" s="216">
        <v>28053.042886266783</v>
      </c>
      <c r="D24" s="216">
        <v>11</v>
      </c>
      <c r="E24" s="386">
        <v>142838.29615158107</v>
      </c>
      <c r="F24" s="216">
        <v>7</v>
      </c>
      <c r="G24" s="387">
        <v>78121.44577780672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16</v>
      </c>
      <c r="C25" s="230">
        <f t="shared" si="0"/>
        <v>344982.50655814103</v>
      </c>
      <c r="D25" s="230">
        <f t="shared" si="0"/>
        <v>125</v>
      </c>
      <c r="E25" s="388">
        <f t="shared" si="0"/>
        <v>3083500.406983873</v>
      </c>
      <c r="F25" s="230">
        <f t="shared" si="0"/>
        <v>19</v>
      </c>
      <c r="G25" s="389">
        <f t="shared" si="0"/>
        <v>428768.75498909096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525" t="s">
        <v>669</v>
      </c>
      <c r="B1" s="525"/>
      <c r="C1" s="525"/>
      <c r="D1" s="525"/>
      <c r="E1" s="525"/>
      <c r="F1" s="525"/>
      <c r="G1" s="525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26" t="s">
        <v>717</v>
      </c>
      <c r="B3" s="526"/>
      <c r="C3" s="526"/>
      <c r="D3" s="526"/>
      <c r="E3" s="526"/>
      <c r="F3" s="526"/>
      <c r="G3" s="526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48" t="s">
        <v>612</v>
      </c>
      <c r="B5" s="49" t="s">
        <v>648</v>
      </c>
      <c r="C5" s="49" t="s">
        <v>649</v>
      </c>
      <c r="D5" s="49" t="s">
        <v>650</v>
      </c>
      <c r="E5" s="49" t="s">
        <v>651</v>
      </c>
      <c r="F5" s="49" t="s">
        <v>652</v>
      </c>
      <c r="G5" s="50" t="s">
        <v>653</v>
      </c>
    </row>
    <row r="6" spans="1:7" ht="12.75">
      <c r="A6" s="20" t="s">
        <v>670</v>
      </c>
      <c r="B6" s="37">
        <v>602291.19</v>
      </c>
      <c r="C6" s="37">
        <v>567984.09</v>
      </c>
      <c r="D6" s="37">
        <v>80405.37</v>
      </c>
      <c r="E6" s="64">
        <v>732.97</v>
      </c>
      <c r="F6" s="65">
        <v>3140386.41</v>
      </c>
      <c r="G6" s="38">
        <f>SUM(B6:F6)</f>
        <v>4391800.03</v>
      </c>
    </row>
    <row r="7" spans="1:7" ht="12.75">
      <c r="A7" s="24" t="s">
        <v>671</v>
      </c>
      <c r="B7" s="39">
        <v>87831</v>
      </c>
      <c r="C7" s="39">
        <v>958124</v>
      </c>
      <c r="D7" s="39">
        <v>1562356.3</v>
      </c>
      <c r="E7" s="66"/>
      <c r="F7" s="67"/>
      <c r="G7" s="40">
        <f aca="true" t="shared" si="0" ref="G7:G22">SUM(B7:F7)</f>
        <v>2608311.3</v>
      </c>
    </row>
    <row r="8" spans="1:7" ht="12.75">
      <c r="A8" s="24" t="s">
        <v>672</v>
      </c>
      <c r="B8" s="39">
        <v>11996</v>
      </c>
      <c r="C8" s="39">
        <v>331062</v>
      </c>
      <c r="D8" s="39">
        <v>413067.69</v>
      </c>
      <c r="E8" s="67">
        <v>8472</v>
      </c>
      <c r="F8" s="67"/>
      <c r="G8" s="40">
        <f t="shared" si="0"/>
        <v>764597.69</v>
      </c>
    </row>
    <row r="9" spans="1:7" ht="12.75">
      <c r="A9" s="24" t="s">
        <v>673</v>
      </c>
      <c r="B9" s="39">
        <v>6426</v>
      </c>
      <c r="C9" s="39">
        <v>4978</v>
      </c>
      <c r="D9" s="39">
        <v>212197</v>
      </c>
      <c r="E9" s="67"/>
      <c r="F9" s="68"/>
      <c r="G9" s="40">
        <f t="shared" si="0"/>
        <v>223601</v>
      </c>
    </row>
    <row r="10" spans="1:7" ht="12.75">
      <c r="A10" s="24" t="s">
        <v>674</v>
      </c>
      <c r="B10" s="39">
        <v>27327</v>
      </c>
      <c r="C10" s="39">
        <v>82438</v>
      </c>
      <c r="D10" s="39">
        <v>453580.78</v>
      </c>
      <c r="E10" s="67">
        <v>299.61</v>
      </c>
      <c r="F10" s="67"/>
      <c r="G10" s="40">
        <f t="shared" si="0"/>
        <v>563645.39</v>
      </c>
    </row>
    <row r="11" spans="1:7" ht="12.75">
      <c r="A11" s="24" t="s">
        <v>675</v>
      </c>
      <c r="B11" s="39">
        <v>166.23</v>
      </c>
      <c r="C11" s="39">
        <v>257489</v>
      </c>
      <c r="D11" s="39">
        <v>101803.4</v>
      </c>
      <c r="E11" s="67"/>
      <c r="F11" s="67"/>
      <c r="G11" s="40">
        <f t="shared" si="0"/>
        <v>359458.63</v>
      </c>
    </row>
    <row r="12" spans="1:7" ht="12.75">
      <c r="A12" s="24" t="s">
        <v>676</v>
      </c>
      <c r="B12" s="39">
        <v>209053</v>
      </c>
      <c r="C12" s="39">
        <v>611522</v>
      </c>
      <c r="D12" s="39">
        <v>2744204</v>
      </c>
      <c r="E12" s="67"/>
      <c r="F12" s="67"/>
      <c r="G12" s="40">
        <f t="shared" si="0"/>
        <v>3564779</v>
      </c>
    </row>
    <row r="13" spans="1:7" ht="12.75">
      <c r="A13" s="24" t="s">
        <v>677</v>
      </c>
      <c r="B13" s="39">
        <v>85551</v>
      </c>
      <c r="C13" s="39">
        <v>1628614</v>
      </c>
      <c r="D13" s="39">
        <v>3093566</v>
      </c>
      <c r="E13" s="67"/>
      <c r="F13" s="67"/>
      <c r="G13" s="40">
        <f t="shared" si="0"/>
        <v>4807731</v>
      </c>
    </row>
    <row r="14" spans="1:7" ht="12.75">
      <c r="A14" s="24" t="s">
        <v>678</v>
      </c>
      <c r="B14" s="39">
        <v>94517</v>
      </c>
      <c r="C14" s="39">
        <v>350726</v>
      </c>
      <c r="D14" s="39">
        <v>1485240.09</v>
      </c>
      <c r="E14" s="67"/>
      <c r="F14" s="67"/>
      <c r="G14" s="40">
        <f t="shared" si="0"/>
        <v>1930483.09</v>
      </c>
    </row>
    <row r="15" spans="1:7" ht="12.75">
      <c r="A15" s="24" t="s">
        <v>679</v>
      </c>
      <c r="B15" s="39">
        <v>95062</v>
      </c>
      <c r="C15" s="39">
        <v>308430</v>
      </c>
      <c r="D15" s="39">
        <v>489198.35</v>
      </c>
      <c r="E15" s="67"/>
      <c r="F15" s="67">
        <v>362650</v>
      </c>
      <c r="G15" s="40">
        <f t="shared" si="0"/>
        <v>1255340.35</v>
      </c>
    </row>
    <row r="16" spans="1:7" ht="12.75">
      <c r="A16" s="24" t="s">
        <v>680</v>
      </c>
      <c r="B16" s="39">
        <v>32438</v>
      </c>
      <c r="C16" s="39">
        <v>151325</v>
      </c>
      <c r="D16" s="39">
        <v>2543471.05</v>
      </c>
      <c r="E16" s="67"/>
      <c r="F16" s="67"/>
      <c r="G16" s="40">
        <f t="shared" si="0"/>
        <v>2727234.05</v>
      </c>
    </row>
    <row r="17" spans="1:7" ht="12.75">
      <c r="A17" s="24" t="s">
        <v>681</v>
      </c>
      <c r="B17" s="39">
        <v>36934</v>
      </c>
      <c r="C17" s="39">
        <v>8443</v>
      </c>
      <c r="D17" s="39">
        <v>1385550</v>
      </c>
      <c r="E17" s="67">
        <v>608646</v>
      </c>
      <c r="F17" s="67"/>
      <c r="G17" s="40">
        <f t="shared" si="0"/>
        <v>2039573</v>
      </c>
    </row>
    <row r="18" spans="1:7" ht="12.75">
      <c r="A18" s="24" t="s">
        <v>682</v>
      </c>
      <c r="B18" s="39">
        <v>22493</v>
      </c>
      <c r="C18" s="39">
        <v>177303</v>
      </c>
      <c r="D18" s="39">
        <v>101680.11</v>
      </c>
      <c r="E18" s="67"/>
      <c r="F18" s="68"/>
      <c r="G18" s="40">
        <f t="shared" si="0"/>
        <v>301476.11</v>
      </c>
    </row>
    <row r="19" spans="1:7" ht="12.75">
      <c r="A19" s="24" t="s">
        <v>683</v>
      </c>
      <c r="B19" s="39">
        <v>48597</v>
      </c>
      <c r="C19" s="39">
        <v>59926</v>
      </c>
      <c r="D19" s="39">
        <v>311570.19</v>
      </c>
      <c r="E19" s="67"/>
      <c r="F19" s="67"/>
      <c r="G19" s="40">
        <f t="shared" si="0"/>
        <v>420093.19</v>
      </c>
    </row>
    <row r="20" spans="1:7" ht="12.75">
      <c r="A20" s="24" t="s">
        <v>684</v>
      </c>
      <c r="B20" s="39">
        <v>58040</v>
      </c>
      <c r="C20" s="39">
        <v>85262</v>
      </c>
      <c r="D20" s="39">
        <v>342717.61</v>
      </c>
      <c r="E20" s="67"/>
      <c r="F20" s="67"/>
      <c r="G20" s="40">
        <f t="shared" si="0"/>
        <v>486019.61</v>
      </c>
    </row>
    <row r="21" spans="1:7" ht="12.75">
      <c r="A21" s="24" t="s">
        <v>685</v>
      </c>
      <c r="B21" s="39">
        <v>61659</v>
      </c>
      <c r="C21" s="39">
        <v>365384</v>
      </c>
      <c r="D21" s="39">
        <v>159470.46</v>
      </c>
      <c r="E21" s="67"/>
      <c r="F21" s="68"/>
      <c r="G21" s="40">
        <f t="shared" si="0"/>
        <v>586513.46</v>
      </c>
    </row>
    <row r="22" spans="1:7" ht="12.75">
      <c r="A22" s="24" t="s">
        <v>686</v>
      </c>
      <c r="B22" s="39">
        <v>15260</v>
      </c>
      <c r="C22" s="39">
        <v>211215</v>
      </c>
      <c r="D22" s="39">
        <v>267543.15</v>
      </c>
      <c r="E22" s="66"/>
      <c r="F22" s="67">
        <v>1037.34</v>
      </c>
      <c r="G22" s="40">
        <f t="shared" si="0"/>
        <v>495055.49000000005</v>
      </c>
    </row>
    <row r="23" spans="1:7" ht="12.75">
      <c r="A23" s="24"/>
      <c r="B23" s="42"/>
      <c r="C23" s="42"/>
      <c r="D23" s="42"/>
      <c r="E23" s="42"/>
      <c r="F23" s="41"/>
      <c r="G23" s="40"/>
    </row>
    <row r="24" spans="1:7" ht="13.5" thickBot="1">
      <c r="A24" s="29" t="s">
        <v>665</v>
      </c>
      <c r="B24" s="43">
        <f aca="true" t="shared" si="1" ref="B24:G24">SUM(B6:B23)</f>
        <v>1495641.42</v>
      </c>
      <c r="C24" s="43">
        <f t="shared" si="1"/>
        <v>6160225.09</v>
      </c>
      <c r="D24" s="43">
        <f t="shared" si="1"/>
        <v>15747621.549999997</v>
      </c>
      <c r="E24" s="43">
        <f t="shared" si="1"/>
        <v>618150.58</v>
      </c>
      <c r="F24" s="43">
        <f t="shared" si="1"/>
        <v>3504073.75</v>
      </c>
      <c r="G24" s="44">
        <f t="shared" si="1"/>
        <v>27525712.39</v>
      </c>
    </row>
    <row r="25" spans="1:7" ht="14.25">
      <c r="A25" s="61" t="s">
        <v>668</v>
      </c>
      <c r="B25" s="47"/>
      <c r="C25" s="47"/>
      <c r="D25" s="47"/>
      <c r="E25" s="47"/>
      <c r="F25" s="47"/>
      <c r="G25" s="47"/>
    </row>
    <row r="26" spans="1:7" ht="14.25">
      <c r="A26" s="62" t="s">
        <v>716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16"/>
      <c r="C1" s="516"/>
      <c r="D1" s="516"/>
      <c r="E1" s="516"/>
      <c r="F1" s="516"/>
      <c r="G1" s="516"/>
      <c r="H1" s="72"/>
      <c r="I1" s="72"/>
      <c r="J1" s="72"/>
      <c r="K1" s="72"/>
    </row>
    <row r="3" spans="1:12" ht="15">
      <c r="A3" s="517" t="s">
        <v>441</v>
      </c>
      <c r="B3" s="517"/>
      <c r="C3" s="517"/>
      <c r="D3" s="517"/>
      <c r="E3" s="517"/>
      <c r="F3" s="517"/>
      <c r="G3" s="517"/>
      <c r="H3" s="110"/>
      <c r="I3" s="110"/>
      <c r="J3" s="110"/>
      <c r="K3" s="110"/>
      <c r="L3" s="110"/>
    </row>
    <row r="4" spans="1:8" ht="15">
      <c r="A4" s="517" t="s">
        <v>442</v>
      </c>
      <c r="B4" s="517"/>
      <c r="C4" s="517"/>
      <c r="D4" s="517"/>
      <c r="E4" s="517"/>
      <c r="F4" s="517"/>
      <c r="G4" s="517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42" t="s">
        <v>443</v>
      </c>
      <c r="C6" s="513"/>
      <c r="D6" s="542" t="s">
        <v>444</v>
      </c>
      <c r="E6" s="513"/>
      <c r="F6" s="542" t="s">
        <v>445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 t="s">
        <v>915</v>
      </c>
      <c r="E8" s="384" t="s">
        <v>915</v>
      </c>
      <c r="F8" s="214">
        <v>1</v>
      </c>
      <c r="G8" s="385">
        <v>692.8291196132101</v>
      </c>
      <c r="H8" s="10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7</v>
      </c>
      <c r="E9" s="386">
        <v>7205.918536726727</v>
      </c>
      <c r="F9" s="216">
        <v>2</v>
      </c>
      <c r="G9" s="387">
        <v>15193.361755669997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>
        <v>1</v>
      </c>
      <c r="C10" s="216">
        <v>4045.216438005113</v>
      </c>
      <c r="D10" s="216" t="s">
        <v>915</v>
      </c>
      <c r="E10" s="386" t="s">
        <v>915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>
        <v>1</v>
      </c>
      <c r="E11" s="386">
        <v>22038.924866575642</v>
      </c>
      <c r="F11" s="216" t="s">
        <v>915</v>
      </c>
      <c r="G11" s="387" t="s">
        <v>915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>
        <v>45</v>
      </c>
      <c r="C12" s="216">
        <v>9039.680834533832</v>
      </c>
      <c r="D12" s="216">
        <v>3</v>
      </c>
      <c r="E12" s="386">
        <v>553.0337232849656</v>
      </c>
      <c r="F12" s="216">
        <v>2</v>
      </c>
      <c r="G12" s="387">
        <v>11380.035320703573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>
        <v>1</v>
      </c>
      <c r="C13" s="216">
        <v>476.81742957013677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3</v>
      </c>
      <c r="E14" s="386">
        <v>2886.331084357223</v>
      </c>
      <c r="F14" s="216">
        <v>2</v>
      </c>
      <c r="G14" s="387">
        <v>16347.146580137984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 t="s">
        <v>915</v>
      </c>
      <c r="C15" s="216" t="s">
        <v>915</v>
      </c>
      <c r="D15" s="216">
        <v>72</v>
      </c>
      <c r="E15" s="386">
        <v>16987.725924708324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6</v>
      </c>
      <c r="C16" s="216">
        <v>2004.6752062733674</v>
      </c>
      <c r="D16" s="216">
        <v>3</v>
      </c>
      <c r="E16" s="386">
        <v>2595.0669687982354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>
        <v>5</v>
      </c>
      <c r="C17" s="216">
        <v>50048.341228576675</v>
      </c>
      <c r="D17" s="216" t="s">
        <v>915</v>
      </c>
      <c r="E17" s="386" t="s">
        <v>915</v>
      </c>
      <c r="F17" s="216" t="s">
        <v>915</v>
      </c>
      <c r="G17" s="387" t="s">
        <v>915</v>
      </c>
      <c r="H17" s="10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622.1451544503749</v>
      </c>
      <c r="D18" s="216" t="s">
        <v>915</v>
      </c>
      <c r="E18" s="386" t="s">
        <v>915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>
        <v>22</v>
      </c>
      <c r="C19" s="216">
        <v>21922.582626895102</v>
      </c>
      <c r="D19" s="216">
        <v>52</v>
      </c>
      <c r="E19" s="386">
        <v>10699.017848638701</v>
      </c>
      <c r="F19" s="216">
        <v>1</v>
      </c>
      <c r="G19" s="387">
        <v>35.130388778455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1</v>
      </c>
      <c r="C20" s="216">
        <v>21.844570870080002</v>
      </c>
      <c r="D20" s="216">
        <v>26</v>
      </c>
      <c r="E20" s="386">
        <v>10424.490975247472</v>
      </c>
      <c r="F20" s="216">
        <v>8</v>
      </c>
      <c r="G20" s="387">
        <v>37017.56992525807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>
        <v>1</v>
      </c>
      <c r="C21" s="216">
        <v>226.07477029723447</v>
      </c>
      <c r="D21" s="216" t="s">
        <v>915</v>
      </c>
      <c r="E21" s="386" t="s">
        <v>915</v>
      </c>
      <c r="F21" s="216">
        <v>8</v>
      </c>
      <c r="G21" s="387">
        <v>10863.163068336195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>
        <v>1</v>
      </c>
      <c r="C22" s="216">
        <v>7265.968962900891</v>
      </c>
      <c r="D22" s="216" t="s">
        <v>915</v>
      </c>
      <c r="E22" s="386" t="s">
        <v>915</v>
      </c>
      <c r="F22" s="216">
        <v>1</v>
      </c>
      <c r="G22" s="387">
        <v>1196.3975094630268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28</v>
      </c>
      <c r="C23" s="216">
        <v>4281.874645767706</v>
      </c>
      <c r="D23" s="216">
        <v>4</v>
      </c>
      <c r="E23" s="386">
        <v>736.2951729745613</v>
      </c>
      <c r="F23" s="216">
        <v>2</v>
      </c>
      <c r="G23" s="387">
        <v>19666.76349013233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26</v>
      </c>
      <c r="E24" s="386">
        <v>20848.438995753164</v>
      </c>
      <c r="F24" s="216">
        <v>27</v>
      </c>
      <c r="G24" s="387">
        <v>37383.723577211975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112</v>
      </c>
      <c r="C25" s="230">
        <f t="shared" si="0"/>
        <v>99955.2218681405</v>
      </c>
      <c r="D25" s="230">
        <f t="shared" si="0"/>
        <v>197</v>
      </c>
      <c r="E25" s="388">
        <f t="shared" si="0"/>
        <v>94975.24409706502</v>
      </c>
      <c r="F25" s="230">
        <f t="shared" si="0"/>
        <v>54</v>
      </c>
      <c r="G25" s="389">
        <f t="shared" si="0"/>
        <v>149776.12073530484</v>
      </c>
      <c r="H25" s="6"/>
      <c r="I25" s="6"/>
      <c r="J25" s="6"/>
      <c r="K25" s="6"/>
      <c r="L25" s="6"/>
      <c r="M25" s="6"/>
      <c r="N25" s="6"/>
      <c r="O25" s="6"/>
      <c r="P25" s="6"/>
    </row>
    <row r="26" spans="1:7" s="5" customFormat="1" ht="12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1:G1"/>
    <mergeCell ref="B6:C6"/>
    <mergeCell ref="A6:A7"/>
    <mergeCell ref="F6:G6"/>
    <mergeCell ref="D6:E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P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15.7109375" style="439" customWidth="1"/>
    <col min="3" max="3" width="15.7109375" style="73" customWidth="1"/>
    <col min="4" max="4" width="15.7109375" style="439" customWidth="1"/>
    <col min="5" max="5" width="15.7109375" style="73" customWidth="1"/>
    <col min="6" max="6" width="15.7109375" style="439" customWidth="1"/>
    <col min="7" max="7" width="15.7109375" style="73" customWidth="1"/>
    <col min="8" max="16384" width="11.421875" style="73" customWidth="1"/>
  </cols>
  <sheetData>
    <row r="1" spans="1:11" ht="18">
      <c r="A1" s="516" t="s">
        <v>262</v>
      </c>
      <c r="B1" s="577"/>
      <c r="C1" s="516"/>
      <c r="D1" s="577"/>
      <c r="E1" s="516"/>
      <c r="F1" s="577"/>
      <c r="G1" s="516"/>
      <c r="H1" s="72"/>
      <c r="I1" s="72"/>
      <c r="J1" s="72"/>
      <c r="K1" s="72"/>
    </row>
    <row r="3" spans="1:12" ht="15">
      <c r="A3" s="517" t="s">
        <v>446</v>
      </c>
      <c r="B3" s="576"/>
      <c r="C3" s="517"/>
      <c r="D3" s="576"/>
      <c r="E3" s="517"/>
      <c r="F3" s="576"/>
      <c r="G3" s="517"/>
      <c r="H3" s="110"/>
      <c r="I3" s="110"/>
      <c r="J3" s="110"/>
      <c r="K3" s="110"/>
      <c r="L3" s="110"/>
    </row>
    <row r="4" spans="1:8" ht="15">
      <c r="A4" s="579" t="s">
        <v>447</v>
      </c>
      <c r="B4" s="580"/>
      <c r="C4" s="579"/>
      <c r="D4" s="580"/>
      <c r="E4" s="579"/>
      <c r="F4" s="580"/>
      <c r="G4" s="579"/>
      <c r="H4" s="99"/>
    </row>
    <row r="5" spans="1:8" ht="13.5" thickBot="1">
      <c r="A5" s="74"/>
      <c r="B5" s="437"/>
      <c r="C5" s="74"/>
      <c r="D5" s="437"/>
      <c r="E5" s="74"/>
      <c r="F5" s="437"/>
      <c r="G5" s="74"/>
      <c r="H5" s="99"/>
    </row>
    <row r="6" spans="1:12" s="5" customFormat="1" ht="12.75" customHeight="1">
      <c r="A6" s="534" t="s">
        <v>612</v>
      </c>
      <c r="B6" s="578" t="s">
        <v>448</v>
      </c>
      <c r="C6" s="513"/>
      <c r="D6" s="578" t="s">
        <v>449</v>
      </c>
      <c r="E6" s="513"/>
      <c r="F6" s="578" t="s">
        <v>450</v>
      </c>
      <c r="G6" s="543"/>
      <c r="H6" s="106"/>
      <c r="I6" s="4"/>
      <c r="J6" s="4"/>
      <c r="K6" s="4"/>
      <c r="L6" s="4"/>
    </row>
    <row r="7" spans="1:12" s="5" customFormat="1" ht="29.25" customHeight="1" thickBot="1">
      <c r="A7" s="535"/>
      <c r="B7" s="438" t="s">
        <v>348</v>
      </c>
      <c r="C7" s="88" t="s">
        <v>1075</v>
      </c>
      <c r="D7" s="438" t="s">
        <v>348</v>
      </c>
      <c r="E7" s="88" t="s">
        <v>1075</v>
      </c>
      <c r="F7" s="438" t="s">
        <v>348</v>
      </c>
      <c r="G7" s="89" t="s">
        <v>1075</v>
      </c>
      <c r="H7" s="106"/>
      <c r="I7" s="4"/>
      <c r="J7" s="4"/>
      <c r="K7" s="4"/>
      <c r="L7" s="4"/>
    </row>
    <row r="8" spans="1:16" s="5" customFormat="1" ht="12.75">
      <c r="A8" s="20" t="s">
        <v>613</v>
      </c>
      <c r="B8" s="214" t="s">
        <v>915</v>
      </c>
      <c r="C8" s="214" t="s">
        <v>915</v>
      </c>
      <c r="D8" s="214">
        <v>7</v>
      </c>
      <c r="E8" s="384">
        <v>1310.9946710823124</v>
      </c>
      <c r="F8" s="214" t="s">
        <v>915</v>
      </c>
      <c r="G8" s="385" t="s">
        <v>915</v>
      </c>
      <c r="H8" s="10"/>
      <c r="I8" s="440"/>
      <c r="J8" s="6"/>
      <c r="K8" s="6"/>
      <c r="L8" s="6"/>
      <c r="M8" s="6"/>
      <c r="N8" s="6"/>
      <c r="O8" s="6"/>
      <c r="P8" s="6"/>
    </row>
    <row r="9" spans="1:16" s="5" customFormat="1" ht="12.75">
      <c r="A9" s="24" t="s">
        <v>614</v>
      </c>
      <c r="B9" s="216" t="s">
        <v>915</v>
      </c>
      <c r="C9" s="216" t="s">
        <v>915</v>
      </c>
      <c r="D9" s="216">
        <v>41</v>
      </c>
      <c r="E9" s="386">
        <v>6490.205651786589</v>
      </c>
      <c r="F9" s="216" t="s">
        <v>915</v>
      </c>
      <c r="G9" s="387" t="s">
        <v>915</v>
      </c>
      <c r="H9" s="10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24" t="s">
        <v>615</v>
      </c>
      <c r="B10" s="216" t="s">
        <v>915</v>
      </c>
      <c r="C10" s="216" t="s">
        <v>915</v>
      </c>
      <c r="D10" s="216">
        <v>1</v>
      </c>
      <c r="E10" s="386">
        <v>2.6472160785535</v>
      </c>
      <c r="F10" s="216" t="s">
        <v>915</v>
      </c>
      <c r="G10" s="387" t="s">
        <v>915</v>
      </c>
      <c r="H10" s="10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24" t="s">
        <v>616</v>
      </c>
      <c r="B11" s="216" t="s">
        <v>915</v>
      </c>
      <c r="C11" s="216" t="s">
        <v>915</v>
      </c>
      <c r="D11" s="216" t="s">
        <v>915</v>
      </c>
      <c r="E11" s="386" t="s">
        <v>915</v>
      </c>
      <c r="F11" s="216">
        <v>5</v>
      </c>
      <c r="G11" s="387">
        <v>894.3730877928002</v>
      </c>
      <c r="H11" s="10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24" t="s">
        <v>617</v>
      </c>
      <c r="B12" s="216" t="s">
        <v>915</v>
      </c>
      <c r="C12" s="216" t="s">
        <v>915</v>
      </c>
      <c r="D12" s="216">
        <v>31</v>
      </c>
      <c r="E12" s="386">
        <v>23.836531202651155</v>
      </c>
      <c r="F12" s="216" t="s">
        <v>915</v>
      </c>
      <c r="G12" s="387" t="s">
        <v>915</v>
      </c>
      <c r="H12" s="10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24" t="s">
        <v>618</v>
      </c>
      <c r="B13" s="216" t="s">
        <v>915</v>
      </c>
      <c r="C13" s="216" t="s">
        <v>915</v>
      </c>
      <c r="D13" s="216" t="s">
        <v>915</v>
      </c>
      <c r="E13" s="386" t="s">
        <v>915</v>
      </c>
      <c r="F13" s="216" t="s">
        <v>915</v>
      </c>
      <c r="G13" s="387" t="s">
        <v>915</v>
      </c>
      <c r="H13" s="10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24" t="s">
        <v>619</v>
      </c>
      <c r="B14" s="216" t="s">
        <v>915</v>
      </c>
      <c r="C14" s="216" t="s">
        <v>915</v>
      </c>
      <c r="D14" s="216">
        <v>9</v>
      </c>
      <c r="E14" s="386">
        <v>2778.0143627498314</v>
      </c>
      <c r="F14" s="216" t="s">
        <v>915</v>
      </c>
      <c r="G14" s="387" t="s">
        <v>915</v>
      </c>
      <c r="H14" s="10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24" t="s">
        <v>620</v>
      </c>
      <c r="B15" s="216">
        <v>7</v>
      </c>
      <c r="C15" s="216">
        <v>10100.246085731671</v>
      </c>
      <c r="D15" s="216" t="s">
        <v>915</v>
      </c>
      <c r="E15" s="386" t="s">
        <v>915</v>
      </c>
      <c r="F15" s="216" t="s">
        <v>915</v>
      </c>
      <c r="G15" s="387" t="s">
        <v>915</v>
      </c>
      <c r="H15" s="10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24" t="s">
        <v>621</v>
      </c>
      <c r="B16" s="216">
        <v>1</v>
      </c>
      <c r="C16" s="216">
        <v>60939.93730209857</v>
      </c>
      <c r="D16" s="216">
        <v>2</v>
      </c>
      <c r="E16" s="386">
        <v>51.02174046563274</v>
      </c>
      <c r="F16" s="216" t="s">
        <v>915</v>
      </c>
      <c r="G16" s="387" t="s">
        <v>915</v>
      </c>
      <c r="H16" s="10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24" t="s">
        <v>622</v>
      </c>
      <c r="B17" s="216" t="s">
        <v>915</v>
      </c>
      <c r="C17" s="216" t="s">
        <v>915</v>
      </c>
      <c r="D17" s="216">
        <v>6</v>
      </c>
      <c r="E17" s="386">
        <v>22934.810083897344</v>
      </c>
      <c r="F17" s="216" t="s">
        <v>915</v>
      </c>
      <c r="G17" s="387" t="s">
        <v>915</v>
      </c>
      <c r="H17" s="10"/>
      <c r="I17" s="440"/>
      <c r="J17" s="6"/>
      <c r="K17" s="6"/>
      <c r="L17" s="6"/>
      <c r="M17" s="6"/>
      <c r="N17" s="6"/>
      <c r="O17" s="6"/>
      <c r="P17" s="6"/>
    </row>
    <row r="18" spans="1:16" s="5" customFormat="1" ht="12.75">
      <c r="A18" s="24" t="s">
        <v>623</v>
      </c>
      <c r="B18" s="216">
        <v>1</v>
      </c>
      <c r="C18" s="216">
        <v>1538.5875807107716</v>
      </c>
      <c r="D18" s="216">
        <v>1</v>
      </c>
      <c r="E18" s="386">
        <v>2.6486219451329274</v>
      </c>
      <c r="F18" s="216" t="s">
        <v>915</v>
      </c>
      <c r="G18" s="387" t="s">
        <v>915</v>
      </c>
      <c r="H18" s="10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24" t="s">
        <v>624</v>
      </c>
      <c r="B19" s="216" t="s">
        <v>915</v>
      </c>
      <c r="C19" s="216" t="s">
        <v>915</v>
      </c>
      <c r="D19" s="216">
        <v>21</v>
      </c>
      <c r="E19" s="386">
        <v>32757.747741750005</v>
      </c>
      <c r="F19" s="216" t="s">
        <v>915</v>
      </c>
      <c r="G19" s="387" t="s">
        <v>915</v>
      </c>
      <c r="H19" s="10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24" t="s">
        <v>625</v>
      </c>
      <c r="B20" s="216">
        <v>50</v>
      </c>
      <c r="C20" s="216">
        <v>17369.35488157286</v>
      </c>
      <c r="D20" s="216">
        <v>1</v>
      </c>
      <c r="E20" s="386">
        <v>241.24679965871303</v>
      </c>
      <c r="F20" s="216" t="s">
        <v>915</v>
      </c>
      <c r="G20" s="387" t="s">
        <v>915</v>
      </c>
      <c r="H20" s="10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24" t="s">
        <v>626</v>
      </c>
      <c r="B21" s="216" t="s">
        <v>915</v>
      </c>
      <c r="C21" s="216" t="s">
        <v>915</v>
      </c>
      <c r="D21" s="216" t="s">
        <v>915</v>
      </c>
      <c r="E21" s="386" t="s">
        <v>915</v>
      </c>
      <c r="F21" s="216" t="s">
        <v>915</v>
      </c>
      <c r="G21" s="387" t="s">
        <v>915</v>
      </c>
      <c r="H21" s="10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24" t="s">
        <v>627</v>
      </c>
      <c r="B22" s="216" t="s">
        <v>915</v>
      </c>
      <c r="C22" s="216" t="s">
        <v>915</v>
      </c>
      <c r="D22" s="216">
        <v>4</v>
      </c>
      <c r="E22" s="386">
        <v>1444.0915245794752</v>
      </c>
      <c r="F22" s="216" t="s">
        <v>915</v>
      </c>
      <c r="G22" s="387" t="s">
        <v>915</v>
      </c>
      <c r="H22" s="10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24" t="s">
        <v>727</v>
      </c>
      <c r="B23" s="216">
        <v>32</v>
      </c>
      <c r="C23" s="216">
        <v>88847.16622644449</v>
      </c>
      <c r="D23" s="216">
        <v>37</v>
      </c>
      <c r="E23" s="386">
        <v>1045.0166569426076</v>
      </c>
      <c r="F23" s="216" t="s">
        <v>915</v>
      </c>
      <c r="G23" s="387" t="s">
        <v>915</v>
      </c>
      <c r="H23" s="10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24" t="s">
        <v>628</v>
      </c>
      <c r="B24" s="216" t="s">
        <v>915</v>
      </c>
      <c r="C24" s="216" t="s">
        <v>915</v>
      </c>
      <c r="D24" s="216">
        <v>52</v>
      </c>
      <c r="E24" s="386">
        <v>30538.496804758008</v>
      </c>
      <c r="F24" s="216" t="s">
        <v>915</v>
      </c>
      <c r="G24" s="387" t="s">
        <v>915</v>
      </c>
      <c r="H24" s="10"/>
      <c r="I24" s="6"/>
      <c r="J24" s="6"/>
      <c r="K24" s="6"/>
      <c r="L24" s="6"/>
      <c r="M24" s="6"/>
      <c r="N24" s="6"/>
      <c r="O24" s="6"/>
      <c r="P24" s="6"/>
    </row>
    <row r="25" spans="1:16" s="5" customFormat="1" ht="23.25" customHeight="1" thickBot="1">
      <c r="A25" s="29" t="s">
        <v>665</v>
      </c>
      <c r="B25" s="230">
        <f aca="true" t="shared" si="0" ref="B25:G25">SUM(B8:B24)</f>
        <v>91</v>
      </c>
      <c r="C25" s="230">
        <f t="shared" si="0"/>
        <v>178795.29207655834</v>
      </c>
      <c r="D25" s="230">
        <f t="shared" si="0"/>
        <v>213</v>
      </c>
      <c r="E25" s="388">
        <f t="shared" si="0"/>
        <v>99620.77840689685</v>
      </c>
      <c r="F25" s="230">
        <f t="shared" si="0"/>
        <v>5</v>
      </c>
      <c r="G25" s="389">
        <f t="shared" si="0"/>
        <v>894.3730877928002</v>
      </c>
      <c r="H25" s="10"/>
      <c r="I25" s="6"/>
      <c r="J25" s="6"/>
      <c r="K25" s="6"/>
      <c r="L25" s="6"/>
      <c r="M25" s="6"/>
      <c r="N25" s="6"/>
      <c r="O25" s="6"/>
      <c r="P25" s="6"/>
    </row>
    <row r="26" spans="1:7" s="5" customFormat="1" ht="12.75" customHeight="1">
      <c r="A26" s="45" t="s">
        <v>329</v>
      </c>
      <c r="B26" s="87"/>
      <c r="C26" s="87"/>
      <c r="D26" s="87"/>
      <c r="E26" s="87"/>
      <c r="F26" s="87"/>
      <c r="G26" s="87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4"/>
  <dimension ref="A1:L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8.00390625" style="73" customWidth="1"/>
    <col min="2" max="2" width="20.7109375" style="439" customWidth="1"/>
    <col min="3" max="3" width="22.7109375" style="73" customWidth="1"/>
    <col min="4" max="4" width="20.7109375" style="439" customWidth="1"/>
    <col min="5" max="5" width="22.7109375" style="73" customWidth="1"/>
    <col min="6" max="16384" width="11.421875" style="73" customWidth="1"/>
  </cols>
  <sheetData>
    <row r="1" spans="1:7" ht="18">
      <c r="A1" s="516" t="s">
        <v>262</v>
      </c>
      <c r="B1" s="516"/>
      <c r="C1" s="516"/>
      <c r="D1" s="516"/>
      <c r="E1" s="516"/>
      <c r="F1" s="72"/>
      <c r="G1" s="72"/>
    </row>
    <row r="3" spans="1:8" ht="15" customHeight="1">
      <c r="A3" s="517" t="s">
        <v>451</v>
      </c>
      <c r="B3" s="517"/>
      <c r="C3" s="517"/>
      <c r="D3" s="517"/>
      <c r="E3" s="517"/>
      <c r="F3" s="110"/>
      <c r="G3" s="110"/>
      <c r="H3" s="110"/>
    </row>
    <row r="4" spans="1:5" ht="15">
      <c r="A4" s="579" t="s">
        <v>452</v>
      </c>
      <c r="B4" s="579"/>
      <c r="C4" s="579"/>
      <c r="D4" s="579"/>
      <c r="E4" s="579"/>
    </row>
    <row r="5" spans="1:5" ht="13.5" thickBot="1">
      <c r="A5" s="74"/>
      <c r="B5" s="437"/>
      <c r="C5" s="74"/>
      <c r="D5" s="437"/>
      <c r="E5" s="74"/>
    </row>
    <row r="6" spans="1:8" s="5" customFormat="1" ht="12.75" customHeight="1">
      <c r="A6" s="534" t="s">
        <v>612</v>
      </c>
      <c r="B6" s="542" t="s">
        <v>453</v>
      </c>
      <c r="C6" s="513"/>
      <c r="D6" s="542" t="s">
        <v>653</v>
      </c>
      <c r="E6" s="543"/>
      <c r="F6" s="4"/>
      <c r="G6" s="4"/>
      <c r="H6" s="4"/>
    </row>
    <row r="7" spans="1:8" s="5" customFormat="1" ht="29.25" customHeight="1" thickBot="1">
      <c r="A7" s="535"/>
      <c r="B7" s="438" t="s">
        <v>348</v>
      </c>
      <c r="C7" s="88" t="s">
        <v>454</v>
      </c>
      <c r="D7" s="438" t="s">
        <v>348</v>
      </c>
      <c r="E7" s="89" t="s">
        <v>455</v>
      </c>
      <c r="F7" s="4"/>
      <c r="G7" s="4"/>
      <c r="H7" s="4"/>
    </row>
    <row r="8" spans="1:12" s="5" customFormat="1" ht="12.75">
      <c r="A8" s="20" t="s">
        <v>613</v>
      </c>
      <c r="B8" s="214">
        <v>81</v>
      </c>
      <c r="C8" s="214">
        <v>345966.20097943285</v>
      </c>
      <c r="D8" s="214">
        <v>96</v>
      </c>
      <c r="E8" s="385">
        <v>391804.97899757675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614</v>
      </c>
      <c r="B9" s="216" t="s">
        <v>915</v>
      </c>
      <c r="C9" s="216" t="s">
        <v>915</v>
      </c>
      <c r="D9" s="216">
        <v>56</v>
      </c>
      <c r="E9" s="387">
        <v>237714.0881565633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615</v>
      </c>
      <c r="B10" s="216">
        <v>29</v>
      </c>
      <c r="C10" s="216">
        <v>103116.60074106381</v>
      </c>
      <c r="D10" s="216">
        <v>37</v>
      </c>
      <c r="E10" s="387">
        <v>155125.87380106232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616</v>
      </c>
      <c r="B11" s="216">
        <v>25</v>
      </c>
      <c r="C11" s="216">
        <v>0.78163629972996</v>
      </c>
      <c r="D11" s="216">
        <v>40</v>
      </c>
      <c r="E11" s="387">
        <v>98947.73243456644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617</v>
      </c>
      <c r="B12" s="216">
        <v>41</v>
      </c>
      <c r="C12" s="216">
        <v>1497.0747664004664</v>
      </c>
      <c r="D12" s="216">
        <v>125</v>
      </c>
      <c r="E12" s="387">
        <v>84966.19000616726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618</v>
      </c>
      <c r="B13" s="216">
        <v>6</v>
      </c>
      <c r="C13" s="216">
        <v>142267.33118823072</v>
      </c>
      <c r="D13" s="216">
        <v>8</v>
      </c>
      <c r="E13" s="387">
        <v>166418.4402842983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619</v>
      </c>
      <c r="B14" s="216" t="s">
        <v>915</v>
      </c>
      <c r="C14" s="216" t="s">
        <v>915</v>
      </c>
      <c r="D14" s="216">
        <v>19</v>
      </c>
      <c r="E14" s="387">
        <v>155155.2002109647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620</v>
      </c>
      <c r="B15" s="216">
        <v>165</v>
      </c>
      <c r="C15" s="216">
        <v>789706.9572400827</v>
      </c>
      <c r="D15" s="216">
        <v>256</v>
      </c>
      <c r="E15" s="387">
        <v>1041243.1029263728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621</v>
      </c>
      <c r="B16" s="216">
        <v>62</v>
      </c>
      <c r="C16" s="216">
        <v>31.84569948488482</v>
      </c>
      <c r="D16" s="216">
        <v>81</v>
      </c>
      <c r="E16" s="387">
        <v>100390.4031777428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622</v>
      </c>
      <c r="B17" s="216" t="s">
        <v>915</v>
      </c>
      <c r="C17" s="216" t="s">
        <v>915</v>
      </c>
      <c r="D17" s="216">
        <v>24</v>
      </c>
      <c r="E17" s="387">
        <v>619837.8373141014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623</v>
      </c>
      <c r="B18" s="216">
        <v>2</v>
      </c>
      <c r="C18" s="216">
        <v>287.53596647623635</v>
      </c>
      <c r="D18" s="216">
        <v>9</v>
      </c>
      <c r="E18" s="387">
        <v>110144.16233304261</v>
      </c>
      <c r="F18" s="6"/>
      <c r="G18" s="6"/>
      <c r="H18" s="6"/>
      <c r="I18" s="6"/>
      <c r="J18" s="6"/>
      <c r="K18" s="6"/>
      <c r="L18" s="6"/>
    </row>
    <row r="19" spans="1:12" s="5" customFormat="1" ht="12.75">
      <c r="A19" s="24" t="s">
        <v>624</v>
      </c>
      <c r="B19" s="216" t="s">
        <v>915</v>
      </c>
      <c r="C19" s="216" t="s">
        <v>915</v>
      </c>
      <c r="D19" s="216">
        <v>104</v>
      </c>
      <c r="E19" s="387">
        <v>320600.8721873361</v>
      </c>
      <c r="F19" s="6"/>
      <c r="G19" s="6"/>
      <c r="H19" s="6"/>
      <c r="I19" s="6"/>
      <c r="J19" s="6"/>
      <c r="K19" s="6"/>
      <c r="L19" s="6"/>
    </row>
    <row r="20" spans="1:12" s="5" customFormat="1" ht="12.75">
      <c r="A20" s="24" t="s">
        <v>625</v>
      </c>
      <c r="B20" s="216">
        <v>182</v>
      </c>
      <c r="C20" s="216">
        <v>12796.036702740235</v>
      </c>
      <c r="D20" s="216">
        <v>289</v>
      </c>
      <c r="E20" s="387">
        <v>246638.03378232685</v>
      </c>
      <c r="F20" s="6"/>
      <c r="G20" s="6"/>
      <c r="H20" s="6"/>
      <c r="I20" s="6"/>
      <c r="J20" s="6"/>
      <c r="K20" s="6"/>
      <c r="L20" s="6"/>
    </row>
    <row r="21" spans="1:12" s="5" customFormat="1" ht="12.75">
      <c r="A21" s="24" t="s">
        <v>626</v>
      </c>
      <c r="B21" s="216">
        <v>3</v>
      </c>
      <c r="C21" s="216">
        <v>10848.920516398312</v>
      </c>
      <c r="D21" s="216">
        <v>19</v>
      </c>
      <c r="E21" s="387">
        <v>77832.0685797248</v>
      </c>
      <c r="F21" s="6"/>
      <c r="G21" s="6"/>
      <c r="H21" s="6"/>
      <c r="I21" s="6"/>
      <c r="J21" s="6"/>
      <c r="K21" s="6"/>
      <c r="L21" s="6"/>
    </row>
    <row r="22" spans="1:12" s="5" customFormat="1" ht="12.75">
      <c r="A22" s="24" t="s">
        <v>627</v>
      </c>
      <c r="B22" s="216">
        <v>49</v>
      </c>
      <c r="C22" s="216">
        <v>249277.37801164584</v>
      </c>
      <c r="D22" s="216">
        <v>58</v>
      </c>
      <c r="E22" s="387">
        <v>314092.6148035398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727</v>
      </c>
      <c r="B23" s="216">
        <v>21</v>
      </c>
      <c r="C23" s="216">
        <v>5592.654979033092</v>
      </c>
      <c r="D23" s="216">
        <v>150</v>
      </c>
      <c r="E23" s="387">
        <v>1683962.9740413877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 t="s">
        <v>628</v>
      </c>
      <c r="B24" s="216">
        <v>19</v>
      </c>
      <c r="C24" s="216">
        <v>1343.4858023775002</v>
      </c>
      <c r="D24" s="216">
        <v>146</v>
      </c>
      <c r="E24" s="387">
        <v>339126.92999575526</v>
      </c>
      <c r="F24" s="6"/>
      <c r="G24" s="6"/>
      <c r="H24" s="6"/>
      <c r="I24" s="6"/>
      <c r="J24" s="6"/>
      <c r="K24" s="6"/>
      <c r="L24" s="6"/>
    </row>
    <row r="25" spans="1:12" s="5" customFormat="1" ht="23.25" customHeight="1" thickBot="1">
      <c r="A25" s="29" t="s">
        <v>665</v>
      </c>
      <c r="B25" s="230">
        <f>SUM(B8:B24)</f>
        <v>685</v>
      </c>
      <c r="C25" s="230">
        <f>SUM(C8:C24)</f>
        <v>1662732.8042296662</v>
      </c>
      <c r="D25" s="230">
        <f>SUM(D8:D24)</f>
        <v>1517</v>
      </c>
      <c r="E25" s="389">
        <f>SUM(E8:E24)</f>
        <v>6144001.50303253</v>
      </c>
      <c r="F25" s="6"/>
      <c r="G25" s="6"/>
      <c r="H25" s="6"/>
      <c r="I25" s="6"/>
      <c r="J25" s="6"/>
      <c r="K25" s="6"/>
      <c r="L25" s="6"/>
    </row>
    <row r="26" spans="1:5" s="5" customFormat="1" ht="12.75" customHeight="1">
      <c r="A26" s="45" t="s">
        <v>329</v>
      </c>
      <c r="B26" s="87"/>
      <c r="C26" s="87"/>
      <c r="D26" s="87"/>
      <c r="E26" s="87"/>
    </row>
  </sheetData>
  <mergeCells count="6">
    <mergeCell ref="A1:E1"/>
    <mergeCell ref="B6:C6"/>
    <mergeCell ref="A6:A7"/>
    <mergeCell ref="D6:E6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7.8515625" style="73" customWidth="1"/>
    <col min="2" max="2" width="33.00390625" style="73" customWidth="1"/>
    <col min="3" max="3" width="25.28125" style="73" customWidth="1"/>
    <col min="4" max="16384" width="11.421875" style="73" customWidth="1"/>
  </cols>
  <sheetData>
    <row r="1" spans="1:8" ht="18">
      <c r="A1" s="516" t="s">
        <v>262</v>
      </c>
      <c r="B1" s="516"/>
      <c r="C1" s="516"/>
      <c r="D1" s="72"/>
      <c r="E1" s="72"/>
      <c r="F1" s="72"/>
      <c r="G1" s="72"/>
      <c r="H1" s="72"/>
    </row>
    <row r="3" spans="1:9" ht="15">
      <c r="A3" s="497" t="s">
        <v>456</v>
      </c>
      <c r="B3" s="498"/>
      <c r="C3" s="498"/>
      <c r="D3" s="110"/>
      <c r="E3" s="110"/>
      <c r="F3" s="110"/>
      <c r="G3" s="110"/>
      <c r="H3" s="110"/>
      <c r="I3" s="110"/>
    </row>
    <row r="4" spans="1:9" ht="15">
      <c r="A4" s="497" t="s">
        <v>583</v>
      </c>
      <c r="B4" s="498"/>
      <c r="C4" s="498"/>
      <c r="D4" s="110"/>
      <c r="E4" s="110"/>
      <c r="F4" s="110"/>
      <c r="G4" s="110"/>
      <c r="H4" s="110"/>
      <c r="I4" s="110"/>
    </row>
    <row r="5" spans="1:3" ht="12.75" customHeight="1" thickBot="1">
      <c r="A5" s="74"/>
      <c r="B5" s="74"/>
      <c r="C5" s="74"/>
    </row>
    <row r="6" spans="1:9" s="5" customFormat="1" ht="21.75" customHeight="1" thickBot="1">
      <c r="A6" s="441" t="s">
        <v>612</v>
      </c>
      <c r="B6" s="75" t="s">
        <v>584</v>
      </c>
      <c r="C6" s="442" t="s">
        <v>585</v>
      </c>
      <c r="D6" s="4"/>
      <c r="E6" s="4"/>
      <c r="F6" s="4"/>
      <c r="G6" s="4"/>
      <c r="H6" s="4"/>
      <c r="I6" s="4"/>
    </row>
    <row r="7" spans="1:13" s="5" customFormat="1" ht="12.75">
      <c r="A7" s="20" t="s">
        <v>613</v>
      </c>
      <c r="B7" s="214">
        <v>7</v>
      </c>
      <c r="C7" s="215">
        <v>1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2.75">
      <c r="A8" s="24" t="s">
        <v>614</v>
      </c>
      <c r="B8" s="216">
        <v>54</v>
      </c>
      <c r="C8" s="217">
        <v>12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5" customFormat="1" ht="12.75">
      <c r="A9" s="24" t="s">
        <v>615</v>
      </c>
      <c r="B9" s="216">
        <v>3</v>
      </c>
      <c r="C9" s="217">
        <v>4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5" customFormat="1" ht="12.75">
      <c r="A10" s="24" t="s">
        <v>616</v>
      </c>
      <c r="B10" s="216">
        <v>9</v>
      </c>
      <c r="C10" s="217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5" customFormat="1" ht="12.75">
      <c r="A11" s="24" t="s">
        <v>617</v>
      </c>
      <c r="B11" s="216">
        <v>2</v>
      </c>
      <c r="C11" s="217">
        <v>52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5" customFormat="1" ht="12.75">
      <c r="A12" s="24" t="s">
        <v>618</v>
      </c>
      <c r="B12" s="216">
        <v>2</v>
      </c>
      <c r="C12" s="217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5" customFormat="1" ht="12.75">
      <c r="A13" s="24" t="s">
        <v>619</v>
      </c>
      <c r="B13" s="216">
        <v>7</v>
      </c>
      <c r="C13" s="217">
        <v>4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5" customFormat="1" ht="12.75">
      <c r="A14" s="24" t="s">
        <v>620</v>
      </c>
      <c r="B14" s="216">
        <v>34</v>
      </c>
      <c r="C14" s="217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5" customFormat="1" ht="12.75">
      <c r="A15" s="24" t="s">
        <v>621</v>
      </c>
      <c r="B15" s="216">
        <v>96</v>
      </c>
      <c r="C15" s="217">
        <v>18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5" customFormat="1" ht="12.75">
      <c r="A16" s="24" t="s">
        <v>622</v>
      </c>
      <c r="B16" s="216">
        <v>16</v>
      </c>
      <c r="C16" s="217" t="s">
        <v>915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5" customFormat="1" ht="12.75">
      <c r="A17" s="24" t="s">
        <v>623</v>
      </c>
      <c r="B17" s="216">
        <v>4</v>
      </c>
      <c r="C17" s="217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5" customFormat="1" ht="12.75">
      <c r="A18" s="24" t="s">
        <v>624</v>
      </c>
      <c r="B18" s="216">
        <v>38</v>
      </c>
      <c r="C18" s="217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5" customFormat="1" ht="12.75">
      <c r="A19" s="24" t="s">
        <v>625</v>
      </c>
      <c r="B19" s="216">
        <v>18</v>
      </c>
      <c r="C19" s="217">
        <v>55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5" customFormat="1" ht="12.75">
      <c r="A20" s="24" t="s">
        <v>626</v>
      </c>
      <c r="B20" s="216">
        <v>6</v>
      </c>
      <c r="C20" s="217" t="s">
        <v>915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5" customFormat="1" ht="12.75">
      <c r="A21" s="24" t="s">
        <v>627</v>
      </c>
      <c r="B21" s="216">
        <v>4</v>
      </c>
      <c r="C21" s="217" t="s">
        <v>915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5" customFormat="1" ht="12.75">
      <c r="A22" s="24" t="s">
        <v>727</v>
      </c>
      <c r="B22" s="216">
        <v>38</v>
      </c>
      <c r="C22" s="217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>
      <c r="A23" s="24" t="s">
        <v>628</v>
      </c>
      <c r="B23" s="216">
        <v>108</v>
      </c>
      <c r="C23" s="217">
        <v>116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>
      <c r="A24" s="24"/>
      <c r="B24" s="216"/>
      <c r="C24" s="217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5" customFormat="1" ht="15" thickBot="1">
      <c r="A25" s="29" t="s">
        <v>665</v>
      </c>
      <c r="B25" s="230" t="s">
        <v>611</v>
      </c>
      <c r="C25" s="231">
        <f>SUM(C7:C24)</f>
        <v>320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3" ht="12.75">
      <c r="A26" s="434" t="s">
        <v>587</v>
      </c>
      <c r="B26" s="434"/>
      <c r="C26" s="434"/>
    </row>
    <row r="27" ht="12.75">
      <c r="A27" s="73" t="s">
        <v>588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34.421875" style="0" customWidth="1"/>
    <col min="2" max="2" width="12.140625" style="0" customWidth="1"/>
    <col min="3" max="3" width="10.7109375" style="0" customWidth="1"/>
    <col min="4" max="4" width="12.7109375" style="0" customWidth="1"/>
    <col min="5" max="6" width="12.421875" style="0" customWidth="1"/>
    <col min="7" max="7" width="16.28125" style="0" customWidth="1"/>
    <col min="8" max="8" width="11.57421875" style="0" customWidth="1"/>
    <col min="9" max="9" width="15.7109375" style="0" customWidth="1"/>
    <col min="10" max="10" width="10.2812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581"/>
      <c r="I1" s="581"/>
      <c r="J1" s="581"/>
    </row>
    <row r="3" spans="1:10" ht="15">
      <c r="A3" s="561" t="s">
        <v>589</v>
      </c>
      <c r="B3" s="561"/>
      <c r="C3" s="561"/>
      <c r="D3" s="561"/>
      <c r="E3" s="561"/>
      <c r="F3" s="561"/>
      <c r="G3" s="561"/>
      <c r="H3" s="561"/>
      <c r="I3" s="561"/>
      <c r="J3" s="561"/>
    </row>
    <row r="4" spans="1:10" ht="15">
      <c r="A4" s="561" t="s">
        <v>590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0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3.5" thickBot="1">
      <c r="A6" s="416" t="s">
        <v>612</v>
      </c>
      <c r="B6" s="417" t="s">
        <v>591</v>
      </c>
      <c r="C6" s="417" t="s">
        <v>592</v>
      </c>
      <c r="D6" s="417" t="s">
        <v>593</v>
      </c>
      <c r="E6" s="417" t="s">
        <v>594</v>
      </c>
      <c r="F6" s="417" t="s">
        <v>595</v>
      </c>
      <c r="G6" s="417" t="s">
        <v>596</v>
      </c>
      <c r="H6" s="417" t="s">
        <v>597</v>
      </c>
      <c r="I6" s="417" t="s">
        <v>1151</v>
      </c>
      <c r="J6" s="418" t="s">
        <v>598</v>
      </c>
    </row>
    <row r="7" spans="1:10" ht="12.75">
      <c r="A7" s="20" t="s">
        <v>613</v>
      </c>
      <c r="B7" s="214">
        <v>5816</v>
      </c>
      <c r="C7" s="214">
        <v>108</v>
      </c>
      <c r="D7" s="214">
        <v>131</v>
      </c>
      <c r="E7" s="214">
        <v>251500</v>
      </c>
      <c r="F7" s="214">
        <v>671</v>
      </c>
      <c r="G7" s="214">
        <v>51011</v>
      </c>
      <c r="H7" s="214">
        <v>6780</v>
      </c>
      <c r="I7" s="214">
        <v>316017</v>
      </c>
      <c r="J7" s="385">
        <v>10.65</v>
      </c>
    </row>
    <row r="8" spans="1:10" ht="12.75">
      <c r="A8" s="24" t="s">
        <v>614</v>
      </c>
      <c r="B8" s="216">
        <v>32567</v>
      </c>
      <c r="C8" s="216">
        <v>862</v>
      </c>
      <c r="D8" s="216">
        <v>12681</v>
      </c>
      <c r="E8" s="216">
        <v>21578</v>
      </c>
      <c r="F8" s="216">
        <v>636</v>
      </c>
      <c r="G8" s="216">
        <v>187591</v>
      </c>
      <c r="H8" s="216">
        <v>25154</v>
      </c>
      <c r="I8" s="216">
        <v>281068</v>
      </c>
      <c r="J8" s="387">
        <v>26.49</v>
      </c>
    </row>
    <row r="9" spans="1:10" ht="12.75">
      <c r="A9" s="24" t="s">
        <v>615</v>
      </c>
      <c r="B9" s="216">
        <v>37162</v>
      </c>
      <c r="C9" s="216">
        <v>5542</v>
      </c>
      <c r="D9" s="216">
        <v>38674</v>
      </c>
      <c r="E9" s="216">
        <v>22705</v>
      </c>
      <c r="F9" s="216">
        <v>213</v>
      </c>
      <c r="G9" s="216">
        <v>23897</v>
      </c>
      <c r="H9" s="216">
        <v>3723</v>
      </c>
      <c r="I9" s="216">
        <v>131915</v>
      </c>
      <c r="J9" s="387">
        <v>24.8</v>
      </c>
    </row>
    <row r="10" spans="1:10" ht="12.75">
      <c r="A10" s="24" t="s">
        <v>616</v>
      </c>
      <c r="B10" s="216">
        <v>53266</v>
      </c>
      <c r="C10" s="216">
        <v>9530</v>
      </c>
      <c r="D10" s="216">
        <v>12750</v>
      </c>
      <c r="E10" s="216">
        <v>45907</v>
      </c>
      <c r="F10" s="216">
        <v>360</v>
      </c>
      <c r="G10" s="216">
        <v>12523</v>
      </c>
      <c r="H10" s="216">
        <v>12775</v>
      </c>
      <c r="I10" s="216">
        <v>147110</v>
      </c>
      <c r="J10" s="387">
        <v>20.35</v>
      </c>
    </row>
    <row r="11" spans="1:10" ht="12.75">
      <c r="A11" s="24" t="s">
        <v>617</v>
      </c>
      <c r="B11" s="216">
        <v>100527</v>
      </c>
      <c r="C11" s="216">
        <v>89</v>
      </c>
      <c r="D11" s="216">
        <v>59859</v>
      </c>
      <c r="E11" s="216">
        <v>40570</v>
      </c>
      <c r="F11" s="216"/>
      <c r="G11" s="216">
        <v>12705</v>
      </c>
      <c r="H11" s="216">
        <v>1643</v>
      </c>
      <c r="I11" s="216">
        <v>215393</v>
      </c>
      <c r="J11" s="387">
        <v>20.74</v>
      </c>
    </row>
    <row r="12" spans="1:10" ht="12.75">
      <c r="A12" s="24" t="s">
        <v>618</v>
      </c>
      <c r="B12" s="216">
        <v>848</v>
      </c>
      <c r="C12" s="216"/>
      <c r="D12" s="216">
        <v>136984</v>
      </c>
      <c r="E12" s="216">
        <v>361</v>
      </c>
      <c r="F12" s="216"/>
      <c r="G12" s="216">
        <v>22765</v>
      </c>
      <c r="H12" s="216"/>
      <c r="I12" s="216">
        <v>160958</v>
      </c>
      <c r="J12" s="387">
        <v>31.93</v>
      </c>
    </row>
    <row r="13" spans="1:10" ht="12.75">
      <c r="A13" s="24" t="s">
        <v>619</v>
      </c>
      <c r="B13" s="216">
        <v>421141</v>
      </c>
      <c r="C13" s="216">
        <v>194175</v>
      </c>
      <c r="D13" s="216">
        <v>347138</v>
      </c>
      <c r="E13" s="216">
        <v>3421</v>
      </c>
      <c r="F13" s="216">
        <v>1374</v>
      </c>
      <c r="G13" s="216">
        <v>102912</v>
      </c>
      <c r="H13" s="216">
        <v>318</v>
      </c>
      <c r="I13" s="216">
        <v>1070478</v>
      </c>
      <c r="J13" s="387">
        <v>22.43</v>
      </c>
    </row>
    <row r="14" spans="1:10" ht="12.75">
      <c r="A14" s="24" t="s">
        <v>620</v>
      </c>
      <c r="B14" s="216">
        <v>104344</v>
      </c>
      <c r="C14" s="216">
        <v>1046</v>
      </c>
      <c r="D14" s="216">
        <v>508668</v>
      </c>
      <c r="E14" s="216">
        <v>24984</v>
      </c>
      <c r="F14" s="216"/>
      <c r="G14" s="216">
        <v>195266</v>
      </c>
      <c r="H14" s="216">
        <v>8881</v>
      </c>
      <c r="I14" s="216">
        <v>843189</v>
      </c>
      <c r="J14" s="387">
        <v>26.18</v>
      </c>
    </row>
    <row r="15" spans="1:10" ht="12.75">
      <c r="A15" s="24" t="s">
        <v>621</v>
      </c>
      <c r="B15" s="216">
        <v>24092</v>
      </c>
      <c r="C15" s="216">
        <v>2171</v>
      </c>
      <c r="D15" s="216">
        <v>45774</v>
      </c>
      <c r="E15" s="216">
        <v>15</v>
      </c>
      <c r="F15" s="216">
        <v>87</v>
      </c>
      <c r="G15" s="216">
        <v>10514</v>
      </c>
      <c r="H15" s="216">
        <v>327</v>
      </c>
      <c r="I15" s="216">
        <v>82980</v>
      </c>
      <c r="J15" s="387">
        <v>16.35</v>
      </c>
    </row>
    <row r="16" spans="1:10" ht="12.75">
      <c r="A16" s="24" t="s">
        <v>622</v>
      </c>
      <c r="B16" s="216">
        <v>392957</v>
      </c>
      <c r="C16" s="216">
        <v>82729</v>
      </c>
      <c r="D16" s="216">
        <v>780080</v>
      </c>
      <c r="E16" s="216">
        <v>11073</v>
      </c>
      <c r="F16" s="216">
        <v>176</v>
      </c>
      <c r="G16" s="216">
        <v>418910</v>
      </c>
      <c r="H16" s="216">
        <v>1756</v>
      </c>
      <c r="I16" s="216">
        <v>1684680</v>
      </c>
      <c r="J16" s="387">
        <v>17.91</v>
      </c>
    </row>
    <row r="17" spans="1:10" ht="12.75">
      <c r="A17" s="24" t="s">
        <v>623</v>
      </c>
      <c r="B17" s="216">
        <v>49796</v>
      </c>
      <c r="C17" s="216">
        <v>36</v>
      </c>
      <c r="D17" s="216">
        <v>102357</v>
      </c>
      <c r="E17" s="216">
        <v>61291</v>
      </c>
      <c r="F17" s="216">
        <v>4</v>
      </c>
      <c r="G17" s="216">
        <v>14894</v>
      </c>
      <c r="H17" s="216">
        <v>1991</v>
      </c>
      <c r="I17" s="216">
        <v>230370</v>
      </c>
      <c r="J17" s="387">
        <v>28.72</v>
      </c>
    </row>
    <row r="18" spans="1:10" ht="12.75">
      <c r="A18" s="24" t="s">
        <v>624</v>
      </c>
      <c r="B18" s="216">
        <v>181711</v>
      </c>
      <c r="C18" s="216">
        <v>68088</v>
      </c>
      <c r="D18" s="216">
        <v>947687</v>
      </c>
      <c r="E18" s="216">
        <v>9411</v>
      </c>
      <c r="F18" s="216">
        <v>361</v>
      </c>
      <c r="G18" s="216">
        <v>212730</v>
      </c>
      <c r="H18" s="216">
        <v>3560</v>
      </c>
      <c r="I18" s="216">
        <v>1423548</v>
      </c>
      <c r="J18" s="387">
        <v>17.93</v>
      </c>
    </row>
    <row r="19" spans="1:10" ht="12.75">
      <c r="A19" s="24" t="s">
        <v>625</v>
      </c>
      <c r="B19" s="216">
        <v>294236</v>
      </c>
      <c r="C19" s="216">
        <v>7214</v>
      </c>
      <c r="D19" s="216">
        <v>124150</v>
      </c>
      <c r="E19" s="216">
        <v>19186</v>
      </c>
      <c r="F19" s="216">
        <v>229</v>
      </c>
      <c r="G19" s="216">
        <v>83470</v>
      </c>
      <c r="H19" s="216">
        <v>24743</v>
      </c>
      <c r="I19" s="216">
        <v>553229</v>
      </c>
      <c r="J19" s="387">
        <v>23.78</v>
      </c>
    </row>
    <row r="20" spans="1:10" ht="12.75">
      <c r="A20" s="24" t="s">
        <v>626</v>
      </c>
      <c r="B20" s="216">
        <v>45086</v>
      </c>
      <c r="C20" s="216">
        <v>59041</v>
      </c>
      <c r="D20" s="216">
        <v>47642</v>
      </c>
      <c r="E20" s="216">
        <v>20081</v>
      </c>
      <c r="F20" s="216">
        <v>1446</v>
      </c>
      <c r="G20" s="216">
        <v>36486</v>
      </c>
      <c r="H20" s="216">
        <v>6186</v>
      </c>
      <c r="I20" s="216">
        <v>215968</v>
      </c>
      <c r="J20" s="387">
        <v>19.1</v>
      </c>
    </row>
    <row r="21" spans="1:10" ht="12.75">
      <c r="A21" s="24" t="s">
        <v>627</v>
      </c>
      <c r="B21" s="216">
        <v>120277</v>
      </c>
      <c r="C21" s="216">
        <v>187417</v>
      </c>
      <c r="D21" s="216">
        <v>368245</v>
      </c>
      <c r="E21" s="216">
        <v>8472</v>
      </c>
      <c r="F21" s="216">
        <v>57527</v>
      </c>
      <c r="G21" s="216">
        <v>179352</v>
      </c>
      <c r="H21" s="216">
        <v>17215</v>
      </c>
      <c r="I21" s="216">
        <v>938506</v>
      </c>
      <c r="J21" s="387">
        <v>22.52</v>
      </c>
    </row>
    <row r="22" spans="1:10" ht="12.75">
      <c r="A22" s="24" t="s">
        <v>727</v>
      </c>
      <c r="B22" s="216">
        <v>798523</v>
      </c>
      <c r="C22" s="216">
        <v>54</v>
      </c>
      <c r="D22" s="216">
        <v>6393</v>
      </c>
      <c r="E22" s="216">
        <v>70522</v>
      </c>
      <c r="F22" s="216">
        <v>981</v>
      </c>
      <c r="G22" s="216">
        <v>1347076</v>
      </c>
      <c r="H22" s="216">
        <v>26617</v>
      </c>
      <c r="I22" s="216">
        <v>2250168</v>
      </c>
      <c r="J22" s="387">
        <v>25.69</v>
      </c>
    </row>
    <row r="23" spans="1:10" ht="12.75">
      <c r="A23" s="24" t="s">
        <v>628</v>
      </c>
      <c r="B23" s="216">
        <v>18508</v>
      </c>
      <c r="C23" s="216">
        <v>29953</v>
      </c>
      <c r="D23" s="216">
        <v>12774</v>
      </c>
      <c r="E23" s="216">
        <v>55527</v>
      </c>
      <c r="F23" s="216">
        <v>27057</v>
      </c>
      <c r="G23" s="216">
        <v>190024</v>
      </c>
      <c r="H23" s="216">
        <v>14180</v>
      </c>
      <c r="I23" s="216">
        <v>348024</v>
      </c>
      <c r="J23" s="387">
        <v>45</v>
      </c>
    </row>
    <row r="24" spans="1:10" ht="12.75">
      <c r="A24" s="24"/>
      <c r="B24" s="216"/>
      <c r="C24" s="216"/>
      <c r="D24" s="216"/>
      <c r="E24" s="216"/>
      <c r="F24" s="216"/>
      <c r="G24" s="216"/>
      <c r="H24" s="216"/>
      <c r="I24" s="216"/>
      <c r="J24" s="387"/>
    </row>
    <row r="25" spans="1:10" ht="13.5" thickBot="1">
      <c r="A25" s="29" t="s">
        <v>665</v>
      </c>
      <c r="B25" s="230">
        <v>2680857</v>
      </c>
      <c r="C25" s="230">
        <v>648055</v>
      </c>
      <c r="D25" s="230">
        <v>3551987</v>
      </c>
      <c r="E25" s="230">
        <v>666604</v>
      </c>
      <c r="F25" s="230">
        <v>91119</v>
      </c>
      <c r="G25" s="230">
        <v>3102129</v>
      </c>
      <c r="H25" s="230">
        <v>155849</v>
      </c>
      <c r="I25" s="230">
        <v>10896600</v>
      </c>
      <c r="J25" s="389">
        <v>21.51</v>
      </c>
    </row>
    <row r="26" spans="1:10" ht="12.75">
      <c r="A26" s="20" t="s">
        <v>599</v>
      </c>
      <c r="B26" s="337"/>
      <c r="C26" s="247"/>
      <c r="D26" s="247"/>
      <c r="E26" s="247"/>
      <c r="F26" s="247"/>
      <c r="G26" s="247"/>
      <c r="H26" s="247"/>
      <c r="I26" s="247"/>
      <c r="J26" s="247"/>
    </row>
  </sheetData>
  <mergeCells count="3"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75" zoomScaleNormal="75" workbookViewId="0" topLeftCell="A1">
      <selection activeCell="C38" sqref="C38"/>
    </sheetView>
  </sheetViews>
  <sheetFormatPr defaultColWidth="11.421875" defaultRowHeight="12.75"/>
  <cols>
    <col min="1" max="1" width="23.7109375" style="0" customWidth="1"/>
    <col min="2" max="7" width="16.7109375" style="0" customWidth="1"/>
  </cols>
  <sheetData>
    <row r="1" spans="1:10" ht="18">
      <c r="A1" s="581" t="s">
        <v>262</v>
      </c>
      <c r="B1" s="581"/>
      <c r="C1" s="581"/>
      <c r="D1" s="581"/>
      <c r="E1" s="581"/>
      <c r="F1" s="581"/>
      <c r="G1" s="581"/>
      <c r="H1" s="359"/>
      <c r="I1" s="359"/>
      <c r="J1" s="359"/>
    </row>
    <row r="3" spans="1:10" ht="15">
      <c r="A3" s="561" t="s">
        <v>600</v>
      </c>
      <c r="B3" s="561"/>
      <c r="C3" s="561"/>
      <c r="D3" s="561"/>
      <c r="E3" s="561"/>
      <c r="F3" s="561"/>
      <c r="G3" s="561"/>
      <c r="H3" s="443"/>
      <c r="I3" s="443"/>
      <c r="J3" s="443"/>
    </row>
    <row r="4" spans="1:10" ht="15">
      <c r="A4" s="561" t="s">
        <v>601</v>
      </c>
      <c r="B4" s="561"/>
      <c r="C4" s="561"/>
      <c r="D4" s="561"/>
      <c r="E4" s="561"/>
      <c r="F4" s="561"/>
      <c r="G4" s="561"/>
      <c r="H4" s="443"/>
      <c r="I4" s="443"/>
      <c r="J4" s="443"/>
    </row>
    <row r="5" spans="1:10" ht="13.5" customHeight="1" thickBot="1">
      <c r="A5" s="444"/>
      <c r="B5" s="444"/>
      <c r="C5" s="444"/>
      <c r="D5" s="444"/>
      <c r="E5" s="444"/>
      <c r="F5" s="444"/>
      <c r="G5" s="444"/>
      <c r="H5" s="421"/>
      <c r="I5" s="421"/>
      <c r="J5" s="421"/>
    </row>
    <row r="6" spans="1:7" ht="12.75">
      <c r="A6" s="422" t="s">
        <v>602</v>
      </c>
      <c r="B6" s="582" t="s">
        <v>603</v>
      </c>
      <c r="C6" s="308" t="s">
        <v>604</v>
      </c>
      <c r="D6" s="309" t="s">
        <v>603</v>
      </c>
      <c r="E6" s="582" t="s">
        <v>605</v>
      </c>
      <c r="F6" s="582" t="s">
        <v>653</v>
      </c>
      <c r="G6" s="584" t="s">
        <v>606</v>
      </c>
    </row>
    <row r="7" spans="1:7" ht="13.5" thickBot="1">
      <c r="A7" s="445" t="s">
        <v>1199</v>
      </c>
      <c r="B7" s="583"/>
      <c r="C7" s="310" t="s">
        <v>607</v>
      </c>
      <c r="D7" s="310" t="s">
        <v>608</v>
      </c>
      <c r="E7" s="583"/>
      <c r="F7" s="583"/>
      <c r="G7" s="585"/>
    </row>
    <row r="8" spans="1:7" ht="12.75">
      <c r="A8" s="20" t="s">
        <v>613</v>
      </c>
      <c r="B8" s="214">
        <v>123166</v>
      </c>
      <c r="C8" s="214">
        <v>7974</v>
      </c>
      <c r="D8" s="214">
        <v>1889</v>
      </c>
      <c r="E8" s="214">
        <v>182988</v>
      </c>
      <c r="F8" s="214">
        <v>316017</v>
      </c>
      <c r="G8" s="385">
        <v>15.49</v>
      </c>
    </row>
    <row r="9" spans="1:7" ht="12.75">
      <c r="A9" s="24" t="s">
        <v>614</v>
      </c>
      <c r="B9" s="216">
        <v>134850</v>
      </c>
      <c r="C9" s="216">
        <v>4800</v>
      </c>
      <c r="D9" s="216">
        <v>1006</v>
      </c>
      <c r="E9" s="216">
        <v>140412</v>
      </c>
      <c r="F9" s="216">
        <v>281068</v>
      </c>
      <c r="G9" s="387">
        <v>36.76</v>
      </c>
    </row>
    <row r="10" spans="1:7" ht="12.75">
      <c r="A10" s="24" t="s">
        <v>615</v>
      </c>
      <c r="B10" s="216">
        <v>64860</v>
      </c>
      <c r="C10" s="216">
        <v>1898</v>
      </c>
      <c r="D10" s="216">
        <v>447</v>
      </c>
      <c r="E10" s="216">
        <v>64710</v>
      </c>
      <c r="F10" s="216">
        <v>131915</v>
      </c>
      <c r="G10" s="387">
        <v>36.7</v>
      </c>
    </row>
    <row r="11" spans="1:7" ht="12.75">
      <c r="A11" s="24" t="s">
        <v>616</v>
      </c>
      <c r="B11" s="216">
        <v>108591</v>
      </c>
      <c r="C11" s="216">
        <v>974</v>
      </c>
      <c r="D11" s="216">
        <v>121</v>
      </c>
      <c r="E11" s="216">
        <v>37423</v>
      </c>
      <c r="F11" s="216">
        <v>147110</v>
      </c>
      <c r="G11" s="387">
        <v>29.72</v>
      </c>
    </row>
    <row r="12" spans="1:7" ht="12.75">
      <c r="A12" s="24" t="s">
        <v>617</v>
      </c>
      <c r="B12" s="216">
        <v>147340</v>
      </c>
      <c r="C12" s="216">
        <v>5776</v>
      </c>
      <c r="D12" s="216">
        <v>1031</v>
      </c>
      <c r="E12" s="216">
        <v>61246</v>
      </c>
      <c r="F12" s="216">
        <v>215393</v>
      </c>
      <c r="G12" s="387">
        <v>36.72</v>
      </c>
    </row>
    <row r="13" spans="1:7" ht="12.75">
      <c r="A13" s="24" t="s">
        <v>618</v>
      </c>
      <c r="B13" s="216">
        <v>98883</v>
      </c>
      <c r="C13" s="216">
        <v>3673</v>
      </c>
      <c r="D13" s="216">
        <v>339</v>
      </c>
      <c r="E13" s="216">
        <v>58062</v>
      </c>
      <c r="F13" s="216">
        <v>160958</v>
      </c>
      <c r="G13" s="387">
        <v>53.39</v>
      </c>
    </row>
    <row r="14" spans="1:7" ht="12.75">
      <c r="A14" s="24" t="s">
        <v>619</v>
      </c>
      <c r="B14" s="216">
        <v>611859</v>
      </c>
      <c r="C14" s="216">
        <v>63829</v>
      </c>
      <c r="D14" s="216">
        <v>4416</v>
      </c>
      <c r="E14" s="216">
        <v>390374</v>
      </c>
      <c r="F14" s="216">
        <v>1070478</v>
      </c>
      <c r="G14" s="387">
        <v>41.04</v>
      </c>
    </row>
    <row r="15" spans="1:7" ht="12.75">
      <c r="A15" s="24" t="s">
        <v>620</v>
      </c>
      <c r="B15" s="216">
        <v>618597</v>
      </c>
      <c r="C15" s="216">
        <v>35420</v>
      </c>
      <c r="D15" s="216">
        <v>2904</v>
      </c>
      <c r="E15" s="216">
        <v>186268</v>
      </c>
      <c r="F15" s="216">
        <v>843189</v>
      </c>
      <c r="G15" s="387">
        <v>43.68</v>
      </c>
    </row>
    <row r="16" spans="1:7" ht="12.75">
      <c r="A16" s="24" t="s">
        <v>621</v>
      </c>
      <c r="B16" s="216">
        <v>50372</v>
      </c>
      <c r="C16" s="216">
        <v>3245</v>
      </c>
      <c r="D16" s="216">
        <v>555</v>
      </c>
      <c r="E16" s="216">
        <v>28808</v>
      </c>
      <c r="F16" s="216">
        <v>82980</v>
      </c>
      <c r="G16" s="387">
        <v>37.11</v>
      </c>
    </row>
    <row r="17" spans="1:7" ht="12.75">
      <c r="A17" s="24" t="s">
        <v>622</v>
      </c>
      <c r="B17" s="216">
        <v>900229</v>
      </c>
      <c r="C17" s="216">
        <v>67939</v>
      </c>
      <c r="D17" s="216">
        <v>12360</v>
      </c>
      <c r="E17" s="216">
        <v>707152</v>
      </c>
      <c r="F17" s="216">
        <v>1687680</v>
      </c>
      <c r="G17" s="387">
        <v>35.1</v>
      </c>
    </row>
    <row r="18" spans="1:7" ht="12.75">
      <c r="A18" s="24" t="s">
        <v>623</v>
      </c>
      <c r="B18" s="216">
        <v>149692</v>
      </c>
      <c r="C18" s="216">
        <v>17538</v>
      </c>
      <c r="D18" s="216">
        <v>7336</v>
      </c>
      <c r="E18" s="216">
        <v>55804</v>
      </c>
      <c r="F18" s="216">
        <v>230370</v>
      </c>
      <c r="G18" s="387">
        <v>54.84</v>
      </c>
    </row>
    <row r="19" spans="1:7" ht="12.75">
      <c r="A19" s="24" t="s">
        <v>624</v>
      </c>
      <c r="B19" s="216">
        <v>1021506</v>
      </c>
      <c r="C19" s="216">
        <v>116672</v>
      </c>
      <c r="D19" s="216">
        <v>12788</v>
      </c>
      <c r="E19" s="216">
        <v>272582</v>
      </c>
      <c r="F19" s="216">
        <v>1423548</v>
      </c>
      <c r="G19" s="387">
        <v>39.93</v>
      </c>
    </row>
    <row r="20" spans="1:7" ht="12.75">
      <c r="A20" s="24" t="s">
        <v>625</v>
      </c>
      <c r="B20" s="216">
        <v>302896</v>
      </c>
      <c r="C20" s="216">
        <v>51028</v>
      </c>
      <c r="D20" s="216">
        <v>4887</v>
      </c>
      <c r="E20" s="216">
        <v>194418</v>
      </c>
      <c r="F20" s="216">
        <v>553229</v>
      </c>
      <c r="G20" s="387">
        <v>44.26</v>
      </c>
    </row>
    <row r="21" spans="1:7" ht="12.75">
      <c r="A21" s="24" t="s">
        <v>626</v>
      </c>
      <c r="B21" s="216">
        <v>141502</v>
      </c>
      <c r="C21" s="216">
        <v>12404</v>
      </c>
      <c r="D21" s="216">
        <v>4804</v>
      </c>
      <c r="E21" s="216">
        <v>57257</v>
      </c>
      <c r="F21" s="216">
        <v>215968</v>
      </c>
      <c r="G21" s="387">
        <v>44.44</v>
      </c>
    </row>
    <row r="22" spans="1:7" ht="12.75">
      <c r="A22" s="24" t="s">
        <v>627</v>
      </c>
      <c r="B22" s="216">
        <v>552757</v>
      </c>
      <c r="C22" s="216">
        <v>54402</v>
      </c>
      <c r="D22" s="216">
        <v>6643</v>
      </c>
      <c r="E22" s="216">
        <v>324704</v>
      </c>
      <c r="F22" s="216">
        <v>938506</v>
      </c>
      <c r="G22" s="387">
        <v>34.41</v>
      </c>
    </row>
    <row r="23" spans="1:7" ht="12.75">
      <c r="A23" s="24" t="s">
        <v>727</v>
      </c>
      <c r="B23" s="216">
        <v>1414420</v>
      </c>
      <c r="C23" s="216">
        <v>190589</v>
      </c>
      <c r="D23" s="216">
        <v>23950</v>
      </c>
      <c r="E23" s="216">
        <v>621209</v>
      </c>
      <c r="F23" s="216">
        <v>2250168</v>
      </c>
      <c r="G23" s="387">
        <v>49.85</v>
      </c>
    </row>
    <row r="24" spans="1:7" ht="12.75">
      <c r="A24" s="24" t="s">
        <v>628</v>
      </c>
      <c r="B24" s="216">
        <v>101523</v>
      </c>
      <c r="C24" s="216">
        <v>6923</v>
      </c>
      <c r="D24" s="216">
        <v>413</v>
      </c>
      <c r="E24" s="216">
        <v>239165</v>
      </c>
      <c r="F24" s="216">
        <v>348024</v>
      </c>
      <c r="G24" s="387">
        <v>61.75</v>
      </c>
    </row>
    <row r="25" spans="1:7" ht="12.75">
      <c r="A25" s="24"/>
      <c r="B25" s="216"/>
      <c r="C25" s="216"/>
      <c r="D25" s="216"/>
      <c r="E25" s="216"/>
      <c r="F25" s="216"/>
      <c r="G25" s="387"/>
    </row>
    <row r="26" spans="1:7" ht="13.5" thickBot="1">
      <c r="A26" s="29" t="s">
        <v>665</v>
      </c>
      <c r="B26" s="230">
        <v>6543042</v>
      </c>
      <c r="C26" s="230">
        <v>645085</v>
      </c>
      <c r="D26" s="230">
        <v>85888</v>
      </c>
      <c r="E26" s="230">
        <v>3622584</v>
      </c>
      <c r="F26" s="230">
        <v>10896600</v>
      </c>
      <c r="G26" s="389">
        <v>39.42</v>
      </c>
    </row>
    <row r="27" spans="1:7" ht="12.75">
      <c r="A27" s="20" t="s">
        <v>609</v>
      </c>
      <c r="B27" s="337"/>
      <c r="C27" s="247"/>
      <c r="D27" s="247"/>
      <c r="E27" s="247"/>
      <c r="F27" s="247"/>
      <c r="G27" s="247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</sheetData>
  <mergeCells count="7">
    <mergeCell ref="A1:G1"/>
    <mergeCell ref="A3:G3"/>
    <mergeCell ref="B6:B7"/>
    <mergeCell ref="E6:E7"/>
    <mergeCell ref="F6:F7"/>
    <mergeCell ref="G6:G7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7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"/>
  <sheetViews>
    <sheetView zoomScale="75" zoomScaleNormal="75" workbookViewId="0" topLeftCell="A1">
      <selection activeCell="A6" sqref="A6:IV7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586" t="s">
        <v>350</v>
      </c>
      <c r="B1" s="586"/>
      <c r="C1" s="586"/>
      <c r="D1" s="586"/>
      <c r="E1" s="586"/>
      <c r="F1" s="586"/>
      <c r="G1" s="586"/>
    </row>
    <row r="3" spans="1:7" ht="15">
      <c r="A3" s="554" t="s">
        <v>432</v>
      </c>
      <c r="B3" s="554"/>
      <c r="C3" s="554"/>
      <c r="D3" s="554"/>
      <c r="E3" s="554"/>
      <c r="F3" s="554"/>
      <c r="G3" s="554"/>
    </row>
    <row r="6" ht="15">
      <c r="A6" s="489" t="s">
        <v>1027</v>
      </c>
    </row>
    <row r="7" ht="15">
      <c r="A7" s="490" t="s">
        <v>1028</v>
      </c>
    </row>
  </sheetData>
  <mergeCells count="2">
    <mergeCell ref="A1:G1"/>
    <mergeCell ref="A3:G3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3"/>
  <colBreaks count="1" manualBreakCount="1">
    <brk id="7" max="6553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6"/>
  <sheetViews>
    <sheetView zoomScale="75" zoomScaleNormal="75" workbookViewId="0" topLeftCell="A1">
      <selection activeCell="J12" sqref="J12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0.7109375" style="0" customWidth="1"/>
    <col min="8" max="8" width="12.140625" style="0" customWidth="1"/>
    <col min="10" max="10" width="11.7109375" style="0" customWidth="1"/>
    <col min="11" max="16384" width="9.140625" style="0" customWidth="1"/>
  </cols>
  <sheetData>
    <row r="1" spans="1:10" ht="18">
      <c r="A1" s="586" t="s">
        <v>350</v>
      </c>
      <c r="B1" s="586"/>
      <c r="C1" s="586"/>
      <c r="D1" s="586"/>
      <c r="E1" s="586"/>
      <c r="F1" s="586"/>
      <c r="G1" s="586"/>
      <c r="H1" s="586"/>
      <c r="I1" s="586"/>
      <c r="J1" s="586"/>
    </row>
    <row r="3" spans="1:10" ht="15">
      <c r="A3" s="554" t="s">
        <v>433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2.7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ht="15">
      <c r="A5" s="489" t="s">
        <v>1027</v>
      </c>
    </row>
    <row r="6" ht="15">
      <c r="A6" s="490" t="s">
        <v>1028</v>
      </c>
    </row>
  </sheetData>
  <mergeCells count="2">
    <mergeCell ref="A1:J1"/>
    <mergeCell ref="A3:J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colBreaks count="1" manualBreakCount="1">
    <brk id="10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"/>
  <dimension ref="A1:G7"/>
  <sheetViews>
    <sheetView view="pageBreakPreview" zoomScale="60" zoomScaleNormal="75" workbookViewId="0" topLeftCell="A1">
      <selection activeCell="A6" sqref="A6:IV7"/>
    </sheetView>
  </sheetViews>
  <sheetFormatPr defaultColWidth="11.421875" defaultRowHeight="12.75"/>
  <cols>
    <col min="1" max="3" width="16.7109375" style="0" customWidth="1"/>
    <col min="4" max="5" width="18.7109375" style="0" customWidth="1"/>
  </cols>
  <sheetData>
    <row r="1" spans="1:7" ht="18">
      <c r="A1" s="586" t="s">
        <v>457</v>
      </c>
      <c r="B1" s="586"/>
      <c r="C1" s="586"/>
      <c r="D1" s="586"/>
      <c r="E1" s="586"/>
      <c r="F1" s="359"/>
      <c r="G1" s="359"/>
    </row>
    <row r="3" spans="1:7" ht="15">
      <c r="A3" s="561" t="s">
        <v>434</v>
      </c>
      <c r="B3" s="561"/>
      <c r="C3" s="561"/>
      <c r="D3" s="561"/>
      <c r="E3" s="561"/>
      <c r="F3" s="249"/>
      <c r="G3" s="249"/>
    </row>
    <row r="4" spans="1:7" ht="15">
      <c r="A4" s="561" t="s">
        <v>352</v>
      </c>
      <c r="B4" s="561"/>
      <c r="C4" s="561"/>
      <c r="D4" s="561"/>
      <c r="E4" s="561"/>
      <c r="F4" s="249"/>
      <c r="G4" s="249"/>
    </row>
    <row r="6" ht="15">
      <c r="A6" s="489" t="s">
        <v>1027</v>
      </c>
    </row>
    <row r="7" ht="15">
      <c r="A7" s="490" t="s">
        <v>1028</v>
      </c>
    </row>
  </sheetData>
  <mergeCells count="3">
    <mergeCell ref="A1:E1"/>
    <mergeCell ref="A3:E3"/>
    <mergeCell ref="A4:E4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1" width="14.28125" style="0" customWidth="1"/>
    <col min="2" max="2" width="15.421875" style="0" customWidth="1"/>
    <col min="3" max="3" width="11.57421875" style="0" customWidth="1"/>
    <col min="4" max="4" width="12.0039062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2.140625" style="0" customWidth="1"/>
    <col min="13" max="14" width="11.7109375" style="0" customWidth="1"/>
  </cols>
  <sheetData>
    <row r="1" spans="1:14" ht="18">
      <c r="A1" s="586" t="s">
        <v>350</v>
      </c>
      <c r="B1" s="586"/>
      <c r="C1" s="586"/>
      <c r="D1" s="586"/>
      <c r="E1" s="586"/>
      <c r="F1" s="586"/>
      <c r="G1" s="586"/>
      <c r="H1" s="586"/>
      <c r="I1" s="359"/>
      <c r="J1" s="359"/>
      <c r="K1" s="359"/>
      <c r="L1" s="359"/>
      <c r="M1" s="359"/>
      <c r="N1" s="359"/>
    </row>
    <row r="3" spans="1:14" ht="15">
      <c r="A3" s="554" t="s">
        <v>247</v>
      </c>
      <c r="B3" s="554"/>
      <c r="C3" s="554"/>
      <c r="D3" s="554"/>
      <c r="E3" s="554"/>
      <c r="F3" s="554"/>
      <c r="G3" s="554"/>
      <c r="H3" s="554"/>
      <c r="I3" s="249"/>
      <c r="J3" s="249"/>
      <c r="K3" s="249"/>
      <c r="L3" s="249"/>
      <c r="M3" s="249"/>
      <c r="N3" s="249"/>
    </row>
    <row r="4" spans="1:8" ht="15">
      <c r="A4" s="554" t="s">
        <v>248</v>
      </c>
      <c r="B4" s="554"/>
      <c r="C4" s="554"/>
      <c r="D4" s="554"/>
      <c r="E4" s="554"/>
      <c r="F4" s="554"/>
      <c r="G4" s="554"/>
      <c r="H4" s="554"/>
    </row>
    <row r="5" ht="15">
      <c r="A5" s="489" t="s">
        <v>1027</v>
      </c>
    </row>
    <row r="6" ht="15">
      <c r="A6" s="490" t="s">
        <v>1028</v>
      </c>
    </row>
  </sheetData>
  <mergeCells count="3">
    <mergeCell ref="A3:H3"/>
    <mergeCell ref="A4:H4"/>
    <mergeCell ref="A1:H1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G11" sqref="G1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7" ht="18">
      <c r="A1" s="525" t="s">
        <v>669</v>
      </c>
      <c r="B1" s="525"/>
      <c r="C1" s="525"/>
      <c r="D1" s="525"/>
      <c r="E1" s="525"/>
      <c r="F1" s="1"/>
      <c r="G1" s="1"/>
    </row>
    <row r="3" spans="1:7" ht="15">
      <c r="A3" s="532" t="s">
        <v>687</v>
      </c>
      <c r="B3" s="533"/>
      <c r="C3" s="533"/>
      <c r="D3" s="533"/>
      <c r="E3" s="533"/>
      <c r="F3" s="3"/>
      <c r="G3" s="3"/>
    </row>
    <row r="4" spans="1:7" ht="15">
      <c r="A4" s="532" t="s">
        <v>1032</v>
      </c>
      <c r="B4" s="533"/>
      <c r="C4" s="533"/>
      <c r="D4" s="533"/>
      <c r="E4" s="533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534" t="s">
        <v>612</v>
      </c>
      <c r="B6" s="536" t="s">
        <v>629</v>
      </c>
      <c r="C6" s="536" t="s">
        <v>630</v>
      </c>
      <c r="D6" s="536" t="s">
        <v>631</v>
      </c>
      <c r="E6" s="538" t="s">
        <v>632</v>
      </c>
      <c r="F6" s="4"/>
      <c r="G6" s="4"/>
    </row>
    <row r="7" spans="1:7" s="5" customFormat="1" ht="17.25" customHeight="1" thickBot="1">
      <c r="A7" s="535"/>
      <c r="B7" s="537"/>
      <c r="C7" s="537"/>
      <c r="D7" s="537"/>
      <c r="E7" s="539"/>
      <c r="F7" s="4"/>
      <c r="G7" s="4"/>
    </row>
    <row r="8" spans="1:11" s="5" customFormat="1" ht="12.75">
      <c r="A8" s="20" t="s">
        <v>670</v>
      </c>
      <c r="B8" s="37">
        <v>780695.83</v>
      </c>
      <c r="C8" s="37">
        <v>1650254.96</v>
      </c>
      <c r="D8" s="37">
        <v>538127.87</v>
      </c>
      <c r="E8" s="51">
        <f>SUM(B8:D8)</f>
        <v>2969078.66</v>
      </c>
      <c r="F8" s="6"/>
      <c r="G8" s="6"/>
      <c r="H8" s="6"/>
      <c r="I8" s="6"/>
      <c r="J8" s="6"/>
      <c r="K8" s="6"/>
    </row>
    <row r="9" spans="1:11" s="5" customFormat="1" ht="12.75">
      <c r="A9" s="24" t="s">
        <v>671</v>
      </c>
      <c r="B9" s="39">
        <v>834575</v>
      </c>
      <c r="C9" s="39">
        <v>181621</v>
      </c>
      <c r="D9" s="39">
        <v>561794</v>
      </c>
      <c r="E9" s="52">
        <f>SUM(B9:D9)</f>
        <v>1577990</v>
      </c>
      <c r="F9" s="6"/>
      <c r="G9" s="6"/>
      <c r="H9" s="6"/>
      <c r="I9" s="6"/>
      <c r="J9" s="6"/>
      <c r="K9" s="6"/>
    </row>
    <row r="10" spans="1:11" s="5" customFormat="1" ht="12.75">
      <c r="A10" s="24" t="s">
        <v>689</v>
      </c>
      <c r="B10" s="39">
        <v>35964</v>
      </c>
      <c r="C10" s="39">
        <v>386045</v>
      </c>
      <c r="D10" s="39">
        <v>29107</v>
      </c>
      <c r="E10" s="52">
        <f aca="true" t="shared" si="0" ref="E10:E24">SUM(B10:D10)</f>
        <v>451116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673</v>
      </c>
      <c r="B11" s="39">
        <v>92236</v>
      </c>
      <c r="C11" s="39">
        <v>78731</v>
      </c>
      <c r="D11" s="39">
        <v>15410</v>
      </c>
      <c r="E11" s="52">
        <f t="shared" si="0"/>
        <v>186377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674</v>
      </c>
      <c r="B12" s="39">
        <v>81759</v>
      </c>
      <c r="C12" s="39">
        <v>36474</v>
      </c>
      <c r="D12" s="39">
        <v>15858</v>
      </c>
      <c r="E12" s="52">
        <f t="shared" si="0"/>
        <v>134091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675</v>
      </c>
      <c r="B13" s="39">
        <v>20248</v>
      </c>
      <c r="C13" s="39">
        <v>169279</v>
      </c>
      <c r="D13" s="39">
        <v>24730</v>
      </c>
      <c r="E13" s="52">
        <f t="shared" si="0"/>
        <v>214257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676</v>
      </c>
      <c r="B14" s="39">
        <v>1103669</v>
      </c>
      <c r="C14" s="39">
        <v>1100444</v>
      </c>
      <c r="D14" s="39">
        <v>535484</v>
      </c>
      <c r="E14" s="52">
        <f t="shared" si="0"/>
        <v>2739597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690</v>
      </c>
      <c r="B15" s="39">
        <v>906025</v>
      </c>
      <c r="C15" s="39">
        <v>1698476</v>
      </c>
      <c r="D15" s="39">
        <v>377817</v>
      </c>
      <c r="E15" s="52">
        <f t="shared" si="0"/>
        <v>2982318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678</v>
      </c>
      <c r="B16" s="39">
        <v>716058</v>
      </c>
      <c r="C16" s="39">
        <v>335117</v>
      </c>
      <c r="D16" s="39">
        <v>575037</v>
      </c>
      <c r="E16" s="52">
        <f t="shared" si="0"/>
        <v>1626212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691</v>
      </c>
      <c r="B17" s="39">
        <v>530429</v>
      </c>
      <c r="C17" s="39">
        <v>71598</v>
      </c>
      <c r="D17" s="39">
        <v>152433</v>
      </c>
      <c r="E17" s="52">
        <f t="shared" si="0"/>
        <v>754460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680</v>
      </c>
      <c r="B18" s="39">
        <v>121648</v>
      </c>
      <c r="C18" s="39">
        <v>1643561</v>
      </c>
      <c r="D18" s="39">
        <v>156041</v>
      </c>
      <c r="E18" s="52">
        <f t="shared" si="0"/>
        <v>1921250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681</v>
      </c>
      <c r="B19" s="39">
        <v>506026</v>
      </c>
      <c r="C19" s="39">
        <v>562417</v>
      </c>
      <c r="D19" s="39">
        <v>337008</v>
      </c>
      <c r="E19" s="52">
        <f t="shared" si="0"/>
        <v>1405451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682</v>
      </c>
      <c r="B20" s="39">
        <v>47777</v>
      </c>
      <c r="C20" s="39">
        <v>100906</v>
      </c>
      <c r="D20" s="39">
        <v>20868</v>
      </c>
      <c r="E20" s="52">
        <f t="shared" si="0"/>
        <v>169551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692</v>
      </c>
      <c r="B21" s="39">
        <v>80009</v>
      </c>
      <c r="C21" s="39">
        <v>157249</v>
      </c>
      <c r="D21" s="39">
        <v>32828</v>
      </c>
      <c r="E21" s="52">
        <f t="shared" si="0"/>
        <v>270086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693</v>
      </c>
      <c r="B22" s="39">
        <v>270621</v>
      </c>
      <c r="C22" s="39"/>
      <c r="D22" s="39">
        <v>45670</v>
      </c>
      <c r="E22" s="52">
        <f t="shared" si="0"/>
        <v>316291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694</v>
      </c>
      <c r="B23" s="39">
        <v>97299</v>
      </c>
      <c r="C23" s="39">
        <v>285246</v>
      </c>
      <c r="D23" s="39">
        <v>80120</v>
      </c>
      <c r="E23" s="52">
        <f t="shared" si="0"/>
        <v>462665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686</v>
      </c>
      <c r="B24" s="39">
        <v>178596</v>
      </c>
      <c r="C24" s="39">
        <v>159737</v>
      </c>
      <c r="D24" s="39">
        <v>52278</v>
      </c>
      <c r="E24" s="52">
        <f t="shared" si="0"/>
        <v>390611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665</v>
      </c>
      <c r="B26" s="43">
        <f>SUM(B8:B25)</f>
        <v>6403634.83</v>
      </c>
      <c r="C26" s="43">
        <f>SUM(C8:C25)</f>
        <v>8617155.96</v>
      </c>
      <c r="D26" s="43">
        <f>SUM(D8:D25)</f>
        <v>3550610.87</v>
      </c>
      <c r="E26" s="44">
        <f>SUM(E8:E25)</f>
        <v>18571401.66</v>
      </c>
      <c r="F26" s="6"/>
      <c r="G26" s="6"/>
      <c r="H26" s="6"/>
      <c r="I26" s="6"/>
      <c r="J26" s="6"/>
      <c r="K26" s="6"/>
    </row>
    <row r="27" spans="1:5" s="5" customFormat="1" ht="12.75">
      <c r="A27" s="54" t="s">
        <v>688</v>
      </c>
      <c r="B27" s="55"/>
      <c r="C27" s="55"/>
      <c r="D27" s="55"/>
      <c r="E27" s="55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8"/>
  <dimension ref="A1:E6"/>
  <sheetViews>
    <sheetView view="pageBreakPreview" zoomScale="60" zoomScaleNormal="75" workbookViewId="0" topLeftCell="A1">
      <selection activeCell="C22" sqref="C22"/>
    </sheetView>
  </sheetViews>
  <sheetFormatPr defaultColWidth="11.421875" defaultRowHeight="12.75"/>
  <cols>
    <col min="1" max="4" width="20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435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7"/>
  <dimension ref="A1:E6"/>
  <sheetViews>
    <sheetView view="pageBreakPreview" zoomScale="60" zoomScaleNormal="75" workbookViewId="0" topLeftCell="A1">
      <selection activeCell="F18" sqref="F18"/>
    </sheetView>
  </sheetViews>
  <sheetFormatPr defaultColWidth="11.421875" defaultRowHeight="12.75"/>
  <cols>
    <col min="1" max="2" width="20.7109375" style="0" customWidth="1"/>
    <col min="3" max="4" width="18.7109375" style="0" customWidth="1"/>
  </cols>
  <sheetData>
    <row r="1" spans="1:5" ht="18">
      <c r="A1" s="586" t="s">
        <v>350</v>
      </c>
      <c r="B1" s="586"/>
      <c r="C1" s="586"/>
      <c r="D1" s="586"/>
      <c r="E1" s="359"/>
    </row>
    <row r="3" spans="1:5" ht="15">
      <c r="A3" s="554" t="s">
        <v>436</v>
      </c>
      <c r="B3" s="554"/>
      <c r="C3" s="554"/>
      <c r="D3" s="554"/>
      <c r="E3" s="249"/>
    </row>
    <row r="5" ht="15">
      <c r="A5" s="489" t="s">
        <v>1027</v>
      </c>
    </row>
    <row r="6" ht="15">
      <c r="A6" s="490" t="s">
        <v>1028</v>
      </c>
    </row>
  </sheetData>
  <mergeCells count="2">
    <mergeCell ref="A1:D1"/>
    <mergeCell ref="A3:D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E80"/>
  <sheetViews>
    <sheetView zoomScale="75" zoomScaleNormal="75" workbookViewId="0" topLeftCell="A1">
      <selection activeCell="G22" sqref="G22"/>
    </sheetView>
  </sheetViews>
  <sheetFormatPr defaultColWidth="11.421875" defaultRowHeight="12.75"/>
  <cols>
    <col min="1" max="1" width="25.00390625" style="0" customWidth="1"/>
    <col min="2" max="2" width="28.7109375" style="0" customWidth="1"/>
    <col min="3" max="3" width="55.00390625" style="0" customWidth="1"/>
    <col min="4" max="4" width="24.140625" style="0" customWidth="1"/>
    <col min="5" max="5" width="18.421875" style="0" customWidth="1"/>
  </cols>
  <sheetData>
    <row r="1" spans="1:5" ht="18">
      <c r="A1" s="516" t="s">
        <v>457</v>
      </c>
      <c r="B1" s="516"/>
      <c r="C1" s="516"/>
      <c r="D1" s="516"/>
      <c r="E1" s="516"/>
    </row>
    <row r="3" spans="1:5" ht="15">
      <c r="A3" s="554" t="s">
        <v>440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3.5" thickBot="1">
      <c r="A5" s="416" t="s">
        <v>612</v>
      </c>
      <c r="B5" s="417" t="s">
        <v>351</v>
      </c>
      <c r="C5" s="417" t="s">
        <v>353</v>
      </c>
      <c r="D5" s="418" t="s">
        <v>355</v>
      </c>
      <c r="E5" s="418" t="s">
        <v>977</v>
      </c>
    </row>
    <row r="6" spans="1:5" ht="12.75">
      <c r="A6" s="472" t="s">
        <v>765</v>
      </c>
      <c r="B6" s="327" t="s">
        <v>682</v>
      </c>
      <c r="C6" s="327" t="s">
        <v>356</v>
      </c>
      <c r="D6" s="334" t="s">
        <v>357</v>
      </c>
      <c r="E6" s="334">
        <v>2.52</v>
      </c>
    </row>
    <row r="7" spans="1:5" ht="12.75">
      <c r="A7" s="472"/>
      <c r="B7" s="327"/>
      <c r="C7" s="327" t="s">
        <v>358</v>
      </c>
      <c r="D7" s="334" t="s">
        <v>357</v>
      </c>
      <c r="E7" s="334">
        <v>2.28</v>
      </c>
    </row>
    <row r="8" spans="1:5" ht="12.75">
      <c r="A8" s="473"/>
      <c r="B8" s="327"/>
      <c r="C8" s="327" t="s">
        <v>359</v>
      </c>
      <c r="D8" s="334" t="s">
        <v>357</v>
      </c>
      <c r="E8" s="334">
        <v>10.05</v>
      </c>
    </row>
    <row r="9" spans="1:5" ht="12.75">
      <c r="A9" s="473"/>
      <c r="B9" s="327"/>
      <c r="C9" s="327" t="s">
        <v>360</v>
      </c>
      <c r="D9" s="334" t="s">
        <v>357</v>
      </c>
      <c r="E9" s="334">
        <v>10.37</v>
      </c>
    </row>
    <row r="10" spans="1:5" ht="12.75">
      <c r="A10" s="473"/>
      <c r="B10" s="327"/>
      <c r="C10" s="327" t="s">
        <v>361</v>
      </c>
      <c r="D10" s="334" t="s">
        <v>357</v>
      </c>
      <c r="E10" s="334">
        <v>7.49</v>
      </c>
    </row>
    <row r="11" spans="1:5" ht="12.75">
      <c r="A11" s="472"/>
      <c r="B11" s="327"/>
      <c r="C11" s="327" t="s">
        <v>362</v>
      </c>
      <c r="D11" s="334" t="s">
        <v>357</v>
      </c>
      <c r="E11" s="334">
        <v>3.23</v>
      </c>
    </row>
    <row r="12" spans="1:5" ht="12.75">
      <c r="A12" s="473"/>
      <c r="B12" s="327"/>
      <c r="C12" s="327" t="s">
        <v>363</v>
      </c>
      <c r="D12" s="334" t="s">
        <v>357</v>
      </c>
      <c r="E12" s="334">
        <v>1.84</v>
      </c>
    </row>
    <row r="13" spans="1:5" ht="12.75">
      <c r="A13" s="473"/>
      <c r="B13" s="327"/>
      <c r="C13" s="327" t="s">
        <v>364</v>
      </c>
      <c r="D13" s="334" t="s">
        <v>357</v>
      </c>
      <c r="E13" s="334">
        <v>3.54</v>
      </c>
    </row>
    <row r="14" spans="1:5" ht="12.75">
      <c r="A14" s="473"/>
      <c r="B14" s="327"/>
      <c r="C14" s="327" t="s">
        <v>365</v>
      </c>
      <c r="D14" s="334" t="s">
        <v>357</v>
      </c>
      <c r="E14" s="334">
        <v>40.68</v>
      </c>
    </row>
    <row r="15" spans="1:5" ht="12.75">
      <c r="A15" s="473"/>
      <c r="B15" s="327"/>
      <c r="C15" s="327" t="s">
        <v>366</v>
      </c>
      <c r="D15" s="334" t="s">
        <v>357</v>
      </c>
      <c r="E15" s="334">
        <v>0.76</v>
      </c>
    </row>
    <row r="16" spans="1:5" ht="12.75">
      <c r="A16" s="472"/>
      <c r="B16" s="327"/>
      <c r="C16" s="327" t="s">
        <v>367</v>
      </c>
      <c r="D16" s="334" t="s">
        <v>357</v>
      </c>
      <c r="E16" s="334">
        <v>3.44</v>
      </c>
    </row>
    <row r="17" spans="1:5" ht="12.75">
      <c r="A17" s="472"/>
      <c r="B17" s="327"/>
      <c r="C17" s="327" t="s">
        <v>368</v>
      </c>
      <c r="D17" s="334" t="s">
        <v>357</v>
      </c>
      <c r="E17" s="334">
        <v>10.56</v>
      </c>
    </row>
    <row r="18" spans="1:5" ht="12.75">
      <c r="A18" s="472"/>
      <c r="B18" s="327"/>
      <c r="C18" s="327" t="s">
        <v>369</v>
      </c>
      <c r="D18" s="334" t="s">
        <v>357</v>
      </c>
      <c r="E18" s="334">
        <v>9.34</v>
      </c>
    </row>
    <row r="19" spans="1:5" ht="12.75">
      <c r="A19" s="472"/>
      <c r="B19" s="327"/>
      <c r="C19" s="327" t="s">
        <v>370</v>
      </c>
      <c r="D19" s="334" t="s">
        <v>357</v>
      </c>
      <c r="E19" s="334">
        <v>0.5</v>
      </c>
    </row>
    <row r="20" spans="1:5" ht="12.75">
      <c r="A20" s="473"/>
      <c r="B20" s="327"/>
      <c r="C20" s="327" t="s">
        <v>371</v>
      </c>
      <c r="D20" s="334" t="s">
        <v>357</v>
      </c>
      <c r="E20" s="334">
        <v>8.1</v>
      </c>
    </row>
    <row r="21" spans="1:5" ht="12.75">
      <c r="A21" s="473"/>
      <c r="B21" s="327"/>
      <c r="C21" s="327" t="s">
        <v>372</v>
      </c>
      <c r="D21" s="334" t="s">
        <v>357</v>
      </c>
      <c r="E21" s="334">
        <v>17.89</v>
      </c>
    </row>
    <row r="22" spans="1:5" ht="12.75">
      <c r="A22" s="472"/>
      <c r="B22" s="327"/>
      <c r="C22" s="327" t="s">
        <v>373</v>
      </c>
      <c r="D22" s="334" t="s">
        <v>357</v>
      </c>
      <c r="E22" s="334">
        <v>43.35</v>
      </c>
    </row>
    <row r="23" spans="1:5" ht="12.75">
      <c r="A23" s="472"/>
      <c r="B23" s="327"/>
      <c r="C23" s="327" t="s">
        <v>374</v>
      </c>
      <c r="D23" s="334" t="s">
        <v>357</v>
      </c>
      <c r="E23" s="334">
        <v>3.88</v>
      </c>
    </row>
    <row r="24" spans="1:5" ht="12.75">
      <c r="A24" s="472"/>
      <c r="B24" s="327"/>
      <c r="C24" s="327" t="s">
        <v>375</v>
      </c>
      <c r="D24" s="334" t="s">
        <v>357</v>
      </c>
      <c r="E24" s="334">
        <v>0.09</v>
      </c>
    </row>
    <row r="25" spans="1:5" ht="12.75">
      <c r="A25" s="473"/>
      <c r="B25" s="327"/>
      <c r="C25" s="327" t="s">
        <v>376</v>
      </c>
      <c r="D25" s="334" t="s">
        <v>357</v>
      </c>
      <c r="E25" s="334">
        <v>0.86</v>
      </c>
    </row>
    <row r="26" spans="1:5" ht="12.75">
      <c r="A26" s="473"/>
      <c r="B26" s="327"/>
      <c r="C26" s="327" t="s">
        <v>377</v>
      </c>
      <c r="D26" s="334" t="s">
        <v>357</v>
      </c>
      <c r="E26" s="334">
        <v>476.31</v>
      </c>
    </row>
    <row r="27" spans="1:5" ht="12.75">
      <c r="A27" s="473"/>
      <c r="B27" s="327"/>
      <c r="C27" s="327" t="s">
        <v>378</v>
      </c>
      <c r="D27" s="334" t="s">
        <v>357</v>
      </c>
      <c r="E27" s="334">
        <v>50.56</v>
      </c>
    </row>
    <row r="28" spans="1:5" ht="12.75">
      <c r="A28" s="473"/>
      <c r="B28" s="327"/>
      <c r="C28" s="327" t="s">
        <v>379</v>
      </c>
      <c r="D28" s="334" t="s">
        <v>357</v>
      </c>
      <c r="E28" s="334">
        <v>1.6</v>
      </c>
    </row>
    <row r="29" spans="1:5" ht="12.75">
      <c r="A29" s="473"/>
      <c r="B29" s="327"/>
      <c r="C29" s="327" t="s">
        <v>380</v>
      </c>
      <c r="D29" s="334" t="s">
        <v>357</v>
      </c>
      <c r="E29" s="334">
        <v>2.09</v>
      </c>
    </row>
    <row r="30" spans="1:5" ht="12.75">
      <c r="A30" s="473"/>
      <c r="B30" s="327"/>
      <c r="C30" s="327" t="s">
        <v>381</v>
      </c>
      <c r="D30" s="334" t="s">
        <v>357</v>
      </c>
      <c r="E30" s="334">
        <v>1.47</v>
      </c>
    </row>
    <row r="31" spans="1:5" ht="12.75">
      <c r="A31" s="473"/>
      <c r="B31" s="327"/>
      <c r="C31" s="327" t="s">
        <v>382</v>
      </c>
      <c r="D31" s="334" t="s">
        <v>437</v>
      </c>
      <c r="E31" s="334">
        <v>4.69</v>
      </c>
    </row>
    <row r="32" spans="1:5" ht="12.75">
      <c r="A32" s="473"/>
      <c r="B32" s="327"/>
      <c r="C32" s="327" t="s">
        <v>383</v>
      </c>
      <c r="D32" s="334" t="s">
        <v>437</v>
      </c>
      <c r="E32" s="334">
        <v>0.15</v>
      </c>
    </row>
    <row r="33" spans="1:5" ht="12.75" customHeight="1">
      <c r="A33" s="473"/>
      <c r="B33" s="327"/>
      <c r="C33" s="327" t="s">
        <v>384</v>
      </c>
      <c r="D33" s="334" t="s">
        <v>437</v>
      </c>
      <c r="E33" s="334">
        <v>0.87</v>
      </c>
    </row>
    <row r="34" spans="1:5" ht="12.75">
      <c r="A34" s="473"/>
      <c r="B34" s="327"/>
      <c r="C34" s="327" t="s">
        <v>385</v>
      </c>
      <c r="D34" s="334" t="s">
        <v>437</v>
      </c>
      <c r="E34" s="334">
        <v>0.99</v>
      </c>
    </row>
    <row r="35" spans="1:5" ht="12.75">
      <c r="A35" s="473"/>
      <c r="B35" s="327"/>
      <c r="C35" s="327" t="s">
        <v>386</v>
      </c>
      <c r="D35" s="334" t="s">
        <v>437</v>
      </c>
      <c r="E35" s="334">
        <v>3.12</v>
      </c>
    </row>
    <row r="36" spans="1:5" ht="12.75">
      <c r="A36" s="473"/>
      <c r="B36" s="327"/>
      <c r="C36" s="327" t="s">
        <v>387</v>
      </c>
      <c r="D36" s="334" t="s">
        <v>437</v>
      </c>
      <c r="E36" s="334">
        <v>3.09</v>
      </c>
    </row>
    <row r="37" spans="1:5" ht="12.75">
      <c r="A37" s="473"/>
      <c r="B37" s="327"/>
      <c r="C37" s="327" t="s">
        <v>388</v>
      </c>
      <c r="D37" s="334" t="s">
        <v>437</v>
      </c>
      <c r="E37" s="334">
        <v>1.06</v>
      </c>
    </row>
    <row r="38" spans="1:5" ht="12.75">
      <c r="A38" s="473"/>
      <c r="B38" s="327"/>
      <c r="C38" s="327" t="s">
        <v>389</v>
      </c>
      <c r="D38" s="334" t="s">
        <v>437</v>
      </c>
      <c r="E38" s="334">
        <v>0.65</v>
      </c>
    </row>
    <row r="39" spans="1:5" ht="12.75">
      <c r="A39" s="473"/>
      <c r="B39" s="327"/>
      <c r="C39" s="327" t="s">
        <v>390</v>
      </c>
      <c r="D39" s="334" t="s">
        <v>437</v>
      </c>
      <c r="E39" s="334">
        <v>3.76</v>
      </c>
    </row>
    <row r="40" spans="1:5" ht="12.75">
      <c r="A40" s="473"/>
      <c r="B40" s="327"/>
      <c r="C40" s="327" t="s">
        <v>391</v>
      </c>
      <c r="D40" s="334" t="s">
        <v>437</v>
      </c>
      <c r="E40" s="334">
        <v>2.06</v>
      </c>
    </row>
    <row r="41" spans="1:5" ht="12.75">
      <c r="A41" s="473"/>
      <c r="B41" s="327"/>
      <c r="C41" s="327" t="s">
        <v>392</v>
      </c>
      <c r="D41" s="334" t="s">
        <v>437</v>
      </c>
      <c r="E41" s="334">
        <v>0.06</v>
      </c>
    </row>
    <row r="42" spans="1:5" ht="12.75">
      <c r="A42" s="473"/>
      <c r="B42" s="327"/>
      <c r="C42" s="327" t="s">
        <v>393</v>
      </c>
      <c r="D42" s="334" t="s">
        <v>437</v>
      </c>
      <c r="E42" s="334">
        <v>0.03</v>
      </c>
    </row>
    <row r="43" spans="1:5" ht="12.75">
      <c r="A43" s="473"/>
      <c r="B43" s="327"/>
      <c r="C43" s="327" t="s">
        <v>394</v>
      </c>
      <c r="D43" s="334" t="s">
        <v>437</v>
      </c>
      <c r="E43" s="334">
        <v>0.014</v>
      </c>
    </row>
    <row r="44" spans="1:5" ht="12.75">
      <c r="A44" s="473"/>
      <c r="B44" s="327"/>
      <c r="C44" s="327" t="s">
        <v>395</v>
      </c>
      <c r="D44" s="334" t="s">
        <v>437</v>
      </c>
      <c r="E44" s="334">
        <v>0.11</v>
      </c>
    </row>
    <row r="45" spans="1:5" ht="12.75">
      <c r="A45" s="473"/>
      <c r="B45" s="327"/>
      <c r="C45" s="327" t="s">
        <v>396</v>
      </c>
      <c r="D45" s="334" t="s">
        <v>437</v>
      </c>
      <c r="E45" s="334">
        <v>0.03</v>
      </c>
    </row>
    <row r="46" spans="1:5" ht="12.75">
      <c r="A46" s="473"/>
      <c r="B46" s="327"/>
      <c r="C46" s="327" t="s">
        <v>397</v>
      </c>
      <c r="D46" s="334" t="s">
        <v>437</v>
      </c>
      <c r="E46" s="334">
        <v>0.01</v>
      </c>
    </row>
    <row r="47" spans="1:5" ht="12.75">
      <c r="A47" s="473"/>
      <c r="B47" s="327"/>
      <c r="C47" s="327" t="s">
        <v>398</v>
      </c>
      <c r="D47" s="334" t="s">
        <v>437</v>
      </c>
      <c r="E47" s="334">
        <v>0.004</v>
      </c>
    </row>
    <row r="48" spans="1:5" ht="12.75">
      <c r="A48" s="473"/>
      <c r="B48" s="327"/>
      <c r="C48" s="327" t="s">
        <v>399</v>
      </c>
      <c r="D48" s="334" t="s">
        <v>437</v>
      </c>
      <c r="E48" s="334">
        <v>2.33</v>
      </c>
    </row>
    <row r="49" spans="1:5" ht="12.75">
      <c r="A49" s="473"/>
      <c r="B49" s="327"/>
      <c r="C49" s="327" t="s">
        <v>400</v>
      </c>
      <c r="D49" s="334" t="s">
        <v>437</v>
      </c>
      <c r="E49" s="334">
        <v>0.18</v>
      </c>
    </row>
    <row r="50" spans="1:5" ht="12.75">
      <c r="A50" s="473"/>
      <c r="B50" s="327"/>
      <c r="C50" s="327" t="s">
        <v>401</v>
      </c>
      <c r="D50" s="334" t="s">
        <v>437</v>
      </c>
      <c r="E50" s="334">
        <v>8.03</v>
      </c>
    </row>
    <row r="51" spans="1:5" ht="12.75">
      <c r="A51" s="473"/>
      <c r="B51" s="327"/>
      <c r="C51" s="327" t="s">
        <v>402</v>
      </c>
      <c r="D51" s="334" t="s">
        <v>437</v>
      </c>
      <c r="E51" s="334">
        <v>0.51</v>
      </c>
    </row>
    <row r="52" spans="1:5" ht="12.75">
      <c r="A52" s="473"/>
      <c r="B52" s="327"/>
      <c r="C52" s="327" t="s">
        <v>403</v>
      </c>
      <c r="D52" s="334" t="s">
        <v>437</v>
      </c>
      <c r="E52" s="334">
        <v>1.68</v>
      </c>
    </row>
    <row r="53" spans="1:5" ht="12.75">
      <c r="A53" s="473"/>
      <c r="B53" s="327"/>
      <c r="C53" s="327" t="s">
        <v>404</v>
      </c>
      <c r="D53" s="334" t="s">
        <v>437</v>
      </c>
      <c r="E53" s="334">
        <v>1.02</v>
      </c>
    </row>
    <row r="54" spans="1:5" ht="12.75">
      <c r="A54" s="473"/>
      <c r="B54" s="327"/>
      <c r="C54" s="327" t="s">
        <v>405</v>
      </c>
      <c r="D54" s="334" t="s">
        <v>437</v>
      </c>
      <c r="E54" s="334">
        <v>0.88</v>
      </c>
    </row>
    <row r="55" spans="1:5" ht="12.75">
      <c r="A55" s="473"/>
      <c r="B55" s="327"/>
      <c r="C55" s="327"/>
      <c r="D55" s="334"/>
      <c r="E55" s="334"/>
    </row>
    <row r="56" spans="1:5" ht="12.75">
      <c r="A56" s="472"/>
      <c r="B56" s="327"/>
      <c r="C56" s="327"/>
      <c r="D56" s="334"/>
      <c r="E56" s="334"/>
    </row>
    <row r="57" spans="1:5" ht="12.75">
      <c r="A57" s="473" t="s">
        <v>766</v>
      </c>
      <c r="B57" s="327" t="s">
        <v>1221</v>
      </c>
      <c r="C57" s="327" t="s">
        <v>406</v>
      </c>
      <c r="D57" s="334" t="s">
        <v>407</v>
      </c>
      <c r="E57" s="334">
        <v>22.06</v>
      </c>
    </row>
    <row r="58" spans="1:5" ht="12.75">
      <c r="A58" s="473"/>
      <c r="B58" s="327"/>
      <c r="C58" s="327" t="s">
        <v>408</v>
      </c>
      <c r="D58" s="334" t="s">
        <v>438</v>
      </c>
      <c r="E58" s="334">
        <v>8.61</v>
      </c>
    </row>
    <row r="59" spans="1:5" ht="12.75">
      <c r="A59" s="473"/>
      <c r="B59" s="327"/>
      <c r="C59" s="327" t="s">
        <v>409</v>
      </c>
      <c r="D59" s="334" t="s">
        <v>438</v>
      </c>
      <c r="E59" s="334">
        <v>36.47</v>
      </c>
    </row>
    <row r="60" spans="1:5" ht="12.75">
      <c r="A60" s="473"/>
      <c r="B60" s="327"/>
      <c r="C60" s="327" t="s">
        <v>410</v>
      </c>
      <c r="D60" s="334" t="s">
        <v>439</v>
      </c>
      <c r="E60" s="334">
        <v>14.49</v>
      </c>
    </row>
    <row r="61" spans="1:5" ht="12.75">
      <c r="A61" s="473"/>
      <c r="B61" s="327"/>
      <c r="C61" s="327" t="s">
        <v>411</v>
      </c>
      <c r="D61" s="334" t="s">
        <v>438</v>
      </c>
      <c r="E61" s="334">
        <v>11.56</v>
      </c>
    </row>
    <row r="62" spans="1:5" ht="12.75">
      <c r="A62" s="473"/>
      <c r="B62" s="327"/>
      <c r="C62" s="327" t="s">
        <v>412</v>
      </c>
      <c r="D62" s="334" t="s">
        <v>439</v>
      </c>
      <c r="E62" s="334">
        <v>23.78</v>
      </c>
    </row>
    <row r="63" spans="1:5" ht="12.75">
      <c r="A63" s="473"/>
      <c r="B63" s="327"/>
      <c r="C63" s="327" t="s">
        <v>413</v>
      </c>
      <c r="D63" s="334" t="s">
        <v>438</v>
      </c>
      <c r="E63" s="334">
        <v>10.58</v>
      </c>
    </row>
    <row r="64" spans="1:5" ht="12.75">
      <c r="A64" s="473"/>
      <c r="B64" s="327"/>
      <c r="C64" s="327" t="s">
        <v>414</v>
      </c>
      <c r="D64" s="334" t="s">
        <v>438</v>
      </c>
      <c r="E64" s="334">
        <v>2.05</v>
      </c>
    </row>
    <row r="65" spans="1:5" ht="12.75">
      <c r="A65" s="473"/>
      <c r="B65" s="327"/>
      <c r="C65" s="327" t="s">
        <v>415</v>
      </c>
      <c r="D65" s="334" t="s">
        <v>438</v>
      </c>
      <c r="E65" s="334">
        <v>2.47</v>
      </c>
    </row>
    <row r="66" spans="1:5" ht="12.75">
      <c r="A66" s="473"/>
      <c r="B66" s="327"/>
      <c r="C66" s="327" t="s">
        <v>416</v>
      </c>
      <c r="D66" s="334" t="s">
        <v>439</v>
      </c>
      <c r="E66" s="334">
        <v>15.93</v>
      </c>
    </row>
    <row r="67" spans="1:5" ht="12.75">
      <c r="A67" s="473"/>
      <c r="B67" s="327"/>
      <c r="C67" s="327" t="s">
        <v>417</v>
      </c>
      <c r="D67" s="334" t="s">
        <v>439</v>
      </c>
      <c r="E67" s="334">
        <v>16.73</v>
      </c>
    </row>
    <row r="68" spans="1:5" ht="12.75">
      <c r="A68" s="473"/>
      <c r="B68" s="327"/>
      <c r="C68" s="327" t="s">
        <v>418</v>
      </c>
      <c r="D68" s="334" t="s">
        <v>439</v>
      </c>
      <c r="E68" s="334">
        <v>2.89</v>
      </c>
    </row>
    <row r="69" spans="1:5" ht="12.75">
      <c r="A69" s="473"/>
      <c r="B69" s="327"/>
      <c r="C69" s="327" t="s">
        <v>419</v>
      </c>
      <c r="D69" s="334" t="s">
        <v>439</v>
      </c>
      <c r="E69" s="334">
        <v>1.01</v>
      </c>
    </row>
    <row r="70" spans="1:5" ht="12.75">
      <c r="A70" s="473"/>
      <c r="B70" s="327"/>
      <c r="C70" s="327" t="s">
        <v>420</v>
      </c>
      <c r="D70" s="334" t="s">
        <v>439</v>
      </c>
      <c r="E70" s="334">
        <v>28.19</v>
      </c>
    </row>
    <row r="71" spans="1:5" ht="12.75">
      <c r="A71" s="473"/>
      <c r="B71" s="327"/>
      <c r="C71" s="327" t="s">
        <v>421</v>
      </c>
      <c r="D71" s="334" t="s">
        <v>439</v>
      </c>
      <c r="E71" s="334">
        <v>32.71</v>
      </c>
    </row>
    <row r="72" spans="1:5" ht="12.75">
      <c r="A72" s="473"/>
      <c r="B72" s="327"/>
      <c r="C72" s="327" t="s">
        <v>354</v>
      </c>
      <c r="D72" s="334" t="s">
        <v>439</v>
      </c>
      <c r="E72" s="334">
        <v>492.78</v>
      </c>
    </row>
    <row r="73" spans="1:5" ht="12.75">
      <c r="A73" s="473"/>
      <c r="B73" s="327"/>
      <c r="C73" s="327" t="s">
        <v>422</v>
      </c>
      <c r="D73" s="334" t="s">
        <v>438</v>
      </c>
      <c r="E73" s="334">
        <v>48.55</v>
      </c>
    </row>
    <row r="74" spans="1:5" ht="12.75">
      <c r="A74" s="473"/>
      <c r="B74" s="327"/>
      <c r="C74" s="327" t="s">
        <v>423</v>
      </c>
      <c r="D74" s="334" t="s">
        <v>438</v>
      </c>
      <c r="E74" s="334">
        <v>10.17</v>
      </c>
    </row>
    <row r="75" spans="1:5" ht="12.75">
      <c r="A75" s="473"/>
      <c r="B75" s="327"/>
      <c r="C75" s="327" t="s">
        <v>424</v>
      </c>
      <c r="D75" s="334" t="s">
        <v>439</v>
      </c>
      <c r="E75" s="334">
        <v>8.54</v>
      </c>
    </row>
    <row r="76" spans="1:5" ht="12.75">
      <c r="A76" s="473"/>
      <c r="B76" s="327"/>
      <c r="C76" s="327" t="s">
        <v>425</v>
      </c>
      <c r="D76" s="334" t="s">
        <v>438</v>
      </c>
      <c r="E76" s="334">
        <v>1.26</v>
      </c>
    </row>
    <row r="77" spans="1:5" ht="12.75">
      <c r="A77" s="473"/>
      <c r="B77" s="327"/>
      <c r="C77" s="327" t="s">
        <v>426</v>
      </c>
      <c r="D77" s="334" t="s">
        <v>439</v>
      </c>
      <c r="E77" s="334">
        <v>50.08</v>
      </c>
    </row>
    <row r="78" spans="1:5" ht="12.75">
      <c r="A78" s="472"/>
      <c r="B78" s="327"/>
      <c r="C78" s="327" t="s">
        <v>427</v>
      </c>
      <c r="D78" s="334" t="s">
        <v>428</v>
      </c>
      <c r="E78" s="334">
        <v>81.93</v>
      </c>
    </row>
    <row r="79" spans="1:5" ht="13.5" thickBot="1">
      <c r="A79" s="474"/>
      <c r="B79" s="329"/>
      <c r="C79" s="329" t="s">
        <v>429</v>
      </c>
      <c r="D79" s="412" t="s">
        <v>430</v>
      </c>
      <c r="E79" s="412">
        <v>5.71</v>
      </c>
    </row>
    <row r="80" ht="12.75">
      <c r="A80" t="s">
        <v>431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10"/>
  <dimension ref="A1:D16"/>
  <sheetViews>
    <sheetView zoomScale="75" zoomScaleNormal="75" workbookViewId="0" topLeftCell="A1">
      <selection activeCell="I21" sqref="I21"/>
    </sheetView>
  </sheetViews>
  <sheetFormatPr defaultColWidth="11.421875" defaultRowHeight="12.75"/>
  <cols>
    <col min="1" max="3" width="24.7109375" style="0" customWidth="1"/>
  </cols>
  <sheetData>
    <row r="1" spans="1:4" ht="18">
      <c r="A1" s="586" t="s">
        <v>457</v>
      </c>
      <c r="B1" s="586"/>
      <c r="C1" s="586"/>
      <c r="D1" s="359"/>
    </row>
    <row r="3" spans="1:4" ht="15">
      <c r="A3" s="587" t="s">
        <v>574</v>
      </c>
      <c r="B3" s="587"/>
      <c r="C3" s="587"/>
      <c r="D3" s="415"/>
    </row>
    <row r="4" spans="1:4" ht="15">
      <c r="A4" s="587" t="s">
        <v>458</v>
      </c>
      <c r="B4" s="587"/>
      <c r="C4" s="587"/>
      <c r="D4" s="415"/>
    </row>
    <row r="5" spans="1:3" ht="13.5" thickBot="1">
      <c r="A5" s="233"/>
      <c r="B5" s="233"/>
      <c r="C5" s="233"/>
    </row>
    <row r="6" spans="1:3" ht="13.5" thickBot="1">
      <c r="A6" s="416" t="s">
        <v>459</v>
      </c>
      <c r="B6" s="417" t="s">
        <v>992</v>
      </c>
      <c r="C6" s="418" t="s">
        <v>1148</v>
      </c>
    </row>
    <row r="7" spans="1:3" ht="12.75">
      <c r="A7" s="235" t="s">
        <v>460</v>
      </c>
      <c r="B7" s="214">
        <v>8</v>
      </c>
      <c r="C7" s="385">
        <v>0.2</v>
      </c>
    </row>
    <row r="8" spans="1:3" ht="12.75">
      <c r="A8" s="236" t="s">
        <v>461</v>
      </c>
      <c r="B8" s="216">
        <v>931</v>
      </c>
      <c r="C8" s="387">
        <v>27</v>
      </c>
    </row>
    <row r="9" spans="1:3" ht="12.75">
      <c r="A9" s="236" t="s">
        <v>462</v>
      </c>
      <c r="B9" s="216">
        <v>362</v>
      </c>
      <c r="C9" s="387">
        <v>10.5</v>
      </c>
    </row>
    <row r="10" spans="1:3" ht="12.75">
      <c r="A10" s="236" t="s">
        <v>572</v>
      </c>
      <c r="B10" s="216">
        <v>1198</v>
      </c>
      <c r="C10" s="387">
        <v>34.7</v>
      </c>
    </row>
    <row r="11" spans="1:3" ht="12.75">
      <c r="A11" s="236" t="s">
        <v>463</v>
      </c>
      <c r="B11" s="216">
        <v>187</v>
      </c>
      <c r="C11" s="387">
        <v>5.4</v>
      </c>
    </row>
    <row r="12" spans="1:3" ht="12.75">
      <c r="A12" s="236" t="s">
        <v>1078</v>
      </c>
      <c r="B12" s="216">
        <v>93</v>
      </c>
      <c r="C12" s="387">
        <v>2.7</v>
      </c>
    </row>
    <row r="13" spans="1:3" ht="12.75">
      <c r="A13" s="236" t="s">
        <v>814</v>
      </c>
      <c r="B13" s="216">
        <v>401</v>
      </c>
      <c r="C13" s="387">
        <v>11.6</v>
      </c>
    </row>
    <row r="14" spans="1:3" ht="12.75">
      <c r="A14" s="236" t="s">
        <v>464</v>
      </c>
      <c r="B14" s="216">
        <v>271</v>
      </c>
      <c r="C14" s="387">
        <v>7.9</v>
      </c>
    </row>
    <row r="15" spans="1:4" ht="13.5" thickBot="1">
      <c r="A15" s="238" t="s">
        <v>738</v>
      </c>
      <c r="B15" s="230">
        <v>3451</v>
      </c>
      <c r="C15" s="389">
        <v>100</v>
      </c>
      <c r="D15" s="12"/>
    </row>
    <row r="16" spans="1:3" ht="12.75">
      <c r="A16" s="244" t="s">
        <v>573</v>
      </c>
      <c r="B16" s="468"/>
      <c r="C16" s="46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12"/>
  <dimension ref="A1:O89"/>
  <sheetViews>
    <sheetView zoomScale="75" zoomScaleNormal="75" workbookViewId="0" topLeftCell="A22">
      <selection activeCell="O9" sqref="O9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479"/>
      <c r="N1" s="479"/>
    </row>
    <row r="3" spans="1:14" ht="15">
      <c r="A3" s="554" t="s">
        <v>575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478"/>
      <c r="N3" s="47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12"/>
      <c r="N4" s="12"/>
    </row>
    <row r="5" spans="1:12" ht="13.5" thickBot="1">
      <c r="A5" s="416" t="s">
        <v>465</v>
      </c>
      <c r="B5" s="417">
        <v>1987</v>
      </c>
      <c r="C5" s="417">
        <v>1988</v>
      </c>
      <c r="D5" s="417">
        <v>1989</v>
      </c>
      <c r="E5" s="417">
        <v>1990</v>
      </c>
      <c r="F5" s="417">
        <v>1991</v>
      </c>
      <c r="G5" s="417">
        <v>1992</v>
      </c>
      <c r="H5" s="417">
        <v>1993</v>
      </c>
      <c r="I5" s="417">
        <v>1994</v>
      </c>
      <c r="J5" s="417">
        <v>1995</v>
      </c>
      <c r="K5" s="417">
        <v>1996</v>
      </c>
      <c r="L5" s="418">
        <v>1997</v>
      </c>
    </row>
    <row r="6" spans="1:12" ht="12.75">
      <c r="A6" s="235" t="s">
        <v>466</v>
      </c>
      <c r="B6" s="214">
        <v>322</v>
      </c>
      <c r="C6" s="214">
        <v>388</v>
      </c>
      <c r="D6" s="214">
        <v>457</v>
      </c>
      <c r="E6" s="214">
        <v>447</v>
      </c>
      <c r="F6" s="214">
        <v>436</v>
      </c>
      <c r="G6" s="214">
        <v>462</v>
      </c>
      <c r="H6" s="214">
        <v>460</v>
      </c>
      <c r="I6" s="214" t="s">
        <v>467</v>
      </c>
      <c r="J6" s="214">
        <v>454</v>
      </c>
      <c r="K6" s="214">
        <v>460</v>
      </c>
      <c r="L6" s="215">
        <v>462</v>
      </c>
    </row>
    <row r="7" spans="1:12" ht="12.75">
      <c r="A7" s="236" t="s">
        <v>468</v>
      </c>
      <c r="B7" s="216">
        <v>3084</v>
      </c>
      <c r="C7" s="216">
        <v>4792</v>
      </c>
      <c r="D7" s="216">
        <v>5371</v>
      </c>
      <c r="E7" s="216">
        <v>5296</v>
      </c>
      <c r="F7" s="216">
        <v>5212</v>
      </c>
      <c r="G7" s="216">
        <v>5521</v>
      </c>
      <c r="H7" s="216">
        <v>5510</v>
      </c>
      <c r="I7" s="216">
        <v>5563</v>
      </c>
      <c r="J7" s="216">
        <v>5367</v>
      </c>
      <c r="K7" s="216">
        <v>5495</v>
      </c>
      <c r="L7" s="217">
        <v>5544</v>
      </c>
    </row>
    <row r="8" spans="1:12" ht="12.75">
      <c r="A8" s="236" t="s">
        <v>469</v>
      </c>
      <c r="B8" s="216">
        <v>2824</v>
      </c>
      <c r="C8" s="216">
        <v>4468</v>
      </c>
      <c r="D8" s="216">
        <v>5597</v>
      </c>
      <c r="E8" s="216">
        <v>5432</v>
      </c>
      <c r="F8" s="216">
        <v>5250</v>
      </c>
      <c r="G8" s="216">
        <v>5567</v>
      </c>
      <c r="H8" s="216">
        <v>5530</v>
      </c>
      <c r="I8" s="216">
        <v>5381</v>
      </c>
      <c r="J8" s="216">
        <v>5529</v>
      </c>
      <c r="K8" s="216">
        <v>5545</v>
      </c>
      <c r="L8" s="217">
        <v>5544</v>
      </c>
    </row>
    <row r="9" spans="1:12" ht="12.75">
      <c r="A9" s="243" t="s">
        <v>470</v>
      </c>
      <c r="B9" s="216">
        <v>5908</v>
      </c>
      <c r="C9" s="216">
        <v>9260</v>
      </c>
      <c r="D9" s="216">
        <v>10968</v>
      </c>
      <c r="E9" s="216">
        <v>10728</v>
      </c>
      <c r="F9" s="216">
        <v>10462</v>
      </c>
      <c r="G9" s="216">
        <v>11088</v>
      </c>
      <c r="H9" s="216">
        <v>11040</v>
      </c>
      <c r="I9" s="216">
        <v>10944</v>
      </c>
      <c r="J9" s="216">
        <v>10896</v>
      </c>
      <c r="K9" s="216">
        <v>11040</v>
      </c>
      <c r="L9" s="217">
        <v>11088</v>
      </c>
    </row>
    <row r="10" spans="1:12" ht="12.75">
      <c r="A10" s="237" t="s">
        <v>471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34"/>
    </row>
    <row r="11" spans="1:12" ht="12.75">
      <c r="A11" s="243" t="s">
        <v>472</v>
      </c>
      <c r="B11" s="386">
        <v>67.9</v>
      </c>
      <c r="C11" s="386">
        <v>71.1</v>
      </c>
      <c r="D11" s="386">
        <v>77.9</v>
      </c>
      <c r="E11" s="386">
        <v>77.8</v>
      </c>
      <c r="F11" s="386">
        <v>67.8</v>
      </c>
      <c r="G11" s="386">
        <v>55.6</v>
      </c>
      <c r="H11" s="386">
        <v>49.9</v>
      </c>
      <c r="I11" s="386">
        <v>43.9</v>
      </c>
      <c r="J11" s="386">
        <v>32.8</v>
      </c>
      <c r="K11" s="386">
        <v>33.1</v>
      </c>
      <c r="L11" s="387">
        <v>38.9</v>
      </c>
    </row>
    <row r="12" spans="1:12" ht="12.75">
      <c r="A12" s="243" t="s">
        <v>473</v>
      </c>
      <c r="B12" s="386">
        <v>21.5</v>
      </c>
      <c r="C12" s="386">
        <v>21.2</v>
      </c>
      <c r="D12" s="386">
        <v>17.7</v>
      </c>
      <c r="E12" s="386">
        <v>17.7</v>
      </c>
      <c r="F12" s="386">
        <v>24.9</v>
      </c>
      <c r="G12" s="386">
        <v>30.9</v>
      </c>
      <c r="H12" s="386">
        <v>35.4</v>
      </c>
      <c r="I12" s="386">
        <v>37</v>
      </c>
      <c r="J12" s="386">
        <v>49.1</v>
      </c>
      <c r="K12" s="386">
        <v>48.9</v>
      </c>
      <c r="L12" s="387">
        <v>49.6</v>
      </c>
    </row>
    <row r="13" spans="1:12" ht="12.75">
      <c r="A13" s="243" t="s">
        <v>474</v>
      </c>
      <c r="B13" s="386">
        <v>9.9</v>
      </c>
      <c r="C13" s="386">
        <v>6.2</v>
      </c>
      <c r="D13" s="386">
        <v>2.9</v>
      </c>
      <c r="E13" s="386">
        <v>2.9</v>
      </c>
      <c r="F13" s="386">
        <v>5.2</v>
      </c>
      <c r="G13" s="386">
        <v>11</v>
      </c>
      <c r="H13" s="386">
        <v>11.7</v>
      </c>
      <c r="I13" s="386">
        <v>13</v>
      </c>
      <c r="J13" s="386">
        <v>14.9</v>
      </c>
      <c r="K13" s="386">
        <v>13.5</v>
      </c>
      <c r="L13" s="387">
        <v>8.8</v>
      </c>
    </row>
    <row r="14" spans="1:12" ht="12.75">
      <c r="A14" s="243" t="s">
        <v>475</v>
      </c>
      <c r="B14" s="386">
        <v>0.7</v>
      </c>
      <c r="C14" s="386">
        <v>1.1</v>
      </c>
      <c r="D14" s="386">
        <v>0.5</v>
      </c>
      <c r="E14" s="386">
        <v>0.3</v>
      </c>
      <c r="F14" s="386">
        <v>0.8</v>
      </c>
      <c r="G14" s="386">
        <v>0.8</v>
      </c>
      <c r="H14" s="386">
        <v>1.1</v>
      </c>
      <c r="I14" s="386">
        <v>1.9</v>
      </c>
      <c r="J14" s="386">
        <v>1.9</v>
      </c>
      <c r="K14" s="386">
        <v>2.3</v>
      </c>
      <c r="L14" s="387">
        <v>1.2</v>
      </c>
    </row>
    <row r="15" spans="1:12" ht="12.75">
      <c r="A15" s="243" t="s">
        <v>476</v>
      </c>
      <c r="B15" s="386" t="s">
        <v>915</v>
      </c>
      <c r="C15" s="386">
        <v>0.5</v>
      </c>
      <c r="D15" s="386">
        <v>1</v>
      </c>
      <c r="E15" s="386">
        <v>1.4</v>
      </c>
      <c r="F15" s="386">
        <v>1.4</v>
      </c>
      <c r="G15" s="386">
        <v>1.8</v>
      </c>
      <c r="H15" s="386">
        <v>2</v>
      </c>
      <c r="I15" s="386">
        <v>4.3</v>
      </c>
      <c r="J15" s="386">
        <v>1.3</v>
      </c>
      <c r="K15" s="386">
        <v>2.4</v>
      </c>
      <c r="L15" s="387">
        <v>1.6</v>
      </c>
    </row>
    <row r="16" spans="1:12" ht="12.75">
      <c r="A16" s="237" t="s">
        <v>477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7"/>
    </row>
    <row r="17" spans="1:12" ht="12.75">
      <c r="A17" s="243" t="s">
        <v>472</v>
      </c>
      <c r="B17" s="386">
        <v>58.8</v>
      </c>
      <c r="C17" s="386">
        <v>65.7</v>
      </c>
      <c r="D17" s="386">
        <v>75.4</v>
      </c>
      <c r="E17" s="386">
        <v>78.9</v>
      </c>
      <c r="F17" s="386">
        <v>60.7</v>
      </c>
      <c r="G17" s="386">
        <v>45.7</v>
      </c>
      <c r="H17" s="386">
        <v>39.7</v>
      </c>
      <c r="I17" s="386">
        <v>32.9</v>
      </c>
      <c r="J17" s="386">
        <v>24.8</v>
      </c>
      <c r="K17" s="386">
        <v>25.3</v>
      </c>
      <c r="L17" s="387">
        <v>28.4</v>
      </c>
    </row>
    <row r="18" spans="1:15" ht="12.75">
      <c r="A18" s="243" t="s">
        <v>473</v>
      </c>
      <c r="B18" s="386">
        <v>26</v>
      </c>
      <c r="C18" s="386">
        <v>26.8</v>
      </c>
      <c r="D18" s="386">
        <v>19.9</v>
      </c>
      <c r="E18" s="386">
        <v>16.3</v>
      </c>
      <c r="F18" s="386">
        <v>31.9</v>
      </c>
      <c r="G18" s="386">
        <v>43.1</v>
      </c>
      <c r="H18" s="386">
        <v>48.9</v>
      </c>
      <c r="I18" s="386">
        <v>47.5</v>
      </c>
      <c r="J18" s="386">
        <v>46.6</v>
      </c>
      <c r="K18" s="386">
        <v>54</v>
      </c>
      <c r="L18" s="387">
        <v>55.8</v>
      </c>
      <c r="O18" s="12"/>
    </row>
    <row r="19" spans="1:15" ht="12.75">
      <c r="A19" s="243" t="s">
        <v>474</v>
      </c>
      <c r="B19" s="386">
        <v>14.5</v>
      </c>
      <c r="C19" s="386">
        <v>5.7</v>
      </c>
      <c r="D19" s="386">
        <v>2.9</v>
      </c>
      <c r="E19" s="386">
        <v>3.3</v>
      </c>
      <c r="F19" s="386">
        <v>5.3</v>
      </c>
      <c r="G19" s="386">
        <v>8.1</v>
      </c>
      <c r="H19" s="386">
        <v>8.3</v>
      </c>
      <c r="I19" s="386">
        <v>13.1</v>
      </c>
      <c r="J19" s="386">
        <v>22.8</v>
      </c>
      <c r="K19" s="386">
        <v>16.6</v>
      </c>
      <c r="L19" s="387">
        <v>12.1</v>
      </c>
      <c r="O19" s="12"/>
    </row>
    <row r="20" spans="1:15" ht="12.75">
      <c r="A20" s="243" t="s">
        <v>475</v>
      </c>
      <c r="B20" s="386">
        <v>0.7</v>
      </c>
      <c r="C20" s="386">
        <v>1.1</v>
      </c>
      <c r="D20" s="386">
        <v>0.8</v>
      </c>
      <c r="E20" s="386">
        <v>1</v>
      </c>
      <c r="F20" s="386">
        <v>1.4</v>
      </c>
      <c r="G20" s="386">
        <v>1.1</v>
      </c>
      <c r="H20" s="386">
        <v>1.2</v>
      </c>
      <c r="I20" s="386">
        <v>2.9</v>
      </c>
      <c r="J20" s="386">
        <v>3.2</v>
      </c>
      <c r="K20" s="386">
        <v>2.1</v>
      </c>
      <c r="L20" s="387">
        <v>1.6</v>
      </c>
      <c r="O20" s="12"/>
    </row>
    <row r="21" spans="1:15" ht="12.75">
      <c r="A21" s="243" t="s">
        <v>476</v>
      </c>
      <c r="B21" s="386" t="s">
        <v>915</v>
      </c>
      <c r="C21" s="386">
        <v>0.6</v>
      </c>
      <c r="D21" s="386">
        <v>1</v>
      </c>
      <c r="E21" s="386">
        <v>0.5</v>
      </c>
      <c r="F21" s="386">
        <v>0.7</v>
      </c>
      <c r="G21" s="386">
        <v>2</v>
      </c>
      <c r="H21" s="386">
        <v>1.9</v>
      </c>
      <c r="I21" s="386">
        <v>3.6</v>
      </c>
      <c r="J21" s="386">
        <v>2.7</v>
      </c>
      <c r="K21" s="386">
        <v>2</v>
      </c>
      <c r="L21" s="387">
        <v>2.1</v>
      </c>
      <c r="O21" s="12"/>
    </row>
    <row r="22" spans="1:15" ht="12.75">
      <c r="A22" s="237" t="s">
        <v>478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7"/>
      <c r="O22" s="12"/>
    </row>
    <row r="23" spans="1:15" ht="12.75">
      <c r="A23" s="243" t="s">
        <v>472</v>
      </c>
      <c r="B23" s="386">
        <v>63.5</v>
      </c>
      <c r="C23" s="386">
        <v>68.5</v>
      </c>
      <c r="D23" s="386">
        <v>76.7</v>
      </c>
      <c r="E23" s="386">
        <v>78.3</v>
      </c>
      <c r="F23" s="386">
        <v>64.2</v>
      </c>
      <c r="G23" s="386">
        <v>50.6</v>
      </c>
      <c r="H23" s="386">
        <v>44.8</v>
      </c>
      <c r="I23" s="386">
        <v>38.5</v>
      </c>
      <c r="J23" s="386">
        <v>28.7</v>
      </c>
      <c r="K23" s="386">
        <v>29.2</v>
      </c>
      <c r="L23" s="387">
        <v>33.7</v>
      </c>
      <c r="O23" s="12"/>
    </row>
    <row r="24" spans="1:15" ht="12.75">
      <c r="A24" s="243" t="s">
        <v>473</v>
      </c>
      <c r="B24" s="386">
        <v>26</v>
      </c>
      <c r="C24" s="386">
        <v>23.9</v>
      </c>
      <c r="D24" s="386">
        <v>18.9</v>
      </c>
      <c r="E24" s="386">
        <v>17</v>
      </c>
      <c r="F24" s="386">
        <v>28.4</v>
      </c>
      <c r="G24" s="386">
        <v>37</v>
      </c>
      <c r="H24" s="386">
        <v>42.2</v>
      </c>
      <c r="I24" s="386">
        <v>42.2</v>
      </c>
      <c r="J24" s="386">
        <v>47.8</v>
      </c>
      <c r="K24" s="386">
        <v>51.4</v>
      </c>
      <c r="L24" s="387">
        <v>52.7</v>
      </c>
      <c r="O24" s="12"/>
    </row>
    <row r="25" spans="1:15" ht="12.75">
      <c r="A25" s="243" t="s">
        <v>474</v>
      </c>
      <c r="B25" s="386">
        <v>12.1</v>
      </c>
      <c r="C25" s="386">
        <v>6</v>
      </c>
      <c r="D25" s="386">
        <v>2.9</v>
      </c>
      <c r="E25" s="386">
        <v>3.1</v>
      </c>
      <c r="F25" s="386">
        <v>5.2</v>
      </c>
      <c r="G25" s="386">
        <v>9.5</v>
      </c>
      <c r="H25" s="386">
        <v>10</v>
      </c>
      <c r="I25" s="386">
        <v>13.1</v>
      </c>
      <c r="J25" s="386">
        <v>18.9</v>
      </c>
      <c r="K25" s="386">
        <v>15.1</v>
      </c>
      <c r="L25" s="387">
        <v>10.4</v>
      </c>
      <c r="O25" s="12"/>
    </row>
    <row r="26" spans="1:15" ht="12.75">
      <c r="A26" s="243" t="s">
        <v>475</v>
      </c>
      <c r="B26" s="386">
        <v>0.7</v>
      </c>
      <c r="C26" s="386">
        <v>1.1</v>
      </c>
      <c r="D26" s="386">
        <v>0.7</v>
      </c>
      <c r="E26" s="386">
        <v>0.6</v>
      </c>
      <c r="F26" s="386">
        <v>1.1</v>
      </c>
      <c r="G26" s="386">
        <v>1</v>
      </c>
      <c r="H26" s="386">
        <v>1.1</v>
      </c>
      <c r="I26" s="386">
        <v>2.4</v>
      </c>
      <c r="J26" s="386">
        <v>2.6</v>
      </c>
      <c r="K26" s="386">
        <v>2.2</v>
      </c>
      <c r="L26" s="387">
        <v>1.4</v>
      </c>
      <c r="O26" s="12"/>
    </row>
    <row r="27" spans="1:15" ht="12.75">
      <c r="A27" s="243" t="s">
        <v>476</v>
      </c>
      <c r="B27" s="386" t="s">
        <v>915</v>
      </c>
      <c r="C27" s="386">
        <v>0.5</v>
      </c>
      <c r="D27" s="386">
        <v>1</v>
      </c>
      <c r="E27" s="386">
        <v>0.9</v>
      </c>
      <c r="F27" s="386">
        <v>1.1</v>
      </c>
      <c r="G27" s="386">
        <v>1.9</v>
      </c>
      <c r="H27" s="386">
        <v>1.9</v>
      </c>
      <c r="I27" s="386">
        <v>4</v>
      </c>
      <c r="J27" s="386">
        <v>2</v>
      </c>
      <c r="K27" s="386">
        <v>2.2</v>
      </c>
      <c r="L27" s="387">
        <v>1.8</v>
      </c>
      <c r="O27" s="12"/>
    </row>
    <row r="28" spans="1:15" ht="12.75">
      <c r="A28" s="237" t="s">
        <v>479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  <c r="O28" s="12"/>
    </row>
    <row r="29" spans="1:15" ht="12.75">
      <c r="A29" s="243" t="s">
        <v>480</v>
      </c>
      <c r="B29" s="386">
        <v>78.4</v>
      </c>
      <c r="C29" s="386">
        <v>79.1</v>
      </c>
      <c r="D29" s="386">
        <v>83.9</v>
      </c>
      <c r="E29" s="386">
        <v>89.7</v>
      </c>
      <c r="F29" s="386">
        <v>91.8</v>
      </c>
      <c r="G29" s="386">
        <v>90.01</v>
      </c>
      <c r="H29" s="386">
        <v>88.1</v>
      </c>
      <c r="I29" s="386">
        <v>80.7</v>
      </c>
      <c r="J29" s="386">
        <v>81.7</v>
      </c>
      <c r="K29" s="386">
        <v>78.7</v>
      </c>
      <c r="L29" s="387">
        <v>91</v>
      </c>
      <c r="O29" s="12"/>
    </row>
    <row r="30" spans="1:15" ht="12.75">
      <c r="A30" s="243" t="s">
        <v>481</v>
      </c>
      <c r="B30" s="386">
        <v>15.5</v>
      </c>
      <c r="C30" s="386">
        <v>19.1</v>
      </c>
      <c r="D30" s="386">
        <v>14.2</v>
      </c>
      <c r="E30" s="386">
        <v>8.7</v>
      </c>
      <c r="F30" s="386">
        <v>6.4</v>
      </c>
      <c r="G30" s="386">
        <v>8</v>
      </c>
      <c r="H30" s="386">
        <v>9.3</v>
      </c>
      <c r="I30" s="386">
        <v>13.3</v>
      </c>
      <c r="J30" s="386">
        <v>13.4</v>
      </c>
      <c r="K30" s="386">
        <v>14.7</v>
      </c>
      <c r="L30" s="387">
        <v>6.5</v>
      </c>
      <c r="O30" s="12"/>
    </row>
    <row r="31" spans="1:15" ht="12.75">
      <c r="A31" s="243" t="s">
        <v>482</v>
      </c>
      <c r="B31" s="386">
        <v>5.1</v>
      </c>
      <c r="C31" s="386">
        <v>1</v>
      </c>
      <c r="D31" s="386">
        <v>0.7</v>
      </c>
      <c r="E31" s="386">
        <v>0.2</v>
      </c>
      <c r="F31" s="386">
        <v>0.2</v>
      </c>
      <c r="G31" s="386">
        <v>0.2</v>
      </c>
      <c r="H31" s="386">
        <v>0.5</v>
      </c>
      <c r="I31" s="386">
        <v>0.8</v>
      </c>
      <c r="J31" s="386">
        <v>2.8</v>
      </c>
      <c r="K31" s="386">
        <v>2.9</v>
      </c>
      <c r="L31" s="387">
        <v>0.8</v>
      </c>
      <c r="O31" s="12"/>
    </row>
    <row r="32" spans="1:15" ht="12.75">
      <c r="A32" s="243" t="s">
        <v>483</v>
      </c>
      <c r="B32" s="386">
        <v>1</v>
      </c>
      <c r="C32" s="386">
        <v>0.3</v>
      </c>
      <c r="D32" s="386">
        <v>0.2</v>
      </c>
      <c r="E32" s="386">
        <v>0.2</v>
      </c>
      <c r="F32" s="386">
        <v>0.2</v>
      </c>
      <c r="G32" s="386"/>
      <c r="H32" s="386">
        <v>0.1</v>
      </c>
      <c r="I32" s="386">
        <v>0.9</v>
      </c>
      <c r="J32" s="386">
        <v>0.8</v>
      </c>
      <c r="K32" s="386">
        <v>1.4</v>
      </c>
      <c r="L32" s="387">
        <v>0.1</v>
      </c>
      <c r="O32" s="12"/>
    </row>
    <row r="33" spans="1:15" ht="12.75">
      <c r="A33" s="243" t="s">
        <v>476</v>
      </c>
      <c r="B33" s="386" t="s">
        <v>915</v>
      </c>
      <c r="C33" s="386">
        <v>0.5</v>
      </c>
      <c r="D33" s="386">
        <v>1</v>
      </c>
      <c r="E33" s="386">
        <v>1.4</v>
      </c>
      <c r="F33" s="386">
        <v>1.4</v>
      </c>
      <c r="G33" s="386">
        <v>1.8</v>
      </c>
      <c r="H33" s="386">
        <v>2</v>
      </c>
      <c r="I33" s="386">
        <v>4.3</v>
      </c>
      <c r="J33" s="386">
        <v>1.3</v>
      </c>
      <c r="K33" s="386">
        <v>2.4</v>
      </c>
      <c r="L33" s="387">
        <v>1.6</v>
      </c>
      <c r="O33" s="12"/>
    </row>
    <row r="34" spans="1:15" ht="12.75">
      <c r="A34" s="237" t="s">
        <v>484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7"/>
      <c r="O34" s="12"/>
    </row>
    <row r="35" spans="1:15" ht="12.75">
      <c r="A35" s="243" t="s">
        <v>480</v>
      </c>
      <c r="B35" s="386">
        <v>66.2</v>
      </c>
      <c r="C35" s="386">
        <v>88.5</v>
      </c>
      <c r="D35" s="386">
        <v>90.9</v>
      </c>
      <c r="E35" s="386">
        <v>94.9</v>
      </c>
      <c r="F35" s="386">
        <v>95.5</v>
      </c>
      <c r="G35" s="386">
        <v>92.4</v>
      </c>
      <c r="H35" s="386">
        <v>93.7</v>
      </c>
      <c r="I35" s="386">
        <v>88.7</v>
      </c>
      <c r="J35" s="386">
        <v>93.1</v>
      </c>
      <c r="K35" s="386">
        <v>97.1</v>
      </c>
      <c r="L35" s="387">
        <v>97.1</v>
      </c>
      <c r="O35" s="12"/>
    </row>
    <row r="36" spans="1:15" ht="12.75">
      <c r="A36" s="243" t="s">
        <v>481</v>
      </c>
      <c r="B36" s="386">
        <v>26.6</v>
      </c>
      <c r="C36" s="386">
        <v>10.2</v>
      </c>
      <c r="D36" s="386">
        <v>7.5</v>
      </c>
      <c r="E36" s="386">
        <v>3.4</v>
      </c>
      <c r="F36" s="386">
        <v>3.3</v>
      </c>
      <c r="G36" s="386">
        <v>4.6</v>
      </c>
      <c r="H36" s="386">
        <v>3.7</v>
      </c>
      <c r="I36" s="386">
        <v>4.2</v>
      </c>
      <c r="J36" s="386">
        <v>3.4</v>
      </c>
      <c r="K36" s="386">
        <v>0.7</v>
      </c>
      <c r="L36" s="387">
        <v>0.8</v>
      </c>
      <c r="O36" s="12"/>
    </row>
    <row r="37" spans="1:15" ht="12.75">
      <c r="A37" s="243" t="s">
        <v>482</v>
      </c>
      <c r="B37" s="386">
        <v>6.4</v>
      </c>
      <c r="C37" s="386">
        <v>0.6</v>
      </c>
      <c r="D37" s="386">
        <v>0.3</v>
      </c>
      <c r="E37" s="386">
        <v>0.6</v>
      </c>
      <c r="F37" s="386">
        <v>0.4</v>
      </c>
      <c r="G37" s="386">
        <v>0.8</v>
      </c>
      <c r="H37" s="386">
        <v>0.4</v>
      </c>
      <c r="I37" s="386">
        <v>1.9</v>
      </c>
      <c r="J37" s="386">
        <v>0.5</v>
      </c>
      <c r="K37" s="386" t="s">
        <v>915</v>
      </c>
      <c r="L37" s="387" t="s">
        <v>915</v>
      </c>
      <c r="O37" s="12"/>
    </row>
    <row r="38" spans="1:15" ht="12.75">
      <c r="A38" s="243" t="s">
        <v>483</v>
      </c>
      <c r="B38" s="386">
        <v>0.7</v>
      </c>
      <c r="C38" s="386">
        <v>0.1</v>
      </c>
      <c r="D38" s="386">
        <v>0.4</v>
      </c>
      <c r="E38" s="386">
        <v>0.6</v>
      </c>
      <c r="F38" s="386">
        <v>0.1</v>
      </c>
      <c r="G38" s="386">
        <v>0.1</v>
      </c>
      <c r="H38" s="386">
        <v>0.3</v>
      </c>
      <c r="I38" s="386">
        <v>1.7</v>
      </c>
      <c r="J38" s="386">
        <v>0.4</v>
      </c>
      <c r="K38" s="386">
        <v>0.2</v>
      </c>
      <c r="L38" s="387" t="s">
        <v>915</v>
      </c>
      <c r="O38" s="12"/>
    </row>
    <row r="39" spans="1:15" ht="12.75">
      <c r="A39" s="243" t="s">
        <v>476</v>
      </c>
      <c r="B39" s="386" t="s">
        <v>915</v>
      </c>
      <c r="C39" s="386">
        <v>0.6</v>
      </c>
      <c r="D39" s="386">
        <v>1</v>
      </c>
      <c r="E39" s="386">
        <v>0.5</v>
      </c>
      <c r="F39" s="386">
        <v>0.7</v>
      </c>
      <c r="G39" s="386">
        <v>2</v>
      </c>
      <c r="H39" s="386">
        <v>1.9</v>
      </c>
      <c r="I39" s="386">
        <v>3.6</v>
      </c>
      <c r="J39" s="386">
        <v>2.7</v>
      </c>
      <c r="K39" s="386">
        <v>2</v>
      </c>
      <c r="L39" s="387">
        <v>2.1</v>
      </c>
      <c r="O39" s="12"/>
    </row>
    <row r="40" spans="1:15" ht="12.75">
      <c r="A40" s="237" t="s">
        <v>485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7"/>
      <c r="O40" s="12"/>
    </row>
    <row r="41" spans="1:15" ht="12.75">
      <c r="A41" s="243" t="s">
        <v>480</v>
      </c>
      <c r="B41" s="386">
        <v>72.6</v>
      </c>
      <c r="C41" s="386">
        <v>83.6</v>
      </c>
      <c r="D41" s="386">
        <v>87.5</v>
      </c>
      <c r="E41" s="386">
        <v>92.3</v>
      </c>
      <c r="F41" s="386">
        <v>93.7</v>
      </c>
      <c r="G41" s="386">
        <v>91.2</v>
      </c>
      <c r="H41" s="386">
        <v>91</v>
      </c>
      <c r="I41" s="386">
        <v>84.6</v>
      </c>
      <c r="J41" s="386">
        <v>87.5</v>
      </c>
      <c r="K41" s="386">
        <v>88</v>
      </c>
      <c r="L41" s="387">
        <v>94.1</v>
      </c>
      <c r="O41" s="12"/>
    </row>
    <row r="42" spans="1:15" ht="12.75">
      <c r="A42" s="243" t="s">
        <v>481</v>
      </c>
      <c r="B42" s="386">
        <v>20.8</v>
      </c>
      <c r="C42" s="386">
        <v>14.8</v>
      </c>
      <c r="D42" s="386">
        <v>10.8</v>
      </c>
      <c r="E42" s="386">
        <v>6</v>
      </c>
      <c r="F42" s="386">
        <v>4.8</v>
      </c>
      <c r="G42" s="386">
        <v>6.3</v>
      </c>
      <c r="H42" s="386">
        <v>6.5</v>
      </c>
      <c r="I42" s="386">
        <v>8.8</v>
      </c>
      <c r="J42" s="386">
        <v>8.3</v>
      </c>
      <c r="K42" s="386">
        <v>7.7</v>
      </c>
      <c r="L42" s="387">
        <v>3.7</v>
      </c>
      <c r="O42" s="12"/>
    </row>
    <row r="43" spans="1:15" ht="12.75">
      <c r="A43" s="243" t="s">
        <v>482</v>
      </c>
      <c r="B43" s="386">
        <v>5.7</v>
      </c>
      <c r="C43" s="386">
        <v>0.8</v>
      </c>
      <c r="D43" s="386">
        <v>0.5</v>
      </c>
      <c r="E43" s="386">
        <v>0.4</v>
      </c>
      <c r="F43" s="386">
        <v>0.3</v>
      </c>
      <c r="G43" s="386">
        <v>0.5</v>
      </c>
      <c r="H43" s="386">
        <v>0.5</v>
      </c>
      <c r="I43" s="386">
        <v>1.3</v>
      </c>
      <c r="J43" s="386">
        <v>1.6</v>
      </c>
      <c r="K43" s="386">
        <v>1.4</v>
      </c>
      <c r="L43" s="387">
        <v>0.4</v>
      </c>
      <c r="O43" s="12"/>
    </row>
    <row r="44" spans="1:15" ht="12.75">
      <c r="A44" s="243" t="s">
        <v>483</v>
      </c>
      <c r="B44" s="386">
        <v>0.9</v>
      </c>
      <c r="C44" s="386">
        <v>0.2</v>
      </c>
      <c r="D44" s="386">
        <v>0.3</v>
      </c>
      <c r="E44" s="386">
        <v>0.4</v>
      </c>
      <c r="F44" s="386">
        <v>0.1</v>
      </c>
      <c r="G44" s="386">
        <v>0.1</v>
      </c>
      <c r="H44" s="386">
        <v>0.2</v>
      </c>
      <c r="I44" s="386">
        <v>1.3</v>
      </c>
      <c r="J44" s="386">
        <v>0.6</v>
      </c>
      <c r="K44" s="386">
        <v>0.8</v>
      </c>
      <c r="L44" s="387">
        <v>0.1</v>
      </c>
      <c r="O44" s="12"/>
    </row>
    <row r="45" spans="1:15" ht="13.5" thickBot="1">
      <c r="A45" s="446" t="s">
        <v>476</v>
      </c>
      <c r="B45" s="429" t="s">
        <v>915</v>
      </c>
      <c r="C45" s="429">
        <v>0.5</v>
      </c>
      <c r="D45" s="429">
        <v>1</v>
      </c>
      <c r="E45" s="429">
        <v>0.9</v>
      </c>
      <c r="F45" s="429">
        <v>1.1</v>
      </c>
      <c r="G45" s="429">
        <v>1.9</v>
      </c>
      <c r="H45" s="429">
        <v>1.9</v>
      </c>
      <c r="I45" s="429">
        <v>4</v>
      </c>
      <c r="J45" s="429">
        <v>2</v>
      </c>
      <c r="K45" s="429">
        <v>2.2</v>
      </c>
      <c r="L45" s="447">
        <v>1.8</v>
      </c>
      <c r="O45" s="12"/>
    </row>
    <row r="46" spans="1:12" ht="12.75">
      <c r="A46" s="588" t="s">
        <v>486</v>
      </c>
      <c r="B46" s="588"/>
      <c r="C46" s="588"/>
      <c r="D46" s="588"/>
      <c r="E46" s="247"/>
      <c r="F46" s="247"/>
      <c r="G46" s="247"/>
      <c r="H46" s="247"/>
      <c r="I46" s="247"/>
      <c r="J46" s="247"/>
      <c r="K46" s="247"/>
      <c r="L46" s="247"/>
    </row>
    <row r="47" ht="13.5" thickBot="1"/>
    <row r="48" spans="1:12" ht="13.5" thickBot="1">
      <c r="A48" s="416" t="s">
        <v>465</v>
      </c>
      <c r="B48" s="417">
        <v>1998</v>
      </c>
      <c r="C48" s="417">
        <v>1999</v>
      </c>
      <c r="D48" s="417">
        <v>2000</v>
      </c>
      <c r="E48" s="417">
        <v>2001</v>
      </c>
      <c r="F48" s="417">
        <v>2002</v>
      </c>
      <c r="G48" s="417">
        <v>2003</v>
      </c>
      <c r="H48" s="417">
        <v>2004</v>
      </c>
      <c r="I48" s="417">
        <v>2005</v>
      </c>
      <c r="J48" s="417">
        <v>2006</v>
      </c>
      <c r="K48" s="418">
        <v>2007</v>
      </c>
      <c r="L48" s="418">
        <v>2008</v>
      </c>
    </row>
    <row r="49" spans="1:12" ht="12.75">
      <c r="A49" s="235" t="s">
        <v>466</v>
      </c>
      <c r="B49" s="214">
        <v>465</v>
      </c>
      <c r="C49" s="214">
        <v>611</v>
      </c>
      <c r="D49" s="214">
        <v>620</v>
      </c>
      <c r="E49" s="214">
        <v>620</v>
      </c>
      <c r="F49" s="214">
        <v>620</v>
      </c>
      <c r="G49" s="214">
        <v>620</v>
      </c>
      <c r="H49" s="214">
        <v>620</v>
      </c>
      <c r="I49" s="214">
        <v>620</v>
      </c>
      <c r="J49" s="214">
        <v>620</v>
      </c>
      <c r="K49" s="217">
        <v>620</v>
      </c>
      <c r="L49" s="217">
        <v>620</v>
      </c>
    </row>
    <row r="50" spans="1:12" ht="12.75">
      <c r="A50" s="236" t="s">
        <v>468</v>
      </c>
      <c r="B50" s="216">
        <v>5576</v>
      </c>
      <c r="C50" s="216">
        <v>7371</v>
      </c>
      <c r="D50" s="216">
        <v>7545</v>
      </c>
      <c r="E50" s="216">
        <v>7522</v>
      </c>
      <c r="F50" s="216">
        <v>7532</v>
      </c>
      <c r="G50" s="216">
        <v>7514</v>
      </c>
      <c r="H50" s="216">
        <v>7498</v>
      </c>
      <c r="I50" s="216">
        <v>7511</v>
      </c>
      <c r="J50" s="216">
        <v>7511</v>
      </c>
      <c r="K50" s="217">
        <v>7520</v>
      </c>
      <c r="L50" s="217">
        <v>7502</v>
      </c>
    </row>
    <row r="51" spans="1:12" ht="12.75">
      <c r="A51" s="236" t="s">
        <v>469</v>
      </c>
      <c r="B51" s="216">
        <v>5584</v>
      </c>
      <c r="C51" s="216">
        <v>7293</v>
      </c>
      <c r="D51" s="216">
        <v>7335</v>
      </c>
      <c r="E51" s="216">
        <v>7358</v>
      </c>
      <c r="F51" s="216">
        <v>7348</v>
      </c>
      <c r="G51" s="216">
        <v>7366</v>
      </c>
      <c r="H51" s="216">
        <v>7382</v>
      </c>
      <c r="I51" s="216">
        <v>7369</v>
      </c>
      <c r="J51" s="216">
        <v>7369</v>
      </c>
      <c r="K51" s="217">
        <v>7360</v>
      </c>
      <c r="L51" s="217">
        <v>7378</v>
      </c>
    </row>
    <row r="52" spans="1:12" ht="12.75">
      <c r="A52" s="243" t="s">
        <v>470</v>
      </c>
      <c r="B52" s="216">
        <v>11160</v>
      </c>
      <c r="C52" s="216">
        <v>14664</v>
      </c>
      <c r="D52" s="216">
        <v>14880</v>
      </c>
      <c r="E52" s="216">
        <v>14880</v>
      </c>
      <c r="F52" s="216">
        <v>14880</v>
      </c>
      <c r="G52" s="216">
        <v>14880</v>
      </c>
      <c r="H52" s="216">
        <v>14880</v>
      </c>
      <c r="I52" s="216">
        <v>14880</v>
      </c>
      <c r="J52" s="216">
        <v>14880</v>
      </c>
      <c r="K52" s="217">
        <v>14880</v>
      </c>
      <c r="L52" s="217">
        <v>14880</v>
      </c>
    </row>
    <row r="53" spans="1:12" ht="12.75">
      <c r="A53" s="237" t="s">
        <v>471</v>
      </c>
      <c r="B53" s="327"/>
      <c r="C53" s="327"/>
      <c r="D53" s="327"/>
      <c r="E53" s="327"/>
      <c r="F53" s="327"/>
      <c r="G53" s="327"/>
      <c r="H53" s="327"/>
      <c r="I53" s="327"/>
      <c r="J53" s="327"/>
      <c r="K53" s="334"/>
      <c r="L53" s="334"/>
    </row>
    <row r="54" spans="1:12" ht="12.75">
      <c r="A54" s="243" t="s">
        <v>472</v>
      </c>
      <c r="B54" s="386">
        <v>39.1</v>
      </c>
      <c r="C54" s="386">
        <v>41</v>
      </c>
      <c r="D54" s="386">
        <v>38.1</v>
      </c>
      <c r="E54" s="386">
        <v>33.8</v>
      </c>
      <c r="F54" s="386">
        <v>28.7</v>
      </c>
      <c r="G54" s="386">
        <v>27</v>
      </c>
      <c r="H54" s="386">
        <v>27.5</v>
      </c>
      <c r="I54" s="386">
        <v>20.4</v>
      </c>
      <c r="J54" s="386">
        <v>21.2</v>
      </c>
      <c r="K54" s="387">
        <v>22.2</v>
      </c>
      <c r="L54" s="387">
        <v>23.5</v>
      </c>
    </row>
    <row r="55" spans="1:12" ht="12.75">
      <c r="A55" s="243" t="s">
        <v>473</v>
      </c>
      <c r="B55" s="386">
        <v>48</v>
      </c>
      <c r="C55" s="386">
        <v>49.2</v>
      </c>
      <c r="D55" s="386">
        <v>49.9</v>
      </c>
      <c r="E55" s="386">
        <v>54.6</v>
      </c>
      <c r="F55" s="386">
        <v>55.7</v>
      </c>
      <c r="G55" s="386">
        <v>58.9</v>
      </c>
      <c r="H55" s="386">
        <v>58.5</v>
      </c>
      <c r="I55" s="386">
        <v>60.2</v>
      </c>
      <c r="J55" s="386">
        <v>60</v>
      </c>
      <c r="K55" s="387">
        <v>62</v>
      </c>
      <c r="L55" s="387">
        <v>63.6</v>
      </c>
    </row>
    <row r="56" spans="1:12" ht="12.75">
      <c r="A56" s="243" t="s">
        <v>474</v>
      </c>
      <c r="B56" s="386">
        <v>9.1</v>
      </c>
      <c r="C56" s="386">
        <v>7.2</v>
      </c>
      <c r="D56" s="386">
        <v>7.3</v>
      </c>
      <c r="E56" s="386">
        <v>8.6</v>
      </c>
      <c r="F56" s="386">
        <v>12.2</v>
      </c>
      <c r="G56" s="386">
        <v>11.5</v>
      </c>
      <c r="H56" s="386">
        <v>10.2</v>
      </c>
      <c r="I56" s="386">
        <v>16.2</v>
      </c>
      <c r="J56" s="386">
        <v>15.5</v>
      </c>
      <c r="K56" s="387">
        <v>12.9</v>
      </c>
      <c r="L56" s="387">
        <v>10.7</v>
      </c>
    </row>
    <row r="57" spans="1:12" ht="12.75">
      <c r="A57" s="243" t="s">
        <v>475</v>
      </c>
      <c r="B57" s="386">
        <v>1.3</v>
      </c>
      <c r="C57" s="386">
        <v>1.2</v>
      </c>
      <c r="D57" s="386">
        <v>0.6</v>
      </c>
      <c r="E57" s="386">
        <v>1.1</v>
      </c>
      <c r="F57" s="386">
        <v>0.9</v>
      </c>
      <c r="G57" s="386">
        <v>1.2</v>
      </c>
      <c r="H57" s="386">
        <v>1.3</v>
      </c>
      <c r="I57" s="386">
        <v>1.4</v>
      </c>
      <c r="J57" s="386">
        <v>1</v>
      </c>
      <c r="K57" s="387">
        <v>0.9</v>
      </c>
      <c r="L57" s="387">
        <v>0.9</v>
      </c>
    </row>
    <row r="58" spans="1:12" ht="12.75">
      <c r="A58" s="243" t="s">
        <v>476</v>
      </c>
      <c r="B58" s="386">
        <v>2.5</v>
      </c>
      <c r="C58" s="386">
        <v>1.5</v>
      </c>
      <c r="D58" s="386">
        <v>4.1</v>
      </c>
      <c r="E58" s="386">
        <v>2</v>
      </c>
      <c r="F58" s="386">
        <v>2.5</v>
      </c>
      <c r="G58" s="386">
        <v>1.4</v>
      </c>
      <c r="H58" s="386">
        <v>2.5</v>
      </c>
      <c r="I58" s="386">
        <v>1.7</v>
      </c>
      <c r="J58" s="386">
        <v>2.3</v>
      </c>
      <c r="K58" s="387">
        <v>2.1</v>
      </c>
      <c r="L58" s="387">
        <v>1.3</v>
      </c>
    </row>
    <row r="59" spans="1:12" ht="12.75">
      <c r="A59" s="237" t="s">
        <v>477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7"/>
      <c r="L59" s="387"/>
    </row>
    <row r="60" spans="1:12" ht="12.75">
      <c r="A60" s="243" t="s">
        <v>472</v>
      </c>
      <c r="B60" s="386">
        <v>34.2</v>
      </c>
      <c r="C60" s="386">
        <v>31.7</v>
      </c>
      <c r="D60" s="386">
        <v>28.3</v>
      </c>
      <c r="E60" s="386">
        <v>23.9</v>
      </c>
      <c r="F60" s="386">
        <v>19.5</v>
      </c>
      <c r="G60" s="386">
        <v>18.3</v>
      </c>
      <c r="H60" s="386">
        <v>20.4</v>
      </c>
      <c r="I60" s="386">
        <v>13.5</v>
      </c>
      <c r="J60" s="386">
        <v>13.1</v>
      </c>
      <c r="K60" s="387">
        <v>13.7</v>
      </c>
      <c r="L60" s="387">
        <v>15.9</v>
      </c>
    </row>
    <row r="61" spans="1:12" ht="12.75">
      <c r="A61" s="243" t="s">
        <v>473</v>
      </c>
      <c r="B61" s="386">
        <v>51.4</v>
      </c>
      <c r="C61" s="386">
        <v>52.2</v>
      </c>
      <c r="D61" s="386">
        <v>55.9</v>
      </c>
      <c r="E61" s="386">
        <v>61.7</v>
      </c>
      <c r="F61" s="386">
        <v>63.2</v>
      </c>
      <c r="G61" s="386">
        <v>62.6</v>
      </c>
      <c r="H61" s="386">
        <v>63.6</v>
      </c>
      <c r="I61" s="386">
        <v>63.2</v>
      </c>
      <c r="J61" s="386">
        <v>62.5</v>
      </c>
      <c r="K61" s="387">
        <v>66.8</v>
      </c>
      <c r="L61" s="387">
        <v>65.7</v>
      </c>
    </row>
    <row r="62" spans="1:12" ht="12.75">
      <c r="A62" s="243" t="s">
        <v>474</v>
      </c>
      <c r="B62" s="386">
        <v>10.1</v>
      </c>
      <c r="C62" s="386">
        <v>12.8</v>
      </c>
      <c r="D62" s="386">
        <v>13</v>
      </c>
      <c r="E62" s="386">
        <v>10.9</v>
      </c>
      <c r="F62" s="386">
        <v>14.3</v>
      </c>
      <c r="G62" s="386">
        <v>14.9</v>
      </c>
      <c r="H62" s="386">
        <v>13.5</v>
      </c>
      <c r="I62" s="386">
        <v>19.9</v>
      </c>
      <c r="J62" s="386">
        <v>20.9</v>
      </c>
      <c r="K62" s="387">
        <v>16.3</v>
      </c>
      <c r="L62" s="387">
        <v>15.7</v>
      </c>
    </row>
    <row r="63" spans="1:12" ht="12.75">
      <c r="A63" s="243" t="s">
        <v>475</v>
      </c>
      <c r="B63" s="386">
        <v>1.4</v>
      </c>
      <c r="C63" s="386">
        <v>1</v>
      </c>
      <c r="D63" s="386">
        <v>0.6</v>
      </c>
      <c r="E63" s="386">
        <v>0.9</v>
      </c>
      <c r="F63" s="386">
        <v>0.9</v>
      </c>
      <c r="G63" s="386">
        <v>1.3</v>
      </c>
      <c r="H63" s="386">
        <v>1</v>
      </c>
      <c r="I63" s="386">
        <v>1.4</v>
      </c>
      <c r="J63" s="386">
        <v>1.6</v>
      </c>
      <c r="K63" s="387">
        <v>1.6</v>
      </c>
      <c r="L63" s="387">
        <v>1.3</v>
      </c>
    </row>
    <row r="64" spans="1:12" ht="12.75">
      <c r="A64" s="243" t="s">
        <v>476</v>
      </c>
      <c r="B64" s="386">
        <v>3</v>
      </c>
      <c r="C64" s="386">
        <v>2.3</v>
      </c>
      <c r="D64" s="386">
        <v>2.1</v>
      </c>
      <c r="E64" s="386">
        <v>2.6</v>
      </c>
      <c r="F64" s="386">
        <v>2.1</v>
      </c>
      <c r="G64" s="386">
        <v>3</v>
      </c>
      <c r="H64" s="386">
        <v>1.6</v>
      </c>
      <c r="I64" s="386">
        <v>2</v>
      </c>
      <c r="J64" s="386">
        <v>1.9</v>
      </c>
      <c r="K64" s="387">
        <v>1.6</v>
      </c>
      <c r="L64" s="387">
        <v>1.5</v>
      </c>
    </row>
    <row r="65" spans="1:12" ht="12.75">
      <c r="A65" s="237" t="s">
        <v>478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7"/>
      <c r="L65" s="387"/>
    </row>
    <row r="66" spans="1:12" ht="12.75">
      <c r="A66" s="243" t="s">
        <v>472</v>
      </c>
      <c r="B66" s="386">
        <v>36.7</v>
      </c>
      <c r="C66" s="386">
        <v>36.4</v>
      </c>
      <c r="D66" s="386">
        <v>33.3</v>
      </c>
      <c r="E66" s="386">
        <v>28.9</v>
      </c>
      <c r="F66" s="386">
        <v>24.2</v>
      </c>
      <c r="G66" s="386">
        <v>22.7</v>
      </c>
      <c r="H66" s="386">
        <v>24</v>
      </c>
      <c r="I66" s="386">
        <v>17</v>
      </c>
      <c r="J66" s="386">
        <v>17.2</v>
      </c>
      <c r="K66" s="387">
        <v>18</v>
      </c>
      <c r="L66" s="387">
        <v>19.7</v>
      </c>
    </row>
    <row r="67" spans="1:12" ht="12.75">
      <c r="A67" s="243" t="s">
        <v>473</v>
      </c>
      <c r="B67" s="386">
        <v>49.7</v>
      </c>
      <c r="C67" s="386">
        <v>50.7</v>
      </c>
      <c r="D67" s="386">
        <v>52.9</v>
      </c>
      <c r="E67" s="386">
        <v>58.1</v>
      </c>
      <c r="F67" s="386">
        <v>59.4</v>
      </c>
      <c r="G67" s="386">
        <v>60.7</v>
      </c>
      <c r="H67" s="386">
        <v>61</v>
      </c>
      <c r="I67" s="386">
        <v>61.7</v>
      </c>
      <c r="J67" s="386">
        <v>61.2</v>
      </c>
      <c r="K67" s="387">
        <v>64.4</v>
      </c>
      <c r="L67" s="387">
        <v>64.7</v>
      </c>
    </row>
    <row r="68" spans="1:12" ht="12.75">
      <c r="A68" s="243" t="s">
        <v>474</v>
      </c>
      <c r="B68" s="386">
        <v>9.6</v>
      </c>
      <c r="C68" s="386">
        <v>9.9</v>
      </c>
      <c r="D68" s="386">
        <v>10.1</v>
      </c>
      <c r="E68" s="386">
        <v>9.7</v>
      </c>
      <c r="F68" s="386">
        <v>13.2</v>
      </c>
      <c r="G68" s="386">
        <v>13.2</v>
      </c>
      <c r="H68" s="386">
        <v>11.9</v>
      </c>
      <c r="I68" s="386">
        <v>18</v>
      </c>
      <c r="J68" s="386">
        <v>18.2</v>
      </c>
      <c r="K68" s="387">
        <v>14.6</v>
      </c>
      <c r="L68" s="387">
        <v>13.1</v>
      </c>
    </row>
    <row r="69" spans="1:12" ht="12.75">
      <c r="A69" s="243" t="s">
        <v>475</v>
      </c>
      <c r="B69" s="386">
        <v>1.3</v>
      </c>
      <c r="C69" s="386">
        <v>1.1</v>
      </c>
      <c r="D69" s="386">
        <v>0.6</v>
      </c>
      <c r="E69" s="386">
        <v>1</v>
      </c>
      <c r="F69" s="386">
        <v>0.9</v>
      </c>
      <c r="G69" s="386">
        <v>1.2</v>
      </c>
      <c r="H69" s="386">
        <v>1.1</v>
      </c>
      <c r="I69" s="386">
        <v>1.4</v>
      </c>
      <c r="J69" s="386">
        <v>1.3</v>
      </c>
      <c r="K69" s="387">
        <v>1.2</v>
      </c>
      <c r="L69" s="387">
        <v>1.1</v>
      </c>
    </row>
    <row r="70" spans="1:12" ht="12.75">
      <c r="A70" s="243" t="s">
        <v>476</v>
      </c>
      <c r="B70" s="386">
        <v>2.7</v>
      </c>
      <c r="C70" s="386">
        <v>1.9</v>
      </c>
      <c r="D70" s="386">
        <v>3.1</v>
      </c>
      <c r="E70" s="386">
        <v>2.3</v>
      </c>
      <c r="F70" s="386">
        <v>2.3</v>
      </c>
      <c r="G70" s="386">
        <v>2.2</v>
      </c>
      <c r="H70" s="386">
        <v>2</v>
      </c>
      <c r="I70" s="386">
        <v>1.9</v>
      </c>
      <c r="J70" s="386">
        <v>2.1</v>
      </c>
      <c r="K70" s="387">
        <v>1.8</v>
      </c>
      <c r="L70" s="387">
        <v>1.4</v>
      </c>
    </row>
    <row r="71" spans="1:12" ht="12.75">
      <c r="A71" s="237" t="s">
        <v>479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7"/>
      <c r="L71" s="387"/>
    </row>
    <row r="72" spans="1:12" ht="12.75">
      <c r="A72" s="243" t="s">
        <v>480</v>
      </c>
      <c r="B72" s="386">
        <v>92.5</v>
      </c>
      <c r="C72" s="386">
        <v>93.5</v>
      </c>
      <c r="D72" s="386">
        <v>91</v>
      </c>
      <c r="E72" s="386">
        <v>93.4</v>
      </c>
      <c r="F72" s="386">
        <v>94.13</v>
      </c>
      <c r="G72" s="386">
        <v>94.7</v>
      </c>
      <c r="H72" s="386">
        <v>94.6</v>
      </c>
      <c r="I72" s="386">
        <v>92.2</v>
      </c>
      <c r="J72" s="386">
        <v>94.4</v>
      </c>
      <c r="K72" s="387">
        <v>96.2</v>
      </c>
      <c r="L72" s="387">
        <v>97.3</v>
      </c>
    </row>
    <row r="73" spans="1:12" ht="12.75">
      <c r="A73" s="243" t="s">
        <v>481</v>
      </c>
      <c r="B73" s="386">
        <v>4</v>
      </c>
      <c r="C73" s="386">
        <v>3.9</v>
      </c>
      <c r="D73" s="386">
        <v>4.1</v>
      </c>
      <c r="E73" s="386">
        <v>3.7</v>
      </c>
      <c r="F73" s="386">
        <v>2.95</v>
      </c>
      <c r="G73" s="386">
        <v>3.6</v>
      </c>
      <c r="H73" s="386">
        <v>2.5</v>
      </c>
      <c r="I73" s="386">
        <v>5.2</v>
      </c>
      <c r="J73" s="386">
        <v>2.8</v>
      </c>
      <c r="K73" s="387">
        <v>1.5</v>
      </c>
      <c r="L73" s="387">
        <v>1.2</v>
      </c>
    </row>
    <row r="74" spans="1:12" ht="12.75">
      <c r="A74" s="243" t="s">
        <v>482</v>
      </c>
      <c r="B74" s="386">
        <v>0.5</v>
      </c>
      <c r="C74" s="386">
        <v>0.5</v>
      </c>
      <c r="D74" s="386">
        <v>0.7</v>
      </c>
      <c r="E74" s="386">
        <v>0.6</v>
      </c>
      <c r="F74" s="386">
        <v>0.2</v>
      </c>
      <c r="G74" s="386">
        <v>0.1</v>
      </c>
      <c r="H74" s="386">
        <v>0.1</v>
      </c>
      <c r="I74" s="386">
        <v>0.2</v>
      </c>
      <c r="J74" s="386">
        <v>0.2</v>
      </c>
      <c r="K74" s="387">
        <v>0.3</v>
      </c>
      <c r="L74" s="387">
        <v>0.1</v>
      </c>
    </row>
    <row r="75" spans="1:12" ht="12.75">
      <c r="A75" s="243" t="s">
        <v>483</v>
      </c>
      <c r="B75" s="386">
        <v>0.5</v>
      </c>
      <c r="C75" s="386">
        <v>0.7</v>
      </c>
      <c r="D75" s="386"/>
      <c r="E75" s="386">
        <v>0.4</v>
      </c>
      <c r="F75" s="386">
        <v>0.21</v>
      </c>
      <c r="G75" s="386">
        <v>0.2</v>
      </c>
      <c r="H75" s="386">
        <v>0.3</v>
      </c>
      <c r="I75" s="386">
        <v>0.6</v>
      </c>
      <c r="J75" s="386">
        <v>0.3</v>
      </c>
      <c r="K75" s="387" t="s">
        <v>915</v>
      </c>
      <c r="L75" s="387" t="s">
        <v>915</v>
      </c>
    </row>
    <row r="76" spans="1:12" ht="12.75">
      <c r="A76" s="243" t="s">
        <v>476</v>
      </c>
      <c r="B76" s="386">
        <v>2.5</v>
      </c>
      <c r="C76" s="386">
        <v>1.5</v>
      </c>
      <c r="D76" s="386">
        <v>4.1</v>
      </c>
      <c r="E76" s="386">
        <v>2</v>
      </c>
      <c r="F76" s="386">
        <v>2.51</v>
      </c>
      <c r="G76" s="386">
        <v>1.4</v>
      </c>
      <c r="H76" s="386">
        <v>2.5</v>
      </c>
      <c r="I76" s="386">
        <v>1.7</v>
      </c>
      <c r="J76" s="386">
        <v>2.3</v>
      </c>
      <c r="K76" s="387">
        <v>2.1</v>
      </c>
      <c r="L76" s="387">
        <v>1.3</v>
      </c>
    </row>
    <row r="77" spans="1:12" ht="12.75">
      <c r="A77" s="237" t="s">
        <v>484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7"/>
      <c r="L77" s="387"/>
    </row>
    <row r="78" spans="1:12" ht="12.75">
      <c r="A78" s="243" t="s">
        <v>480</v>
      </c>
      <c r="B78" s="386">
        <v>96.3</v>
      </c>
      <c r="C78" s="386">
        <v>95.8</v>
      </c>
      <c r="D78" s="386">
        <v>96.3</v>
      </c>
      <c r="E78" s="386">
        <v>94.3</v>
      </c>
      <c r="F78" s="386">
        <v>96.4</v>
      </c>
      <c r="G78" s="386">
        <v>94.6</v>
      </c>
      <c r="H78" s="386">
        <v>97.5</v>
      </c>
      <c r="I78" s="386">
        <v>97.1</v>
      </c>
      <c r="J78" s="386">
        <v>94.8</v>
      </c>
      <c r="K78" s="387">
        <v>96.9</v>
      </c>
      <c r="L78" s="387">
        <v>97.5</v>
      </c>
    </row>
    <row r="79" spans="1:12" ht="12.75">
      <c r="A79" s="243" t="s">
        <v>481</v>
      </c>
      <c r="B79" s="386">
        <v>0.6</v>
      </c>
      <c r="C79" s="386">
        <v>1.7</v>
      </c>
      <c r="D79" s="386">
        <v>1.6</v>
      </c>
      <c r="E79" s="386">
        <v>2.3</v>
      </c>
      <c r="F79" s="386">
        <v>1.2</v>
      </c>
      <c r="G79" s="386">
        <v>2</v>
      </c>
      <c r="H79" s="386">
        <v>0.9</v>
      </c>
      <c r="I79" s="386">
        <v>0.7</v>
      </c>
      <c r="J79" s="386">
        <v>2.6</v>
      </c>
      <c r="K79" s="387">
        <v>1.3</v>
      </c>
      <c r="L79" s="387">
        <v>1</v>
      </c>
    </row>
    <row r="80" spans="1:12" ht="12.75">
      <c r="A80" s="243" t="s">
        <v>482</v>
      </c>
      <c r="B80" s="386">
        <v>0.1</v>
      </c>
      <c r="C80" s="386">
        <v>0.1</v>
      </c>
      <c r="D80" s="386">
        <v>0.1</v>
      </c>
      <c r="E80" s="386">
        <v>0.6</v>
      </c>
      <c r="F80" s="386">
        <v>0.2</v>
      </c>
      <c r="G80" s="386">
        <v>0.2</v>
      </c>
      <c r="H80" s="386" t="s">
        <v>915</v>
      </c>
      <c r="I80" s="386">
        <v>0.1</v>
      </c>
      <c r="J80" s="386">
        <v>0.5</v>
      </c>
      <c r="K80" s="387">
        <v>0.2</v>
      </c>
      <c r="L80" s="387">
        <v>0.1</v>
      </c>
    </row>
    <row r="81" spans="1:12" ht="12.75">
      <c r="A81" s="243" t="s">
        <v>483</v>
      </c>
      <c r="B81" s="386">
        <v>0.1</v>
      </c>
      <c r="C81" s="386" t="s">
        <v>915</v>
      </c>
      <c r="D81" s="386" t="s">
        <v>915</v>
      </c>
      <c r="E81" s="386">
        <v>0.2</v>
      </c>
      <c r="F81" s="386">
        <v>0.1</v>
      </c>
      <c r="G81" s="386">
        <v>0.2</v>
      </c>
      <c r="H81" s="386" t="s">
        <v>915</v>
      </c>
      <c r="I81" s="386">
        <v>0.1</v>
      </c>
      <c r="J81" s="386">
        <v>0.2</v>
      </c>
      <c r="K81" s="387" t="s">
        <v>915</v>
      </c>
      <c r="L81" s="387" t="s">
        <v>915</v>
      </c>
    </row>
    <row r="82" spans="1:12" ht="12.75">
      <c r="A82" s="243" t="s">
        <v>476</v>
      </c>
      <c r="B82" s="386">
        <v>3</v>
      </c>
      <c r="C82" s="386">
        <v>2.3</v>
      </c>
      <c r="D82" s="386">
        <v>2.1</v>
      </c>
      <c r="E82" s="386">
        <v>2.6</v>
      </c>
      <c r="F82" s="386">
        <v>2.1</v>
      </c>
      <c r="G82" s="386">
        <v>3</v>
      </c>
      <c r="H82" s="386">
        <v>1.6</v>
      </c>
      <c r="I82" s="386">
        <v>2</v>
      </c>
      <c r="J82" s="386">
        <v>1.9</v>
      </c>
      <c r="K82" s="387">
        <v>1.6</v>
      </c>
      <c r="L82" s="387">
        <v>1.5</v>
      </c>
    </row>
    <row r="83" spans="1:12" ht="12.75">
      <c r="A83" s="237" t="s">
        <v>485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7"/>
      <c r="L83" s="387"/>
    </row>
    <row r="84" spans="1:12" ht="12.75">
      <c r="A84" s="243" t="s">
        <v>480</v>
      </c>
      <c r="B84" s="386">
        <v>94.4</v>
      </c>
      <c r="C84" s="386">
        <v>94.7</v>
      </c>
      <c r="D84" s="386">
        <v>93.6</v>
      </c>
      <c r="E84" s="386">
        <v>93.8</v>
      </c>
      <c r="F84" s="386">
        <v>95.2</v>
      </c>
      <c r="G84" s="386">
        <v>94.6</v>
      </c>
      <c r="H84" s="386">
        <v>96</v>
      </c>
      <c r="I84" s="386">
        <v>94.6</v>
      </c>
      <c r="J84" s="386">
        <v>94.6</v>
      </c>
      <c r="K84" s="387">
        <v>96.5</v>
      </c>
      <c r="L84" s="387">
        <v>97.4</v>
      </c>
    </row>
    <row r="85" spans="1:12" ht="12.75">
      <c r="A85" s="243" t="s">
        <v>481</v>
      </c>
      <c r="B85" s="386">
        <v>2.3</v>
      </c>
      <c r="C85" s="386">
        <v>2.8</v>
      </c>
      <c r="D85" s="386">
        <v>2.8</v>
      </c>
      <c r="E85" s="386">
        <v>3</v>
      </c>
      <c r="F85" s="386">
        <v>2.1</v>
      </c>
      <c r="G85" s="386">
        <v>2.8</v>
      </c>
      <c r="H85" s="386">
        <v>1.7</v>
      </c>
      <c r="I85" s="386">
        <v>3</v>
      </c>
      <c r="J85" s="386">
        <v>2.7</v>
      </c>
      <c r="K85" s="387">
        <v>1.4</v>
      </c>
      <c r="L85" s="387">
        <v>1.1</v>
      </c>
    </row>
    <row r="86" spans="1:12" ht="12.75">
      <c r="A86" s="243" t="s">
        <v>482</v>
      </c>
      <c r="B86" s="386">
        <v>0.3</v>
      </c>
      <c r="C86" s="386">
        <v>0.3</v>
      </c>
      <c r="D86" s="386">
        <v>0.4</v>
      </c>
      <c r="E86" s="386">
        <v>0.6</v>
      </c>
      <c r="F86" s="386">
        <v>0.2</v>
      </c>
      <c r="G86" s="386">
        <v>0.2</v>
      </c>
      <c r="H86" s="386" t="s">
        <v>915</v>
      </c>
      <c r="I86" s="386">
        <v>0.1</v>
      </c>
      <c r="J86" s="386">
        <v>0.4</v>
      </c>
      <c r="K86" s="387">
        <v>0.3</v>
      </c>
      <c r="L86" s="387">
        <v>0.1</v>
      </c>
    </row>
    <row r="87" spans="1:12" ht="12.75">
      <c r="A87" s="243" t="s">
        <v>483</v>
      </c>
      <c r="B87" s="386">
        <v>0.3</v>
      </c>
      <c r="C87" s="386">
        <v>0.3</v>
      </c>
      <c r="D87" s="386" t="s">
        <v>915</v>
      </c>
      <c r="E87" s="386">
        <v>0.3</v>
      </c>
      <c r="F87" s="386">
        <v>0.1</v>
      </c>
      <c r="G87" s="386">
        <v>0.2</v>
      </c>
      <c r="H87" s="386">
        <v>0.2</v>
      </c>
      <c r="I87" s="386">
        <v>0.4</v>
      </c>
      <c r="J87" s="386">
        <v>0.3</v>
      </c>
      <c r="K87" s="387" t="s">
        <v>915</v>
      </c>
      <c r="L87" s="387" t="s">
        <v>915</v>
      </c>
    </row>
    <row r="88" spans="1:12" ht="13.5" thickBot="1">
      <c r="A88" s="446" t="s">
        <v>476</v>
      </c>
      <c r="B88" s="429">
        <v>2.7</v>
      </c>
      <c r="C88" s="429">
        <v>1.9</v>
      </c>
      <c r="D88" s="429">
        <v>3.1</v>
      </c>
      <c r="E88" s="429">
        <v>2.3</v>
      </c>
      <c r="F88" s="429">
        <v>2.3</v>
      </c>
      <c r="G88" s="429">
        <v>2.2</v>
      </c>
      <c r="H88" s="429">
        <v>2</v>
      </c>
      <c r="I88" s="429">
        <v>1.9</v>
      </c>
      <c r="J88" s="429">
        <v>2.1</v>
      </c>
      <c r="K88" s="447">
        <v>1.8</v>
      </c>
      <c r="L88" s="447">
        <v>1.4</v>
      </c>
    </row>
    <row r="89" spans="1:4" ht="12.75">
      <c r="A89" s="588" t="s">
        <v>486</v>
      </c>
      <c r="B89" s="588"/>
      <c r="C89" s="588"/>
      <c r="D89" s="588"/>
    </row>
  </sheetData>
  <mergeCells count="4">
    <mergeCell ref="A46:D46"/>
    <mergeCell ref="A89:D89"/>
    <mergeCell ref="A1:L1"/>
    <mergeCell ref="A3:L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V46"/>
  <sheetViews>
    <sheetView tabSelected="1" zoomScale="75" zoomScaleNormal="75" workbookViewId="0" topLeftCell="A19">
      <selection activeCell="S35" sqref="S35"/>
    </sheetView>
  </sheetViews>
  <sheetFormatPr defaultColWidth="11.421875" defaultRowHeight="12.75"/>
  <cols>
    <col min="2" max="22" width="7.28125" style="0" customWidth="1"/>
  </cols>
  <sheetData>
    <row r="1" spans="1:22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3" spans="1:22" ht="15">
      <c r="A3" s="554" t="s">
        <v>576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</row>
    <row r="46" ht="12.75">
      <c r="A46" s="67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colBreaks count="1" manualBreakCount="1">
    <brk id="11" max="65535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24"/>
  <sheetViews>
    <sheetView zoomScale="75" zoomScaleNormal="75" workbookViewId="0" topLeftCell="A1">
      <selection activeCell="G36" sqref="G36"/>
    </sheetView>
  </sheetViews>
  <sheetFormatPr defaultColWidth="11.421875" defaultRowHeight="12.75"/>
  <cols>
    <col min="1" max="1" width="44.8515625" style="0" customWidth="1"/>
    <col min="2" max="5" width="16.7109375" style="0" customWidth="1"/>
  </cols>
  <sheetData>
    <row r="1" spans="1:5" ht="18">
      <c r="A1" s="586" t="s">
        <v>457</v>
      </c>
      <c r="B1" s="586"/>
      <c r="C1" s="586"/>
      <c r="D1" s="586"/>
      <c r="E1" s="586"/>
    </row>
    <row r="3" spans="1:5" ht="15">
      <c r="A3" s="554" t="s">
        <v>577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448"/>
      <c r="B5" s="557">
        <v>2007</v>
      </c>
      <c r="C5" s="511"/>
      <c r="D5" s="558"/>
      <c r="E5" s="423">
        <v>2008</v>
      </c>
    </row>
    <row r="6" spans="1:5" ht="13.5" thickBot="1">
      <c r="A6" s="449"/>
      <c r="B6" s="313" t="s">
        <v>252</v>
      </c>
      <c r="C6" s="313" t="s">
        <v>487</v>
      </c>
      <c r="D6" s="313" t="s">
        <v>488</v>
      </c>
      <c r="E6" s="314" t="s">
        <v>252</v>
      </c>
    </row>
    <row r="7" spans="1:5" ht="12.75">
      <c r="A7" s="235" t="s">
        <v>466</v>
      </c>
      <c r="B7" s="214">
        <v>620</v>
      </c>
      <c r="C7" s="214">
        <v>3653</v>
      </c>
      <c r="D7" s="214">
        <v>4834</v>
      </c>
      <c r="E7" s="215">
        <v>620</v>
      </c>
    </row>
    <row r="8" spans="1:5" ht="12.75">
      <c r="A8" s="236" t="s">
        <v>468</v>
      </c>
      <c r="B8" s="216">
        <v>7520</v>
      </c>
      <c r="C8" s="216">
        <v>46517</v>
      </c>
      <c r="D8" s="216">
        <v>59141</v>
      </c>
      <c r="E8" s="217">
        <v>7502</v>
      </c>
    </row>
    <row r="9" spans="1:5" ht="12.75">
      <c r="A9" s="236" t="s">
        <v>469</v>
      </c>
      <c r="B9" s="216">
        <v>7360</v>
      </c>
      <c r="C9" s="216">
        <v>35950</v>
      </c>
      <c r="D9" s="216">
        <v>45258</v>
      </c>
      <c r="E9" s="217">
        <v>7378</v>
      </c>
    </row>
    <row r="10" spans="1:5" ht="12.75">
      <c r="A10" s="236" t="s">
        <v>653</v>
      </c>
      <c r="B10" s="216">
        <v>14880</v>
      </c>
      <c r="C10" s="216">
        <v>82467</v>
      </c>
      <c r="D10" s="216">
        <v>104399</v>
      </c>
      <c r="E10" s="217">
        <v>14880</v>
      </c>
    </row>
    <row r="11" spans="1:5" ht="12.75">
      <c r="A11" s="237" t="s">
        <v>471</v>
      </c>
      <c r="B11" s="327"/>
      <c r="C11" s="327"/>
      <c r="D11" s="327"/>
      <c r="E11" s="334"/>
    </row>
    <row r="12" spans="1:5" ht="12.75">
      <c r="A12" s="236" t="s">
        <v>489</v>
      </c>
      <c r="B12" s="386">
        <v>22.2</v>
      </c>
      <c r="C12" s="386">
        <v>32.1</v>
      </c>
      <c r="D12" s="386">
        <v>34.2</v>
      </c>
      <c r="E12" s="387">
        <v>23.5</v>
      </c>
    </row>
    <row r="13" spans="1:5" ht="12.75">
      <c r="A13" s="236" t="s">
        <v>490</v>
      </c>
      <c r="B13" s="386">
        <v>62</v>
      </c>
      <c r="C13" s="386">
        <v>47.3</v>
      </c>
      <c r="D13" s="386">
        <v>47</v>
      </c>
      <c r="E13" s="387">
        <v>63.62</v>
      </c>
    </row>
    <row r="14" spans="1:5" ht="12.75">
      <c r="A14" s="236" t="s">
        <v>491</v>
      </c>
      <c r="B14" s="386">
        <v>15.8</v>
      </c>
      <c r="C14" s="386">
        <v>20.6</v>
      </c>
      <c r="D14" s="386">
        <v>18.8</v>
      </c>
      <c r="E14" s="387">
        <v>12.88</v>
      </c>
    </row>
    <row r="15" spans="1:5" ht="12.75">
      <c r="A15" s="237" t="s">
        <v>492</v>
      </c>
      <c r="B15" s="386"/>
      <c r="C15" s="386"/>
      <c r="D15" s="386"/>
      <c r="E15" s="387"/>
    </row>
    <row r="16" spans="1:5" ht="12.75">
      <c r="A16" s="236" t="s">
        <v>489</v>
      </c>
      <c r="B16" s="386">
        <v>13.7</v>
      </c>
      <c r="C16" s="386">
        <v>22.5</v>
      </c>
      <c r="D16" s="386">
        <v>26.7</v>
      </c>
      <c r="E16" s="387">
        <v>15.91</v>
      </c>
    </row>
    <row r="17" spans="1:5" ht="12.75">
      <c r="A17" s="236" t="s">
        <v>490</v>
      </c>
      <c r="B17" s="386">
        <v>66.8</v>
      </c>
      <c r="C17" s="386">
        <v>49.4</v>
      </c>
      <c r="D17" s="386">
        <v>47.4</v>
      </c>
      <c r="E17" s="387">
        <v>65.7</v>
      </c>
    </row>
    <row r="18" spans="1:5" ht="12.75">
      <c r="A18" s="236" t="s">
        <v>491</v>
      </c>
      <c r="B18" s="386">
        <v>19.5</v>
      </c>
      <c r="C18" s="386">
        <v>28.1</v>
      </c>
      <c r="D18" s="386">
        <v>25.9</v>
      </c>
      <c r="E18" s="387">
        <v>18.39</v>
      </c>
    </row>
    <row r="19" spans="1:5" ht="12.75">
      <c r="A19" s="237" t="s">
        <v>493</v>
      </c>
      <c r="B19" s="386"/>
      <c r="C19" s="386"/>
      <c r="D19" s="386"/>
      <c r="E19" s="387" t="s">
        <v>882</v>
      </c>
    </row>
    <row r="20" spans="1:5" ht="12.75">
      <c r="A20" s="236" t="s">
        <v>489</v>
      </c>
      <c r="B20" s="386">
        <v>18</v>
      </c>
      <c r="C20" s="386">
        <v>27.9</v>
      </c>
      <c r="D20" s="386">
        <v>31</v>
      </c>
      <c r="E20" s="387">
        <v>19.74</v>
      </c>
    </row>
    <row r="21" spans="1:5" ht="12.75">
      <c r="A21" s="236" t="s">
        <v>490</v>
      </c>
      <c r="B21" s="386">
        <v>64.4</v>
      </c>
      <c r="C21" s="386">
        <v>48.2</v>
      </c>
      <c r="D21" s="386">
        <v>47.2</v>
      </c>
      <c r="E21" s="387">
        <v>64.65</v>
      </c>
    </row>
    <row r="22" spans="1:5" ht="13.5" thickBot="1">
      <c r="A22" s="419" t="s">
        <v>491</v>
      </c>
      <c r="B22" s="429">
        <v>17.6</v>
      </c>
      <c r="C22" s="429">
        <v>23.9</v>
      </c>
      <c r="D22" s="429">
        <v>21.8</v>
      </c>
      <c r="E22" s="447">
        <v>15.61</v>
      </c>
    </row>
    <row r="23" spans="1:5" ht="12.75">
      <c r="A23" s="247" t="s">
        <v>494</v>
      </c>
      <c r="B23" s="247"/>
      <c r="C23" s="247"/>
      <c r="D23" s="247"/>
      <c r="E23" s="247"/>
    </row>
    <row r="24" ht="12.75">
      <c r="A24" t="s">
        <v>495</v>
      </c>
    </row>
  </sheetData>
  <mergeCells count="3">
    <mergeCell ref="B5:D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17"/>
  <dimension ref="A1:O36"/>
  <sheetViews>
    <sheetView zoomScale="75" zoomScaleNormal="75" workbookViewId="0" topLeftCell="A1">
      <selection activeCell="R17" sqref="R17"/>
    </sheetView>
  </sheetViews>
  <sheetFormatPr defaultColWidth="11.421875" defaultRowHeight="12.75"/>
  <cols>
    <col min="1" max="1" width="12.8515625" style="0" customWidth="1"/>
    <col min="2" max="2" width="25.28125" style="0" customWidth="1"/>
    <col min="3" max="3" width="8.8515625" style="0" customWidth="1"/>
    <col min="4" max="13" width="8.421875" style="0" customWidth="1"/>
    <col min="14" max="14" width="11.281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 customHeight="1">
      <c r="A3" s="587" t="s">
        <v>586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spans="1:14" ht="15" customHeight="1">
      <c r="A4" s="587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</row>
    <row r="5" spans="1:15" ht="13.5" thickBo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12"/>
    </row>
    <row r="6" spans="1:15" ht="15.75" customHeight="1">
      <c r="A6" s="555" t="s">
        <v>496</v>
      </c>
      <c r="B6" s="559" t="s">
        <v>497</v>
      </c>
      <c r="C6" s="555"/>
      <c r="D6" s="309" t="s">
        <v>561</v>
      </c>
      <c r="E6" s="582" t="s">
        <v>498</v>
      </c>
      <c r="F6" s="450" t="s">
        <v>499</v>
      </c>
      <c r="G6" s="450" t="s">
        <v>500</v>
      </c>
      <c r="H6" s="450" t="s">
        <v>501</v>
      </c>
      <c r="I6" s="450" t="s">
        <v>502</v>
      </c>
      <c r="J6" s="450" t="s">
        <v>562</v>
      </c>
      <c r="K6" s="450" t="s">
        <v>563</v>
      </c>
      <c r="L6" s="450" t="s">
        <v>564</v>
      </c>
      <c r="M6" s="450" t="s">
        <v>503</v>
      </c>
      <c r="N6" s="309" t="s">
        <v>504</v>
      </c>
      <c r="O6" s="451"/>
    </row>
    <row r="7" spans="1:15" ht="15" thickBot="1">
      <c r="A7" s="556"/>
      <c r="B7" s="560"/>
      <c r="C7" s="556"/>
      <c r="D7" s="310" t="s">
        <v>565</v>
      </c>
      <c r="E7" s="583"/>
      <c r="F7" s="595" t="s">
        <v>566</v>
      </c>
      <c r="G7" s="596"/>
      <c r="H7" s="596"/>
      <c r="I7" s="596"/>
      <c r="J7" s="596"/>
      <c r="K7" s="596"/>
      <c r="L7" s="596"/>
      <c r="M7" s="597"/>
      <c r="N7" s="311" t="s">
        <v>567</v>
      </c>
      <c r="O7" s="451"/>
    </row>
    <row r="8" spans="1:15" ht="15" customHeight="1">
      <c r="A8" s="594" t="s">
        <v>505</v>
      </c>
      <c r="B8" s="326" t="s">
        <v>506</v>
      </c>
      <c r="C8" s="214">
        <v>946</v>
      </c>
      <c r="D8" s="214">
        <v>32</v>
      </c>
      <c r="E8" s="384">
        <v>6.03</v>
      </c>
      <c r="F8" s="384">
        <v>5.05</v>
      </c>
      <c r="G8" s="384">
        <v>0.99</v>
      </c>
      <c r="H8" s="384">
        <v>1.64</v>
      </c>
      <c r="I8" s="384">
        <v>0.42</v>
      </c>
      <c r="J8" s="384">
        <v>0.46</v>
      </c>
      <c r="K8" s="384">
        <v>0.37</v>
      </c>
      <c r="L8" s="384">
        <v>0.7</v>
      </c>
      <c r="M8" s="384">
        <v>2.7</v>
      </c>
      <c r="N8" s="215">
        <v>46</v>
      </c>
      <c r="O8" s="12"/>
    </row>
    <row r="9" spans="1:15" ht="15" customHeight="1">
      <c r="A9" s="593"/>
      <c r="B9" s="393" t="s">
        <v>507</v>
      </c>
      <c r="C9" s="394">
        <v>1286</v>
      </c>
      <c r="D9" s="394">
        <v>18</v>
      </c>
      <c r="E9" s="452">
        <v>6.23</v>
      </c>
      <c r="F9" s="452">
        <v>0.91</v>
      </c>
      <c r="G9" s="452">
        <v>0.56</v>
      </c>
      <c r="H9" s="452">
        <v>1.54</v>
      </c>
      <c r="I9" s="452">
        <v>0.12</v>
      </c>
      <c r="J9" s="452">
        <v>0.35</v>
      </c>
      <c r="K9" s="452">
        <v>0.32</v>
      </c>
      <c r="L9" s="452">
        <v>0.24</v>
      </c>
      <c r="M9" s="452">
        <v>2.18</v>
      </c>
      <c r="N9" s="395">
        <v>48</v>
      </c>
      <c r="O9" s="12"/>
    </row>
    <row r="10" spans="1:15" ht="15" customHeight="1">
      <c r="A10" s="589" t="s">
        <v>508</v>
      </c>
      <c r="B10" s="396" t="s">
        <v>506</v>
      </c>
      <c r="C10" s="397">
        <v>563.09</v>
      </c>
      <c r="D10" s="397">
        <v>48.82</v>
      </c>
      <c r="E10" s="453">
        <v>6.7</v>
      </c>
      <c r="F10" s="453">
        <v>5.39</v>
      </c>
      <c r="G10" s="453">
        <v>1.6</v>
      </c>
      <c r="H10" s="453">
        <v>3.7</v>
      </c>
      <c r="I10" s="453">
        <v>0.73</v>
      </c>
      <c r="J10" s="453">
        <v>0.7</v>
      </c>
      <c r="K10" s="453">
        <v>1.1445928315412184</v>
      </c>
      <c r="L10" s="453">
        <v>1.420588888888889</v>
      </c>
      <c r="M10" s="453">
        <v>3.8522722222222225</v>
      </c>
      <c r="N10" s="398">
        <v>128.37531390835818</v>
      </c>
      <c r="O10" s="12"/>
    </row>
    <row r="11" spans="1:15" ht="15" customHeight="1">
      <c r="A11" s="593"/>
      <c r="B11" s="393" t="s">
        <v>507</v>
      </c>
      <c r="C11" s="394">
        <v>771</v>
      </c>
      <c r="D11" s="394">
        <v>26.8375</v>
      </c>
      <c r="E11" s="452">
        <v>6.54125</v>
      </c>
      <c r="F11" s="452">
        <v>0.49381250000000004</v>
      </c>
      <c r="G11" s="452">
        <v>0.9350625</v>
      </c>
      <c r="H11" s="452">
        <v>2.0053125</v>
      </c>
      <c r="I11" s="452">
        <v>0.35618750000000005</v>
      </c>
      <c r="J11" s="452">
        <v>0.6286727939357739</v>
      </c>
      <c r="K11" s="452">
        <v>0.687184229390681</v>
      </c>
      <c r="L11" s="452">
        <v>0.8470722222222221</v>
      </c>
      <c r="M11" s="452">
        <v>3.329138888888888</v>
      </c>
      <c r="N11" s="395">
        <v>61.75354693112091</v>
      </c>
      <c r="O11" s="12"/>
    </row>
    <row r="12" spans="1:15" ht="15" customHeight="1">
      <c r="A12" s="589" t="s">
        <v>509</v>
      </c>
      <c r="B12" s="396" t="s">
        <v>506</v>
      </c>
      <c r="C12" s="397">
        <v>437</v>
      </c>
      <c r="D12" s="397">
        <v>90</v>
      </c>
      <c r="E12" s="453">
        <v>6.5</v>
      </c>
      <c r="F12" s="453">
        <v>10.43</v>
      </c>
      <c r="G12" s="453">
        <v>4.9</v>
      </c>
      <c r="H12" s="453">
        <v>4.17</v>
      </c>
      <c r="I12" s="453">
        <v>1.61</v>
      </c>
      <c r="J12" s="453">
        <v>0.37</v>
      </c>
      <c r="K12" s="453">
        <v>2.14</v>
      </c>
      <c r="L12" s="453">
        <v>0.87</v>
      </c>
      <c r="M12" s="453">
        <v>14.1</v>
      </c>
      <c r="N12" s="398">
        <v>125</v>
      </c>
      <c r="O12" s="12"/>
    </row>
    <row r="13" spans="1:15" ht="15" customHeight="1">
      <c r="A13" s="593"/>
      <c r="B13" s="393" t="s">
        <v>507</v>
      </c>
      <c r="C13" s="394">
        <v>615</v>
      </c>
      <c r="D13" s="394">
        <v>49</v>
      </c>
      <c r="E13" s="452">
        <v>5.57</v>
      </c>
      <c r="F13" s="452">
        <v>1.95</v>
      </c>
      <c r="G13" s="452">
        <v>2.73</v>
      </c>
      <c r="H13" s="452">
        <v>3.61</v>
      </c>
      <c r="I13" s="452">
        <v>0.42</v>
      </c>
      <c r="J13" s="452">
        <v>0.3</v>
      </c>
      <c r="K13" s="452">
        <v>0.77</v>
      </c>
      <c r="L13" s="452">
        <v>0.79</v>
      </c>
      <c r="M13" s="452">
        <v>10.12</v>
      </c>
      <c r="N13" s="395">
        <v>41</v>
      </c>
      <c r="O13" s="12"/>
    </row>
    <row r="14" spans="1:15" ht="15" customHeight="1">
      <c r="A14" s="589" t="s">
        <v>510</v>
      </c>
      <c r="B14" s="396" t="s">
        <v>506</v>
      </c>
      <c r="C14" s="397">
        <v>569</v>
      </c>
      <c r="D14" s="397">
        <v>55</v>
      </c>
      <c r="E14" s="453">
        <v>6.35</v>
      </c>
      <c r="F14" s="453">
        <v>9.52</v>
      </c>
      <c r="G14" s="453">
        <v>1.71</v>
      </c>
      <c r="H14" s="453">
        <v>3.16</v>
      </c>
      <c r="I14" s="453">
        <v>0.8</v>
      </c>
      <c r="J14" s="453">
        <v>0.61</v>
      </c>
      <c r="K14" s="453">
        <v>0.57</v>
      </c>
      <c r="L14" s="453">
        <v>0.44</v>
      </c>
      <c r="M14" s="453">
        <v>6.81</v>
      </c>
      <c r="N14" s="398">
        <v>91</v>
      </c>
      <c r="O14" s="12"/>
    </row>
    <row r="15" spans="1:15" ht="15" customHeight="1">
      <c r="A15" s="593"/>
      <c r="B15" s="393" t="s">
        <v>507</v>
      </c>
      <c r="C15" s="394">
        <v>677</v>
      </c>
      <c r="D15" s="394">
        <v>42</v>
      </c>
      <c r="E15" s="452">
        <v>5.56</v>
      </c>
      <c r="F15" s="452">
        <v>2.47</v>
      </c>
      <c r="G15" s="452">
        <v>1.32</v>
      </c>
      <c r="H15" s="452">
        <v>3.54</v>
      </c>
      <c r="I15" s="452">
        <v>0.28</v>
      </c>
      <c r="J15" s="452">
        <v>0.45</v>
      </c>
      <c r="K15" s="452">
        <v>0.54</v>
      </c>
      <c r="L15" s="452">
        <v>0.33</v>
      </c>
      <c r="M15" s="452">
        <v>8.62</v>
      </c>
      <c r="N15" s="395">
        <v>24</v>
      </c>
      <c r="O15" s="12"/>
    </row>
    <row r="16" spans="1:15" ht="15" customHeight="1">
      <c r="A16" s="589" t="s">
        <v>511</v>
      </c>
      <c r="B16" s="396" t="s">
        <v>506</v>
      </c>
      <c r="C16" s="397">
        <v>1880</v>
      </c>
      <c r="D16" s="397">
        <v>23</v>
      </c>
      <c r="E16" s="453">
        <v>6.09</v>
      </c>
      <c r="F16" s="453">
        <v>2.85</v>
      </c>
      <c r="G16" s="453">
        <v>1.45</v>
      </c>
      <c r="H16" s="453">
        <v>0.8</v>
      </c>
      <c r="I16" s="453">
        <v>0.24</v>
      </c>
      <c r="J16" s="453">
        <v>0.33</v>
      </c>
      <c r="K16" s="453">
        <v>0.39</v>
      </c>
      <c r="L16" s="453">
        <v>0.25</v>
      </c>
      <c r="M16" s="453">
        <v>3.13</v>
      </c>
      <c r="N16" s="398">
        <v>47</v>
      </c>
      <c r="O16" s="12"/>
    </row>
    <row r="17" spans="1:15" ht="15" customHeight="1">
      <c r="A17" s="593"/>
      <c r="B17" s="393" t="s">
        <v>507</v>
      </c>
      <c r="C17" s="394">
        <v>2071</v>
      </c>
      <c r="D17" s="394">
        <v>16</v>
      </c>
      <c r="E17" s="452">
        <v>5.76</v>
      </c>
      <c r="F17" s="452">
        <v>0.66</v>
      </c>
      <c r="G17" s="452">
        <v>1.24</v>
      </c>
      <c r="H17" s="452">
        <v>0.77</v>
      </c>
      <c r="I17" s="452">
        <v>0.16</v>
      </c>
      <c r="J17" s="452">
        <v>0.27</v>
      </c>
      <c r="K17" s="452">
        <v>0.33</v>
      </c>
      <c r="L17" s="452">
        <v>0.22</v>
      </c>
      <c r="M17" s="452">
        <v>2.64</v>
      </c>
      <c r="N17" s="395">
        <v>21</v>
      </c>
      <c r="O17" s="12"/>
    </row>
    <row r="18" spans="1:15" ht="15" customHeight="1">
      <c r="A18" s="589" t="s">
        <v>512</v>
      </c>
      <c r="B18" s="396" t="s">
        <v>506</v>
      </c>
      <c r="C18" s="397">
        <v>563</v>
      </c>
      <c r="D18" s="397">
        <v>47</v>
      </c>
      <c r="E18" s="453">
        <v>6.01</v>
      </c>
      <c r="F18" s="453">
        <v>4.3</v>
      </c>
      <c r="G18" s="453">
        <v>1.21</v>
      </c>
      <c r="H18" s="453">
        <v>4.37</v>
      </c>
      <c r="I18" s="453">
        <v>0.6</v>
      </c>
      <c r="J18" s="453">
        <v>0.4</v>
      </c>
      <c r="K18" s="453">
        <v>0.87</v>
      </c>
      <c r="L18" s="453">
        <v>1.04</v>
      </c>
      <c r="M18" s="453">
        <v>4.85</v>
      </c>
      <c r="N18" s="398">
        <v>68</v>
      </c>
      <c r="O18" s="12"/>
    </row>
    <row r="19" spans="1:15" ht="15" customHeight="1">
      <c r="A19" s="593"/>
      <c r="B19" s="393" t="s">
        <v>507</v>
      </c>
      <c r="C19" s="394">
        <v>673</v>
      </c>
      <c r="D19" s="394">
        <v>37</v>
      </c>
      <c r="E19" s="452">
        <v>5.91</v>
      </c>
      <c r="F19" s="452">
        <v>2.58</v>
      </c>
      <c r="G19" s="452">
        <v>0.9</v>
      </c>
      <c r="H19" s="452">
        <v>3.39</v>
      </c>
      <c r="I19" s="452">
        <v>0.22</v>
      </c>
      <c r="J19" s="452">
        <v>0.43</v>
      </c>
      <c r="K19" s="452">
        <v>0.48</v>
      </c>
      <c r="L19" s="452">
        <v>0.36</v>
      </c>
      <c r="M19" s="452">
        <v>6.88</v>
      </c>
      <c r="N19" s="395">
        <v>39</v>
      </c>
      <c r="O19" s="12"/>
    </row>
    <row r="20" spans="1:15" ht="15" customHeight="1">
      <c r="A20" s="589" t="s">
        <v>513</v>
      </c>
      <c r="B20" s="396" t="s">
        <v>506</v>
      </c>
      <c r="C20" s="397">
        <v>350</v>
      </c>
      <c r="D20" s="397">
        <v>110</v>
      </c>
      <c r="E20" s="453">
        <v>6.64</v>
      </c>
      <c r="F20" s="453">
        <v>4.82</v>
      </c>
      <c r="G20" s="453">
        <v>3.16</v>
      </c>
      <c r="H20" s="453">
        <v>14.04</v>
      </c>
      <c r="I20" s="453">
        <v>1.19</v>
      </c>
      <c r="J20" s="453">
        <v>0.56</v>
      </c>
      <c r="K20" s="453">
        <v>1.63</v>
      </c>
      <c r="L20" s="453">
        <v>3.01</v>
      </c>
      <c r="M20" s="453">
        <v>13.41</v>
      </c>
      <c r="N20" s="398">
        <v>241</v>
      </c>
      <c r="O20" s="12"/>
    </row>
    <row r="21" spans="1:15" ht="15" customHeight="1">
      <c r="A21" s="593"/>
      <c r="B21" s="393" t="s">
        <v>507</v>
      </c>
      <c r="C21" s="394">
        <v>387</v>
      </c>
      <c r="D21" s="394">
        <v>74</v>
      </c>
      <c r="E21" s="452">
        <v>6.64</v>
      </c>
      <c r="F21" s="452">
        <v>2.98</v>
      </c>
      <c r="G21" s="452">
        <v>1.56</v>
      </c>
      <c r="H21" s="452">
        <v>9.83</v>
      </c>
      <c r="I21" s="452">
        <v>0.45</v>
      </c>
      <c r="J21" s="452">
        <v>0.46</v>
      </c>
      <c r="K21" s="452">
        <v>1</v>
      </c>
      <c r="L21" s="452">
        <v>0.65</v>
      </c>
      <c r="M21" s="452">
        <v>12.8</v>
      </c>
      <c r="N21" s="395">
        <v>180</v>
      </c>
      <c r="O21" s="12"/>
    </row>
    <row r="22" spans="1:15" ht="15" customHeight="1">
      <c r="A22" s="589" t="s">
        <v>514</v>
      </c>
      <c r="B22" s="396" t="s">
        <v>506</v>
      </c>
      <c r="C22" s="397">
        <v>592</v>
      </c>
      <c r="D22" s="397">
        <v>49</v>
      </c>
      <c r="E22" s="453">
        <v>6.51</v>
      </c>
      <c r="F22" s="453">
        <v>5.99</v>
      </c>
      <c r="G22" s="453">
        <v>1.55</v>
      </c>
      <c r="H22" s="453">
        <v>3.79</v>
      </c>
      <c r="I22" s="453">
        <v>0.68</v>
      </c>
      <c r="J22" s="453">
        <v>0.36</v>
      </c>
      <c r="K22" s="453">
        <v>0.58</v>
      </c>
      <c r="L22" s="453">
        <v>0.52</v>
      </c>
      <c r="M22" s="453">
        <v>6.43</v>
      </c>
      <c r="N22" s="398">
        <v>97</v>
      </c>
      <c r="O22" s="12"/>
    </row>
    <row r="23" spans="1:15" ht="15" customHeight="1">
      <c r="A23" s="593"/>
      <c r="B23" s="393" t="s">
        <v>507</v>
      </c>
      <c r="C23" s="394">
        <v>724</v>
      </c>
      <c r="D23" s="394">
        <v>39</v>
      </c>
      <c r="E23" s="452">
        <v>6.08</v>
      </c>
      <c r="F23" s="452">
        <v>2.26</v>
      </c>
      <c r="G23" s="452">
        <v>1.22</v>
      </c>
      <c r="H23" s="452">
        <v>2.93</v>
      </c>
      <c r="I23" s="452">
        <v>0.32</v>
      </c>
      <c r="J23" s="452">
        <v>0.55</v>
      </c>
      <c r="K23" s="452">
        <v>0.59</v>
      </c>
      <c r="L23" s="452">
        <v>0.38</v>
      </c>
      <c r="M23" s="452">
        <v>7.02</v>
      </c>
      <c r="N23" s="395">
        <v>40</v>
      </c>
      <c r="O23" s="12"/>
    </row>
    <row r="24" spans="1:15" ht="15" customHeight="1">
      <c r="A24" s="589" t="s">
        <v>515</v>
      </c>
      <c r="B24" s="396" t="s">
        <v>506</v>
      </c>
      <c r="C24" s="397">
        <v>717</v>
      </c>
      <c r="D24" s="397">
        <v>25</v>
      </c>
      <c r="E24" s="453">
        <v>5.6</v>
      </c>
      <c r="F24" s="453">
        <v>3.4</v>
      </c>
      <c r="G24" s="453">
        <v>0.72</v>
      </c>
      <c r="H24" s="453">
        <v>1.6</v>
      </c>
      <c r="I24" s="453">
        <v>0.3</v>
      </c>
      <c r="J24" s="453">
        <v>0.35</v>
      </c>
      <c r="K24" s="453">
        <v>0.26</v>
      </c>
      <c r="L24" s="453">
        <v>0.41</v>
      </c>
      <c r="M24" s="453">
        <v>1.67</v>
      </c>
      <c r="N24" s="398">
        <v>39</v>
      </c>
      <c r="O24" s="12"/>
    </row>
    <row r="25" spans="1:15" ht="15" customHeight="1">
      <c r="A25" s="593"/>
      <c r="B25" s="393" t="s">
        <v>507</v>
      </c>
      <c r="C25" s="394">
        <v>945</v>
      </c>
      <c r="D25" s="394">
        <v>14</v>
      </c>
      <c r="E25" s="452">
        <v>6.04</v>
      </c>
      <c r="F25" s="452">
        <v>0.73</v>
      </c>
      <c r="G25" s="452">
        <v>0.46</v>
      </c>
      <c r="H25" s="452">
        <v>1.16</v>
      </c>
      <c r="I25" s="452">
        <v>0.09</v>
      </c>
      <c r="J25" s="452">
        <v>0.29</v>
      </c>
      <c r="K25" s="452">
        <v>0.27</v>
      </c>
      <c r="L25" s="452">
        <v>0.24</v>
      </c>
      <c r="M25" s="452">
        <v>1.53</v>
      </c>
      <c r="N25" s="395">
        <v>40</v>
      </c>
      <c r="O25" s="12"/>
    </row>
    <row r="26" spans="1:15" ht="15" customHeight="1">
      <c r="A26" s="589" t="s">
        <v>516</v>
      </c>
      <c r="B26" s="396" t="s">
        <v>506</v>
      </c>
      <c r="C26" s="397">
        <v>958</v>
      </c>
      <c r="D26" s="397">
        <v>25</v>
      </c>
      <c r="E26" s="453">
        <v>6.09</v>
      </c>
      <c r="F26" s="453">
        <v>3.38</v>
      </c>
      <c r="G26" s="453">
        <v>0.6</v>
      </c>
      <c r="H26" s="453">
        <v>1.47</v>
      </c>
      <c r="I26" s="453">
        <v>0.28</v>
      </c>
      <c r="J26" s="453">
        <v>0.49</v>
      </c>
      <c r="K26" s="453">
        <v>0.41</v>
      </c>
      <c r="L26" s="453">
        <v>0.27</v>
      </c>
      <c r="M26" s="453">
        <v>1.94</v>
      </c>
      <c r="N26" s="398">
        <v>71</v>
      </c>
      <c r="O26" s="12"/>
    </row>
    <row r="27" spans="1:15" ht="15" customHeight="1">
      <c r="A27" s="593"/>
      <c r="B27" s="393" t="s">
        <v>507</v>
      </c>
      <c r="C27" s="394">
        <v>1263</v>
      </c>
      <c r="D27" s="394">
        <v>16</v>
      </c>
      <c r="E27" s="452">
        <v>5.89</v>
      </c>
      <c r="F27" s="452">
        <v>1.03</v>
      </c>
      <c r="G27" s="452">
        <v>0.53</v>
      </c>
      <c r="H27" s="452">
        <v>0.92</v>
      </c>
      <c r="I27" s="452">
        <v>0.09</v>
      </c>
      <c r="J27" s="452">
        <v>0.41</v>
      </c>
      <c r="K27" s="452">
        <v>0.34</v>
      </c>
      <c r="L27" s="452">
        <v>0.3</v>
      </c>
      <c r="M27" s="452">
        <v>1.8</v>
      </c>
      <c r="N27" s="395">
        <v>29</v>
      </c>
      <c r="O27" s="12"/>
    </row>
    <row r="28" spans="1:15" ht="15" customHeight="1">
      <c r="A28" s="589" t="s">
        <v>517</v>
      </c>
      <c r="B28" s="396" t="s">
        <v>506</v>
      </c>
      <c r="C28" s="397">
        <v>432</v>
      </c>
      <c r="D28" s="397">
        <v>32</v>
      </c>
      <c r="E28" s="453">
        <v>6.38</v>
      </c>
      <c r="F28" s="453">
        <v>2.12</v>
      </c>
      <c r="G28" s="453">
        <v>0.99</v>
      </c>
      <c r="H28" s="453">
        <v>1.65</v>
      </c>
      <c r="I28" s="453">
        <v>0.35</v>
      </c>
      <c r="J28" s="453">
        <v>1.35</v>
      </c>
      <c r="K28" s="453">
        <v>0.4</v>
      </c>
      <c r="L28" s="453">
        <v>0.73</v>
      </c>
      <c r="M28" s="453">
        <v>2.29</v>
      </c>
      <c r="N28" s="398">
        <v>83</v>
      </c>
      <c r="O28" s="12"/>
    </row>
    <row r="29" spans="1:15" ht="15" customHeight="1">
      <c r="A29" s="593"/>
      <c r="B29" s="393" t="s">
        <v>507</v>
      </c>
      <c r="C29" s="394">
        <v>614</v>
      </c>
      <c r="D29" s="394">
        <v>20</v>
      </c>
      <c r="E29" s="452">
        <v>6.48</v>
      </c>
      <c r="F29" s="452">
        <v>1.37</v>
      </c>
      <c r="G29" s="452">
        <v>0.61</v>
      </c>
      <c r="H29" s="452">
        <v>1.24</v>
      </c>
      <c r="I29" s="452">
        <v>0.13</v>
      </c>
      <c r="J29" s="452">
        <v>0.74</v>
      </c>
      <c r="K29" s="452">
        <v>0.37</v>
      </c>
      <c r="L29" s="452">
        <v>0.24</v>
      </c>
      <c r="M29" s="452">
        <v>1.98</v>
      </c>
      <c r="N29" s="395">
        <v>72</v>
      </c>
      <c r="O29" s="12"/>
    </row>
    <row r="30" spans="1:15" ht="15" customHeight="1">
      <c r="A30" s="589" t="s">
        <v>518</v>
      </c>
      <c r="B30" s="396" t="s">
        <v>506</v>
      </c>
      <c r="C30" s="397">
        <v>411</v>
      </c>
      <c r="D30" s="397">
        <v>286.508</v>
      </c>
      <c r="E30" s="453">
        <v>6.72</v>
      </c>
      <c r="F30" s="453">
        <v>6.526727272727272</v>
      </c>
      <c r="G30" s="453">
        <v>22.23472727272727</v>
      </c>
      <c r="H30" s="453">
        <v>11.352</v>
      </c>
      <c r="I30" s="453">
        <v>4.195090909090909</v>
      </c>
      <c r="J30" s="453">
        <v>3.767252522906361</v>
      </c>
      <c r="K30" s="453">
        <v>7.077088585607941</v>
      </c>
      <c r="L30" s="453">
        <v>8.887192307692308</v>
      </c>
      <c r="M30" s="453">
        <v>49.79618461538462</v>
      </c>
      <c r="N30" s="398">
        <v>212.62443753846384</v>
      </c>
      <c r="O30" s="12"/>
    </row>
    <row r="31" spans="1:15" ht="15" customHeight="1">
      <c r="A31" s="593"/>
      <c r="B31" s="393" t="s">
        <v>507</v>
      </c>
      <c r="C31" s="394">
        <v>513</v>
      </c>
      <c r="D31" s="394">
        <v>59.74</v>
      </c>
      <c r="E31" s="452">
        <v>6.85</v>
      </c>
      <c r="F31" s="452">
        <v>0.71</v>
      </c>
      <c r="G31" s="452">
        <v>4.16</v>
      </c>
      <c r="H31" s="452">
        <v>4.83</v>
      </c>
      <c r="I31" s="452">
        <v>0.71</v>
      </c>
      <c r="J31" s="452">
        <v>0.59</v>
      </c>
      <c r="K31" s="452">
        <v>0.94</v>
      </c>
      <c r="L31" s="452">
        <v>2.05</v>
      </c>
      <c r="M31" s="452">
        <v>7.62</v>
      </c>
      <c r="N31" s="395">
        <v>113.6</v>
      </c>
      <c r="O31" s="12"/>
    </row>
    <row r="32" spans="1:15" ht="15" customHeight="1">
      <c r="A32" s="589" t="s">
        <v>519</v>
      </c>
      <c r="B32" s="396" t="s">
        <v>506</v>
      </c>
      <c r="C32" s="397">
        <v>1735</v>
      </c>
      <c r="D32" s="397">
        <v>52</v>
      </c>
      <c r="E32" s="453">
        <v>4.99</v>
      </c>
      <c r="F32" s="453">
        <v>2.24</v>
      </c>
      <c r="G32" s="453">
        <v>5.94</v>
      </c>
      <c r="H32" s="453">
        <v>0.97</v>
      </c>
      <c r="I32" s="453">
        <v>0.8</v>
      </c>
      <c r="J32" s="453">
        <v>0.3</v>
      </c>
      <c r="K32" s="453">
        <v>1.03</v>
      </c>
      <c r="L32" s="453">
        <v>0.54</v>
      </c>
      <c r="M32" s="453">
        <v>10.52</v>
      </c>
      <c r="N32" s="398">
        <v>4</v>
      </c>
      <c r="O32" s="12"/>
    </row>
    <row r="33" spans="1:15" ht="15" customHeight="1" thickBot="1">
      <c r="A33" s="590"/>
      <c r="B33" s="329" t="s">
        <v>507</v>
      </c>
      <c r="C33" s="220">
        <v>2225</v>
      </c>
      <c r="D33" s="220">
        <v>22</v>
      </c>
      <c r="E33" s="429">
        <v>5.07</v>
      </c>
      <c r="F33" s="429">
        <v>0.5</v>
      </c>
      <c r="G33" s="429">
        <v>2.11</v>
      </c>
      <c r="H33" s="429">
        <v>0.46</v>
      </c>
      <c r="I33" s="429">
        <v>0.24</v>
      </c>
      <c r="J33" s="429">
        <v>0.15</v>
      </c>
      <c r="K33" s="429">
        <v>0.42</v>
      </c>
      <c r="L33" s="429">
        <v>0.18</v>
      </c>
      <c r="M33" s="429">
        <v>4.1</v>
      </c>
      <c r="N33" s="221">
        <v>4</v>
      </c>
      <c r="O33" s="12"/>
    </row>
    <row r="34" spans="1:15" ht="14.25">
      <c r="A34" s="591" t="s">
        <v>520</v>
      </c>
      <c r="B34" s="59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12"/>
    </row>
    <row r="35" spans="1:15" ht="12.75">
      <c r="A35" t="s">
        <v>521</v>
      </c>
      <c r="O35" s="99"/>
    </row>
    <row r="36" ht="12.75">
      <c r="O36" s="12"/>
    </row>
  </sheetData>
  <mergeCells count="20">
    <mergeCell ref="A3:N4"/>
    <mergeCell ref="A6:A7"/>
    <mergeCell ref="E6:E7"/>
    <mergeCell ref="F7:M7"/>
    <mergeCell ref="A20:A21"/>
    <mergeCell ref="A22:A23"/>
    <mergeCell ref="A8:A9"/>
    <mergeCell ref="A10:A11"/>
    <mergeCell ref="A12:A13"/>
    <mergeCell ref="A14:A15"/>
    <mergeCell ref="A32:A33"/>
    <mergeCell ref="B6:C7"/>
    <mergeCell ref="A34:B34"/>
    <mergeCell ref="A1:N1"/>
    <mergeCell ref="A24:A25"/>
    <mergeCell ref="A26:A27"/>
    <mergeCell ref="A28:A29"/>
    <mergeCell ref="A30:A31"/>
    <mergeCell ref="A16:A17"/>
    <mergeCell ref="A18:A19"/>
  </mergeCells>
  <printOptions horizontalCentered="1"/>
  <pageMargins left="0.56" right="0.47" top="0.5905511811023623" bottom="0.984251968503937" header="0" footer="0"/>
  <pageSetup horizontalDpi="300" verticalDpi="300" orientation="portrait" paperSize="9" scale="65" r:id="rId1"/>
  <colBreaks count="1" manualBreakCount="1">
    <brk id="14" max="655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24"/>
  <sheetViews>
    <sheetView zoomScale="75" zoomScaleNormal="75" workbookViewId="0" topLeftCell="A1">
      <selection activeCell="K22" sqref="K22"/>
    </sheetView>
  </sheetViews>
  <sheetFormatPr defaultColWidth="11.421875" defaultRowHeight="12.75"/>
  <cols>
    <col min="1" max="1" width="26.00390625" style="0" customWidth="1"/>
    <col min="2" max="2" width="15.00390625" style="0" customWidth="1"/>
    <col min="3" max="4" width="13.57421875" style="0" customWidth="1"/>
    <col min="5" max="5" width="12.7109375" style="0" customWidth="1"/>
    <col min="6" max="6" width="12.00390625" style="0" customWidth="1"/>
    <col min="7" max="7" width="12.57421875" style="0" customWidth="1"/>
    <col min="8" max="8" width="12.140625" style="0" customWidth="1"/>
    <col min="9" max="9" width="13.7109375" style="0" customWidth="1"/>
  </cols>
  <sheetData>
    <row r="1" spans="1:9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87" t="s">
        <v>578</v>
      </c>
      <c r="B3" s="587"/>
      <c r="C3" s="587"/>
      <c r="D3" s="587"/>
      <c r="E3" s="587"/>
      <c r="F3" s="587"/>
      <c r="G3" s="587"/>
      <c r="H3" s="587"/>
      <c r="I3" s="587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28.5" customHeight="1" thickBot="1">
      <c r="A5" s="454" t="s">
        <v>791</v>
      </c>
      <c r="B5" s="240" t="s">
        <v>522</v>
      </c>
      <c r="C5" s="240" t="s">
        <v>523</v>
      </c>
      <c r="D5" s="240" t="s">
        <v>524</v>
      </c>
      <c r="E5" s="240" t="s">
        <v>525</v>
      </c>
      <c r="F5" s="240" t="s">
        <v>526</v>
      </c>
      <c r="G5" s="240" t="s">
        <v>527</v>
      </c>
      <c r="H5" s="240" t="s">
        <v>528</v>
      </c>
      <c r="I5" s="246" t="s">
        <v>653</v>
      </c>
    </row>
    <row r="6" spans="1:9" ht="12.75">
      <c r="A6" s="278" t="s">
        <v>681</v>
      </c>
      <c r="B6" s="214">
        <v>2700</v>
      </c>
      <c r="C6" s="214" t="s">
        <v>915</v>
      </c>
      <c r="D6" s="214" t="s">
        <v>915</v>
      </c>
      <c r="E6" s="214" t="s">
        <v>915</v>
      </c>
      <c r="F6" s="214">
        <v>300</v>
      </c>
      <c r="G6" s="214">
        <v>200</v>
      </c>
      <c r="H6" s="214" t="s">
        <v>915</v>
      </c>
      <c r="I6" s="215">
        <f aca="true" t="shared" si="0" ref="I6:I22">SUM(B6:H6)</f>
        <v>3200</v>
      </c>
    </row>
    <row r="7" spans="1:9" ht="12.75">
      <c r="A7" s="282" t="s">
        <v>675</v>
      </c>
      <c r="B7" s="216">
        <v>500</v>
      </c>
      <c r="C7" s="216" t="s">
        <v>915</v>
      </c>
      <c r="D7" s="216">
        <v>90</v>
      </c>
      <c r="E7" s="216" t="s">
        <v>915</v>
      </c>
      <c r="F7" s="216" t="s">
        <v>915</v>
      </c>
      <c r="G7" s="216">
        <v>50</v>
      </c>
      <c r="H7" s="216" t="s">
        <v>915</v>
      </c>
      <c r="I7" s="217">
        <f t="shared" si="0"/>
        <v>640</v>
      </c>
    </row>
    <row r="8" spans="1:9" ht="12.75">
      <c r="A8" s="282" t="s">
        <v>686</v>
      </c>
      <c r="B8" s="216" t="s">
        <v>915</v>
      </c>
      <c r="C8" s="216" t="s">
        <v>915</v>
      </c>
      <c r="D8" s="216" t="s">
        <v>915</v>
      </c>
      <c r="E8" s="216" t="s">
        <v>915</v>
      </c>
      <c r="F8" s="216">
        <v>30</v>
      </c>
      <c r="G8" s="216" t="s">
        <v>915</v>
      </c>
      <c r="H8" s="216" t="s">
        <v>915</v>
      </c>
      <c r="I8" s="217">
        <f t="shared" si="0"/>
        <v>30</v>
      </c>
    </row>
    <row r="9" spans="1:9" ht="12.75">
      <c r="A9" s="282" t="s">
        <v>1200</v>
      </c>
      <c r="B9" s="216" t="s">
        <v>915</v>
      </c>
      <c r="C9" s="216" t="s">
        <v>915</v>
      </c>
      <c r="D9" s="216" t="s">
        <v>915</v>
      </c>
      <c r="E9" s="216" t="s">
        <v>915</v>
      </c>
      <c r="F9" s="216" t="s">
        <v>915</v>
      </c>
      <c r="G9" s="216" t="s">
        <v>915</v>
      </c>
      <c r="H9" s="216" t="s">
        <v>915</v>
      </c>
      <c r="I9" s="217" t="s">
        <v>915</v>
      </c>
    </row>
    <row r="10" spans="1:9" ht="12.75">
      <c r="A10" s="282" t="s">
        <v>682</v>
      </c>
      <c r="B10" s="216" t="s">
        <v>915</v>
      </c>
      <c r="C10" s="216" t="s">
        <v>915</v>
      </c>
      <c r="D10" s="216" t="s">
        <v>915</v>
      </c>
      <c r="E10" s="216" t="s">
        <v>915</v>
      </c>
      <c r="F10" s="216" t="s">
        <v>915</v>
      </c>
      <c r="G10" s="216" t="s">
        <v>915</v>
      </c>
      <c r="H10" s="216" t="s">
        <v>915</v>
      </c>
      <c r="I10" s="217" t="s">
        <v>915</v>
      </c>
    </row>
    <row r="11" spans="1:9" ht="12.75">
      <c r="A11" s="282" t="s">
        <v>671</v>
      </c>
      <c r="B11" s="216" t="s">
        <v>915</v>
      </c>
      <c r="C11" s="216">
        <v>80</v>
      </c>
      <c r="D11" s="216" t="s">
        <v>915</v>
      </c>
      <c r="E11" s="216">
        <v>720</v>
      </c>
      <c r="F11" s="216">
        <v>1560</v>
      </c>
      <c r="G11" s="216">
        <v>60</v>
      </c>
      <c r="H11" s="216">
        <v>30</v>
      </c>
      <c r="I11" s="217">
        <f t="shared" si="0"/>
        <v>2450</v>
      </c>
    </row>
    <row r="12" spans="1:9" ht="12.75">
      <c r="A12" s="282" t="s">
        <v>678</v>
      </c>
      <c r="B12" s="216">
        <v>1100</v>
      </c>
      <c r="C12" s="216">
        <v>15</v>
      </c>
      <c r="D12" s="216">
        <v>125</v>
      </c>
      <c r="E12" s="216">
        <v>200</v>
      </c>
      <c r="F12" s="216">
        <v>598</v>
      </c>
      <c r="G12" s="216">
        <v>40</v>
      </c>
      <c r="H12" s="216" t="s">
        <v>915</v>
      </c>
      <c r="I12" s="217">
        <f t="shared" si="0"/>
        <v>2078</v>
      </c>
    </row>
    <row r="13" spans="1:9" ht="12.75">
      <c r="A13" s="282" t="s">
        <v>1201</v>
      </c>
      <c r="B13" s="216">
        <v>10500</v>
      </c>
      <c r="C13" s="216" t="s">
        <v>882</v>
      </c>
      <c r="D13" s="216">
        <v>210</v>
      </c>
      <c r="E13" s="216" t="s">
        <v>915</v>
      </c>
      <c r="F13" s="216" t="s">
        <v>915</v>
      </c>
      <c r="G13" s="216" t="s">
        <v>915</v>
      </c>
      <c r="H13" s="216" t="s">
        <v>915</v>
      </c>
      <c r="I13" s="217">
        <f t="shared" si="0"/>
        <v>10710</v>
      </c>
    </row>
    <row r="14" spans="1:9" ht="12.75">
      <c r="A14" s="282" t="s">
        <v>690</v>
      </c>
      <c r="B14" s="216">
        <v>700</v>
      </c>
      <c r="C14" s="216">
        <v>200</v>
      </c>
      <c r="D14" s="216">
        <v>250</v>
      </c>
      <c r="E14" s="216">
        <v>140</v>
      </c>
      <c r="F14" s="216">
        <v>680</v>
      </c>
      <c r="G14" s="216" t="s">
        <v>915</v>
      </c>
      <c r="H14" s="216" t="s">
        <v>915</v>
      </c>
      <c r="I14" s="217">
        <f t="shared" si="0"/>
        <v>1970</v>
      </c>
    </row>
    <row r="15" spans="1:9" ht="12.75">
      <c r="A15" s="282" t="s">
        <v>683</v>
      </c>
      <c r="B15" s="216">
        <v>6091</v>
      </c>
      <c r="C15" s="216">
        <v>251</v>
      </c>
      <c r="D15" s="216">
        <v>130</v>
      </c>
      <c r="E15" s="216">
        <v>56</v>
      </c>
      <c r="F15" s="216">
        <v>359</v>
      </c>
      <c r="G15" s="216">
        <v>40</v>
      </c>
      <c r="H15" s="216">
        <v>75</v>
      </c>
      <c r="I15" s="217">
        <f t="shared" si="0"/>
        <v>7002</v>
      </c>
    </row>
    <row r="16" spans="1:9" ht="12.75">
      <c r="A16" s="282" t="s">
        <v>1202</v>
      </c>
      <c r="B16" s="216">
        <v>4600</v>
      </c>
      <c r="C16" s="216">
        <v>160</v>
      </c>
      <c r="D16" s="216">
        <v>220</v>
      </c>
      <c r="E16" s="216">
        <v>215</v>
      </c>
      <c r="F16" s="216">
        <v>470</v>
      </c>
      <c r="G16" s="216" t="s">
        <v>915</v>
      </c>
      <c r="H16" s="216" t="s">
        <v>915</v>
      </c>
      <c r="I16" s="217">
        <f t="shared" si="0"/>
        <v>5665</v>
      </c>
    </row>
    <row r="17" spans="1:9" ht="12.75">
      <c r="A17" s="282" t="s">
        <v>679</v>
      </c>
      <c r="B17" s="216">
        <v>5000</v>
      </c>
      <c r="C17" s="216" t="s">
        <v>915</v>
      </c>
      <c r="D17" s="216">
        <v>150</v>
      </c>
      <c r="E17" s="216">
        <v>40</v>
      </c>
      <c r="F17" s="216">
        <v>16</v>
      </c>
      <c r="G17" s="216" t="s">
        <v>915</v>
      </c>
      <c r="H17" s="216" t="s">
        <v>915</v>
      </c>
      <c r="I17" s="217">
        <f t="shared" si="0"/>
        <v>5206</v>
      </c>
    </row>
    <row r="18" spans="1:9" ht="12.75">
      <c r="A18" s="282" t="s">
        <v>693</v>
      </c>
      <c r="B18" s="216">
        <v>200</v>
      </c>
      <c r="C18" s="216">
        <v>320</v>
      </c>
      <c r="D18" s="216" t="s">
        <v>915</v>
      </c>
      <c r="E18" s="216">
        <v>160</v>
      </c>
      <c r="F18" s="216">
        <v>120</v>
      </c>
      <c r="G18" s="216" t="s">
        <v>915</v>
      </c>
      <c r="H18" s="216" t="s">
        <v>915</v>
      </c>
      <c r="I18" s="217">
        <f t="shared" si="0"/>
        <v>800</v>
      </c>
    </row>
    <row r="19" spans="1:9" ht="12.75">
      <c r="A19" s="282" t="s">
        <v>680</v>
      </c>
      <c r="B19" s="216">
        <v>800</v>
      </c>
      <c r="C19" s="216">
        <v>75</v>
      </c>
      <c r="D19" s="216">
        <v>50</v>
      </c>
      <c r="E19" s="216">
        <v>80</v>
      </c>
      <c r="F19" s="216" t="s">
        <v>915</v>
      </c>
      <c r="G19" s="216" t="s">
        <v>915</v>
      </c>
      <c r="H19" s="216" t="s">
        <v>915</v>
      </c>
      <c r="I19" s="217">
        <f t="shared" si="0"/>
        <v>1005</v>
      </c>
    </row>
    <row r="20" spans="1:9" ht="12.75">
      <c r="A20" s="282" t="s">
        <v>670</v>
      </c>
      <c r="B20" s="216">
        <v>1000</v>
      </c>
      <c r="C20" s="216" t="s">
        <v>882</v>
      </c>
      <c r="D20" s="216" t="s">
        <v>882</v>
      </c>
      <c r="E20" s="216">
        <v>68</v>
      </c>
      <c r="F20" s="216">
        <v>380</v>
      </c>
      <c r="G20" s="216" t="s">
        <v>915</v>
      </c>
      <c r="H20" s="216" t="s">
        <v>915</v>
      </c>
      <c r="I20" s="217">
        <f t="shared" si="0"/>
        <v>1448</v>
      </c>
    </row>
    <row r="21" spans="1:9" ht="12.75">
      <c r="A21" s="282" t="s">
        <v>529</v>
      </c>
      <c r="B21" s="216">
        <v>2410</v>
      </c>
      <c r="C21" s="216">
        <v>40</v>
      </c>
      <c r="D21" s="216" t="s">
        <v>882</v>
      </c>
      <c r="E21" s="216" t="s">
        <v>882</v>
      </c>
      <c r="F21" s="216">
        <v>60</v>
      </c>
      <c r="G21" s="216">
        <v>40</v>
      </c>
      <c r="H21" s="216" t="s">
        <v>882</v>
      </c>
      <c r="I21" s="217">
        <f t="shared" si="0"/>
        <v>2550</v>
      </c>
    </row>
    <row r="22" spans="1:9" ht="12.75">
      <c r="A22" s="282" t="s">
        <v>530</v>
      </c>
      <c r="B22" s="216" t="s">
        <v>882</v>
      </c>
      <c r="C22" s="216" t="s">
        <v>882</v>
      </c>
      <c r="D22" s="216" t="s">
        <v>882</v>
      </c>
      <c r="E22" s="216">
        <v>40</v>
      </c>
      <c r="F22" s="216">
        <v>340</v>
      </c>
      <c r="G22" s="216" t="s">
        <v>882</v>
      </c>
      <c r="H22" s="216" t="s">
        <v>882</v>
      </c>
      <c r="I22" s="217">
        <f t="shared" si="0"/>
        <v>380</v>
      </c>
    </row>
    <row r="23" spans="1:9" ht="12.75">
      <c r="A23" s="282"/>
      <c r="B23" s="216"/>
      <c r="C23" s="216"/>
      <c r="D23" s="216"/>
      <c r="E23" s="216"/>
      <c r="F23" s="216"/>
      <c r="G23" s="216"/>
      <c r="H23" s="216"/>
      <c r="I23" s="217"/>
    </row>
    <row r="24" spans="1:10" ht="13.5" thickBot="1">
      <c r="A24" s="455" t="s">
        <v>665</v>
      </c>
      <c r="B24" s="230">
        <f aca="true" t="shared" si="1" ref="B24:I24">SUM(B6:B22)</f>
        <v>35601</v>
      </c>
      <c r="C24" s="230">
        <f t="shared" si="1"/>
        <v>1141</v>
      </c>
      <c r="D24" s="230">
        <f t="shared" si="1"/>
        <v>1225</v>
      </c>
      <c r="E24" s="230">
        <f t="shared" si="1"/>
        <v>1719</v>
      </c>
      <c r="F24" s="230">
        <f t="shared" si="1"/>
        <v>4913</v>
      </c>
      <c r="G24" s="230">
        <f t="shared" si="1"/>
        <v>430</v>
      </c>
      <c r="H24" s="230">
        <f t="shared" si="1"/>
        <v>105</v>
      </c>
      <c r="I24" s="231">
        <f t="shared" si="1"/>
        <v>45134</v>
      </c>
      <c r="J24" s="1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21"/>
  <dimension ref="A1:M66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5" width="16.7109375" style="0" customWidth="1"/>
  </cols>
  <sheetData>
    <row r="1" spans="1:10" ht="18">
      <c r="A1" s="516" t="s">
        <v>457</v>
      </c>
      <c r="B1" s="516"/>
      <c r="C1" s="516"/>
      <c r="D1" s="516"/>
      <c r="E1" s="516"/>
      <c r="F1" s="72"/>
      <c r="G1" s="72"/>
      <c r="H1" s="72"/>
      <c r="I1" s="72"/>
      <c r="J1" s="72"/>
    </row>
    <row r="3" spans="1:10" ht="15">
      <c r="A3" s="587" t="s">
        <v>579</v>
      </c>
      <c r="B3" s="587"/>
      <c r="C3" s="587"/>
      <c r="D3" s="587"/>
      <c r="E3" s="587"/>
      <c r="F3" s="415"/>
      <c r="G3" s="415"/>
      <c r="H3" s="415"/>
      <c r="I3" s="415"/>
      <c r="J3" s="415"/>
    </row>
    <row r="4" spans="1:10" ht="15">
      <c r="A4" s="587" t="s">
        <v>568</v>
      </c>
      <c r="B4" s="587"/>
      <c r="C4" s="587"/>
      <c r="D4" s="587"/>
      <c r="E4" s="587"/>
      <c r="F4" s="415"/>
      <c r="G4" s="415"/>
      <c r="H4" s="415"/>
      <c r="I4" s="415"/>
      <c r="J4" s="415"/>
    </row>
    <row r="5" spans="1:10" ht="13.5" thickBot="1">
      <c r="A5" s="233"/>
      <c r="B5" s="233"/>
      <c r="C5" s="233"/>
      <c r="D5" s="233"/>
      <c r="E5" s="233"/>
      <c r="F5" s="12"/>
      <c r="G5" s="12"/>
      <c r="H5" s="12"/>
      <c r="I5" s="12"/>
      <c r="J5" s="12"/>
    </row>
    <row r="6" spans="1:10" ht="12.75">
      <c r="A6" s="555" t="s">
        <v>465</v>
      </c>
      <c r="B6" s="557" t="s">
        <v>531</v>
      </c>
      <c r="C6" s="511"/>
      <c r="D6" s="511"/>
      <c r="E6" s="511"/>
      <c r="F6" s="12"/>
      <c r="G6" s="12"/>
      <c r="H6" s="12"/>
      <c r="I6" s="12"/>
      <c r="J6" s="12"/>
    </row>
    <row r="7" spans="1:11" ht="16.5" thickBot="1">
      <c r="A7" s="556"/>
      <c r="B7" s="313" t="s">
        <v>569</v>
      </c>
      <c r="C7" s="313" t="s">
        <v>532</v>
      </c>
      <c r="D7" s="313" t="s">
        <v>570</v>
      </c>
      <c r="E7" s="314" t="s">
        <v>571</v>
      </c>
      <c r="F7" s="12"/>
      <c r="G7" s="12"/>
      <c r="H7" s="12"/>
      <c r="I7" s="12"/>
      <c r="J7" s="12"/>
      <c r="K7" s="12"/>
    </row>
    <row r="8" spans="1:11" ht="12.75">
      <c r="A8" s="254">
        <v>1990</v>
      </c>
      <c r="B8" s="214">
        <v>8140</v>
      </c>
      <c r="C8" s="214">
        <v>71228</v>
      </c>
      <c r="D8" s="214">
        <v>56</v>
      </c>
      <c r="E8" s="215">
        <v>2023</v>
      </c>
      <c r="F8" s="12"/>
      <c r="G8" s="12"/>
      <c r="H8" s="12"/>
      <c r="I8" s="12"/>
      <c r="J8" s="12"/>
      <c r="K8" s="12"/>
    </row>
    <row r="9" spans="1:11" ht="12.75">
      <c r="A9" s="258">
        <v>1991</v>
      </c>
      <c r="B9" s="216">
        <v>11642</v>
      </c>
      <c r="C9" s="216">
        <v>101867</v>
      </c>
      <c r="D9" s="216">
        <v>80</v>
      </c>
      <c r="E9" s="217">
        <v>2893</v>
      </c>
      <c r="F9" s="12"/>
      <c r="G9" s="12"/>
      <c r="H9" s="12"/>
      <c r="I9" s="12"/>
      <c r="J9" s="12"/>
      <c r="K9" s="12"/>
    </row>
    <row r="10" spans="1:11" ht="12.75">
      <c r="A10" s="258">
        <v>1992</v>
      </c>
      <c r="B10" s="216">
        <v>4327</v>
      </c>
      <c r="C10" s="216">
        <v>37860</v>
      </c>
      <c r="D10" s="216">
        <v>30</v>
      </c>
      <c r="E10" s="217">
        <v>1075</v>
      </c>
      <c r="F10" s="12"/>
      <c r="G10" s="12"/>
      <c r="H10" s="12"/>
      <c r="I10" s="12"/>
      <c r="J10" s="12"/>
      <c r="K10" s="12"/>
    </row>
    <row r="11" spans="1:6" ht="12.75">
      <c r="A11" s="258">
        <v>1993</v>
      </c>
      <c r="B11" s="216">
        <v>3704</v>
      </c>
      <c r="C11" s="216">
        <v>32414</v>
      </c>
      <c r="D11" s="216">
        <v>25</v>
      </c>
      <c r="E11" s="217">
        <v>920</v>
      </c>
      <c r="F11" s="12"/>
    </row>
    <row r="12" spans="1:5" ht="12.75">
      <c r="A12" s="258">
        <v>1994</v>
      </c>
      <c r="B12" s="216">
        <v>25019</v>
      </c>
      <c r="C12" s="216">
        <v>218919</v>
      </c>
      <c r="D12" s="216">
        <v>172</v>
      </c>
      <c r="E12" s="217">
        <v>6217</v>
      </c>
    </row>
    <row r="13" spans="1:5" ht="12.75">
      <c r="A13" s="258">
        <v>1995</v>
      </c>
      <c r="B13" s="216">
        <v>6850</v>
      </c>
      <c r="C13" s="216">
        <v>59935</v>
      </c>
      <c r="D13" s="216">
        <v>47</v>
      </c>
      <c r="E13" s="217">
        <v>1702</v>
      </c>
    </row>
    <row r="14" spans="1:5" ht="12.75">
      <c r="A14" s="258">
        <v>1996</v>
      </c>
      <c r="B14" s="216">
        <v>1999</v>
      </c>
      <c r="C14" s="216">
        <v>17490</v>
      </c>
      <c r="D14" s="216">
        <v>14</v>
      </c>
      <c r="E14" s="217">
        <v>497</v>
      </c>
    </row>
    <row r="15" spans="1:5" ht="12.75">
      <c r="A15" s="258">
        <v>1997</v>
      </c>
      <c r="B15" s="216">
        <v>5990</v>
      </c>
      <c r="C15" s="216">
        <v>52410</v>
      </c>
      <c r="D15" s="216">
        <v>41</v>
      </c>
      <c r="E15" s="217">
        <v>1488</v>
      </c>
    </row>
    <row r="16" spans="1:5" ht="12.75">
      <c r="A16" s="258">
        <v>1998</v>
      </c>
      <c r="B16" s="216">
        <v>5841</v>
      </c>
      <c r="C16" s="216">
        <v>51112</v>
      </c>
      <c r="D16" s="216">
        <v>40</v>
      </c>
      <c r="E16" s="217">
        <v>1451</v>
      </c>
    </row>
    <row r="17" spans="1:5" ht="12.75">
      <c r="A17" s="258">
        <v>1999</v>
      </c>
      <c r="B17" s="216">
        <v>3672</v>
      </c>
      <c r="C17" s="216">
        <v>32133</v>
      </c>
      <c r="D17" s="216">
        <v>25</v>
      </c>
      <c r="E17" s="217">
        <v>913</v>
      </c>
    </row>
    <row r="18" spans="1:5" ht="12.75">
      <c r="A18" s="258">
        <v>2000</v>
      </c>
      <c r="B18" s="216">
        <v>7576</v>
      </c>
      <c r="C18" s="216">
        <v>66292</v>
      </c>
      <c r="D18" s="216">
        <v>52</v>
      </c>
      <c r="E18" s="217">
        <v>1883</v>
      </c>
    </row>
    <row r="19" spans="1:5" ht="12.75">
      <c r="A19" s="258">
        <v>2001</v>
      </c>
      <c r="B19" s="216">
        <v>3097</v>
      </c>
      <c r="C19" s="216">
        <v>27098</v>
      </c>
      <c r="D19" s="216">
        <v>21</v>
      </c>
      <c r="E19" s="217">
        <v>770</v>
      </c>
    </row>
    <row r="20" spans="1:5" ht="12.75">
      <c r="A20" s="258">
        <v>2002</v>
      </c>
      <c r="B20" s="216">
        <v>4881</v>
      </c>
      <c r="C20" s="216">
        <v>42706</v>
      </c>
      <c r="D20" s="216">
        <v>34</v>
      </c>
      <c r="E20" s="217">
        <v>1213</v>
      </c>
    </row>
    <row r="21" spans="1:5" ht="12.75">
      <c r="A21" s="258">
        <v>2003</v>
      </c>
      <c r="B21" s="216">
        <v>6732</v>
      </c>
      <c r="C21" s="216">
        <v>58908</v>
      </c>
      <c r="D21" s="216">
        <v>46</v>
      </c>
      <c r="E21" s="217">
        <v>1673</v>
      </c>
    </row>
    <row r="22" spans="1:5" ht="12.75">
      <c r="A22" s="258">
        <v>2004</v>
      </c>
      <c r="B22" s="216">
        <v>5414</v>
      </c>
      <c r="C22" s="216">
        <v>47373</v>
      </c>
      <c r="D22" s="216">
        <v>37</v>
      </c>
      <c r="E22" s="217">
        <v>1345</v>
      </c>
    </row>
    <row r="23" spans="1:5" ht="12.75">
      <c r="A23" s="258">
        <v>2005</v>
      </c>
      <c r="B23" s="216">
        <v>11249</v>
      </c>
      <c r="C23" s="216">
        <v>98432</v>
      </c>
      <c r="D23" s="216">
        <v>77</v>
      </c>
      <c r="E23" s="217">
        <v>2795</v>
      </c>
    </row>
    <row r="24" spans="1:5" ht="12.75">
      <c r="A24" s="258">
        <v>2006</v>
      </c>
      <c r="B24" s="216">
        <v>24336</v>
      </c>
      <c r="C24" s="216">
        <v>212938</v>
      </c>
      <c r="D24" s="216">
        <v>167</v>
      </c>
      <c r="E24" s="217">
        <v>6047</v>
      </c>
    </row>
    <row r="25" spans="1:5" ht="13.5" thickBot="1">
      <c r="A25" s="260">
        <v>2007</v>
      </c>
      <c r="B25" s="220">
        <v>1650</v>
      </c>
      <c r="C25" s="220">
        <v>14437</v>
      </c>
      <c r="D25" s="220">
        <v>11</v>
      </c>
      <c r="E25" s="221">
        <v>410</v>
      </c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12"/>
      <c r="M49" s="12"/>
    </row>
    <row r="50" spans="1:13" ht="12.75">
      <c r="A50" s="12"/>
      <c r="B50" s="12"/>
      <c r="C50" s="361"/>
      <c r="D50" s="361"/>
      <c r="E50" s="361"/>
      <c r="F50" s="361"/>
      <c r="G50" s="361"/>
      <c r="H50" s="361"/>
      <c r="I50" s="361"/>
      <c r="J50" s="361"/>
      <c r="K50" s="361"/>
      <c r="L50" s="12"/>
      <c r="M50" s="12"/>
    </row>
    <row r="51" spans="1:13" ht="12.75">
      <c r="A51" s="12"/>
      <c r="B51" s="12"/>
      <c r="C51" s="361"/>
      <c r="D51" s="361"/>
      <c r="E51" s="361"/>
      <c r="F51" s="361"/>
      <c r="G51" s="361"/>
      <c r="H51" s="361"/>
      <c r="I51" s="361"/>
      <c r="J51" s="361"/>
      <c r="K51" s="361"/>
      <c r="L51" s="12"/>
      <c r="M51" s="12"/>
    </row>
    <row r="52" spans="1:13" ht="12.75">
      <c r="A52" s="12"/>
      <c r="B52" s="12"/>
      <c r="C52" s="361"/>
      <c r="D52" s="361"/>
      <c r="E52" s="361"/>
      <c r="F52" s="361"/>
      <c r="G52" s="361"/>
      <c r="H52" s="361"/>
      <c r="I52" s="361"/>
      <c r="J52" s="361"/>
      <c r="K52" s="361"/>
      <c r="L52" s="12"/>
      <c r="M52" s="12"/>
    </row>
    <row r="53" spans="1:13" ht="12.75">
      <c r="A53" s="12"/>
      <c r="B53" s="12"/>
      <c r="C53" s="361"/>
      <c r="D53" s="361"/>
      <c r="E53" s="361"/>
      <c r="F53" s="361"/>
      <c r="G53" s="361"/>
      <c r="H53" s="361"/>
      <c r="I53" s="361"/>
      <c r="J53" s="361"/>
      <c r="K53" s="361"/>
      <c r="L53" s="12"/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451"/>
      <c r="C56" s="451"/>
      <c r="D56" s="451"/>
      <c r="E56" s="451"/>
      <c r="F56" s="451"/>
      <c r="G56" s="451"/>
      <c r="H56" s="451"/>
      <c r="I56" s="451"/>
      <c r="J56" s="451"/>
      <c r="K56" s="12"/>
      <c r="L56" s="12"/>
      <c r="M56" s="12"/>
    </row>
    <row r="57" spans="1:13" ht="12.75">
      <c r="A57" s="12"/>
      <c r="B57" s="12"/>
      <c r="C57" s="361"/>
      <c r="D57" s="361"/>
      <c r="E57" s="361"/>
      <c r="F57" s="361"/>
      <c r="G57" s="361"/>
      <c r="H57" s="361"/>
      <c r="I57" s="361"/>
      <c r="J57" s="361"/>
      <c r="K57" s="12"/>
      <c r="L57" s="12"/>
      <c r="M57" s="12"/>
    </row>
    <row r="58" spans="1:13" ht="12.75">
      <c r="A58" s="12"/>
      <c r="B58" s="12"/>
      <c r="C58" s="361"/>
      <c r="D58" s="361"/>
      <c r="E58" s="361"/>
      <c r="F58" s="361"/>
      <c r="G58" s="361"/>
      <c r="H58" s="361"/>
      <c r="I58" s="361"/>
      <c r="J58" s="361"/>
      <c r="K58" s="12"/>
      <c r="L58" s="12"/>
      <c r="M58" s="12"/>
    </row>
    <row r="59" spans="1:13" ht="12.75">
      <c r="A59" s="12"/>
      <c r="B59" s="12"/>
      <c r="C59" s="361"/>
      <c r="D59" s="361"/>
      <c r="E59" s="361"/>
      <c r="F59" s="361"/>
      <c r="G59" s="361"/>
      <c r="H59" s="361"/>
      <c r="I59" s="361"/>
      <c r="J59" s="361"/>
      <c r="K59" s="12"/>
      <c r="L59" s="12"/>
      <c r="M59" s="12"/>
    </row>
    <row r="60" spans="1:13" ht="12.75">
      <c r="A60" s="12"/>
      <c r="B60" s="12"/>
      <c r="C60" s="361"/>
      <c r="D60" s="361"/>
      <c r="E60" s="361"/>
      <c r="F60" s="361"/>
      <c r="G60" s="361"/>
      <c r="H60" s="361"/>
      <c r="I60" s="361"/>
      <c r="J60" s="361"/>
      <c r="K60" s="12"/>
      <c r="L60" s="12"/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I22" sqref="I22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525" t="s">
        <v>669</v>
      </c>
      <c r="B1" s="525"/>
      <c r="C1" s="525"/>
      <c r="D1" s="525"/>
      <c r="E1" s="525"/>
      <c r="F1" s="1"/>
      <c r="G1" s="1"/>
      <c r="H1" s="1"/>
      <c r="I1" s="1"/>
      <c r="J1" s="1"/>
    </row>
    <row r="3" spans="1:11" ht="15">
      <c r="A3" s="532" t="s">
        <v>695</v>
      </c>
      <c r="B3" s="533"/>
      <c r="C3" s="533"/>
      <c r="D3" s="533"/>
      <c r="E3" s="533"/>
      <c r="F3" s="3"/>
      <c r="G3" s="3"/>
      <c r="H3" s="3"/>
      <c r="I3" s="3"/>
      <c r="J3" s="3"/>
      <c r="K3" s="3"/>
    </row>
    <row r="4" spans="1:11" ht="15">
      <c r="A4" s="532" t="s">
        <v>1033</v>
      </c>
      <c r="B4" s="533"/>
      <c r="C4" s="533"/>
      <c r="D4" s="533"/>
      <c r="E4" s="533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534" t="s">
        <v>612</v>
      </c>
      <c r="B6" s="536" t="s">
        <v>633</v>
      </c>
      <c r="C6" s="536" t="s">
        <v>634</v>
      </c>
      <c r="D6" s="536" t="s">
        <v>635</v>
      </c>
      <c r="E6" s="538" t="s">
        <v>632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535"/>
      <c r="B7" s="537"/>
      <c r="C7" s="537"/>
      <c r="D7" s="537"/>
      <c r="E7" s="539"/>
      <c r="F7" s="4"/>
      <c r="G7" s="4"/>
      <c r="H7" s="4"/>
      <c r="I7" s="4"/>
      <c r="J7" s="4"/>
      <c r="K7" s="4"/>
    </row>
    <row r="8" spans="1:15" s="5" customFormat="1" ht="12.75">
      <c r="A8" s="20" t="s">
        <v>670</v>
      </c>
      <c r="B8" s="37">
        <v>1468010.216639</v>
      </c>
      <c r="C8" s="37">
        <v>1433581.943566</v>
      </c>
      <c r="D8" s="37">
        <v>67486.499795</v>
      </c>
      <c r="E8" s="51">
        <v>2969078.66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671</v>
      </c>
      <c r="B9" s="39">
        <v>1044096</v>
      </c>
      <c r="C9" s="39">
        <v>528829</v>
      </c>
      <c r="D9" s="39">
        <v>5065</v>
      </c>
      <c r="E9" s="52">
        <v>1577990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689</v>
      </c>
      <c r="B10" s="39">
        <v>98524</v>
      </c>
      <c r="C10" s="39">
        <v>313165</v>
      </c>
      <c r="D10" s="39">
        <v>39428</v>
      </c>
      <c r="E10" s="52">
        <v>451117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673</v>
      </c>
      <c r="B11" s="39">
        <v>126550</v>
      </c>
      <c r="C11" s="39">
        <v>58019</v>
      </c>
      <c r="D11" s="39">
        <v>1808</v>
      </c>
      <c r="E11" s="52">
        <v>186377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674</v>
      </c>
      <c r="B12" s="39">
        <v>68372</v>
      </c>
      <c r="C12" s="39">
        <v>64483</v>
      </c>
      <c r="D12" s="39">
        <v>1236</v>
      </c>
      <c r="E12" s="52">
        <v>134091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675</v>
      </c>
      <c r="B13" s="39">
        <v>41909</v>
      </c>
      <c r="C13" s="39">
        <v>153858</v>
      </c>
      <c r="D13" s="39">
        <v>18490</v>
      </c>
      <c r="E13" s="52">
        <v>214257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676</v>
      </c>
      <c r="B14" s="39">
        <v>1421780</v>
      </c>
      <c r="C14" s="39">
        <v>1300674</v>
      </c>
      <c r="D14" s="39">
        <v>17143</v>
      </c>
      <c r="E14" s="52">
        <v>2739597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690</v>
      </c>
      <c r="B15" s="39">
        <v>1402376</v>
      </c>
      <c r="C15" s="39">
        <v>1539065</v>
      </c>
      <c r="D15" s="39">
        <v>40878</v>
      </c>
      <c r="E15" s="52">
        <v>2982319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678</v>
      </c>
      <c r="B16" s="39">
        <v>1010443</v>
      </c>
      <c r="C16" s="39">
        <v>568361</v>
      </c>
      <c r="D16" s="39">
        <v>47408</v>
      </c>
      <c r="E16" s="52">
        <v>1626212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691</v>
      </c>
      <c r="B17" s="39">
        <v>568594.08</v>
      </c>
      <c r="C17" s="39">
        <v>181121.9</v>
      </c>
      <c r="D17" s="39">
        <v>4742.66</v>
      </c>
      <c r="E17" s="52">
        <v>754458.64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680</v>
      </c>
      <c r="B18" s="39">
        <v>606946</v>
      </c>
      <c r="C18" s="39">
        <v>1200225</v>
      </c>
      <c r="D18" s="39">
        <v>114079</v>
      </c>
      <c r="E18" s="52">
        <v>1921250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681</v>
      </c>
      <c r="B19" s="39">
        <v>794221</v>
      </c>
      <c r="C19" s="39">
        <v>568786</v>
      </c>
      <c r="D19" s="39">
        <v>42444</v>
      </c>
      <c r="E19" s="52">
        <v>1405451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682</v>
      </c>
      <c r="B20" s="39">
        <v>62988</v>
      </c>
      <c r="C20" s="39">
        <v>103409</v>
      </c>
      <c r="D20" s="39">
        <v>3154</v>
      </c>
      <c r="E20" s="52">
        <v>169551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692</v>
      </c>
      <c r="B21" s="39">
        <v>100526</v>
      </c>
      <c r="C21" s="39">
        <v>164672</v>
      </c>
      <c r="D21" s="39">
        <v>4889</v>
      </c>
      <c r="E21" s="52">
        <v>270087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696</v>
      </c>
      <c r="B22" s="39">
        <v>301047</v>
      </c>
      <c r="C22" s="39">
        <v>14328</v>
      </c>
      <c r="D22" s="39">
        <v>917</v>
      </c>
      <c r="E22" s="52">
        <v>316292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694</v>
      </c>
      <c r="B23" s="39">
        <v>183446</v>
      </c>
      <c r="C23" s="39">
        <v>271584</v>
      </c>
      <c r="D23" s="39">
        <v>7634</v>
      </c>
      <c r="E23" s="52">
        <v>462664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686</v>
      </c>
      <c r="B24" s="39">
        <v>217903</v>
      </c>
      <c r="C24" s="39">
        <v>167513</v>
      </c>
      <c r="D24" s="39">
        <v>5194</v>
      </c>
      <c r="E24" s="52">
        <v>390610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2"/>
      <c r="C25" s="42"/>
      <c r="D25" s="42"/>
      <c r="E25" s="53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667</v>
      </c>
      <c r="B26" s="43">
        <f>SUM(B8:B25)</f>
        <v>9517731.296639</v>
      </c>
      <c r="C26" s="43">
        <f>SUM(C8:C25)</f>
        <v>8631674.843566</v>
      </c>
      <c r="D26" s="43">
        <f>SUM(D8:D25)</f>
        <v>421996.159795</v>
      </c>
      <c r="E26" s="44">
        <f>SUM(E8:E25)</f>
        <v>18571402.3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540"/>
      <c r="B27" s="540"/>
      <c r="C27" s="540"/>
      <c r="D27" s="540"/>
      <c r="E27" s="540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24"/>
  <dimension ref="A1:N32"/>
  <sheetViews>
    <sheetView zoomScale="75" zoomScaleNormal="75" workbookViewId="0" topLeftCell="A1">
      <selection activeCell="R14" sqref="R14"/>
    </sheetView>
  </sheetViews>
  <sheetFormatPr defaultColWidth="11.421875" defaultRowHeight="12.75"/>
  <cols>
    <col min="1" max="1" width="17.57421875" style="0" customWidth="1"/>
    <col min="2" max="14" width="8.8515625" style="0" customWidth="1"/>
  </cols>
  <sheetData>
    <row r="1" spans="1:14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3" spans="1:14" ht="15">
      <c r="A3" s="598" t="s">
        <v>580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ht="12.75">
      <c r="A5" s="600" t="s">
        <v>833</v>
      </c>
      <c r="B5" s="557" t="s">
        <v>533</v>
      </c>
      <c r="C5" s="511"/>
      <c r="D5" s="511"/>
      <c r="E5" s="511"/>
      <c r="F5" s="558"/>
      <c r="G5" s="557" t="s">
        <v>534</v>
      </c>
      <c r="H5" s="511"/>
      <c r="I5" s="511"/>
      <c r="J5" s="511"/>
      <c r="K5" s="511"/>
      <c r="L5" s="511"/>
      <c r="M5" s="511"/>
      <c r="N5" s="511"/>
    </row>
    <row r="6" spans="1:14" ht="13.5" thickBot="1">
      <c r="A6" s="601"/>
      <c r="B6" s="313">
        <v>0</v>
      </c>
      <c r="C6" s="313">
        <v>1</v>
      </c>
      <c r="D6" s="313">
        <v>2</v>
      </c>
      <c r="E6" s="313">
        <v>3</v>
      </c>
      <c r="F6" s="313">
        <v>4</v>
      </c>
      <c r="G6" s="313">
        <v>0</v>
      </c>
      <c r="H6" s="313">
        <v>1</v>
      </c>
      <c r="I6" s="313">
        <v>2</v>
      </c>
      <c r="J6" s="313">
        <v>3</v>
      </c>
      <c r="K6" s="313">
        <v>4</v>
      </c>
      <c r="L6" s="313" t="s">
        <v>535</v>
      </c>
      <c r="M6" s="313" t="s">
        <v>536</v>
      </c>
      <c r="N6" s="314" t="s">
        <v>537</v>
      </c>
    </row>
    <row r="7" spans="1:14" ht="18.75" customHeight="1">
      <c r="A7" s="470" t="s">
        <v>839</v>
      </c>
      <c r="B7" s="214">
        <v>94</v>
      </c>
      <c r="C7" s="214">
        <v>1669</v>
      </c>
      <c r="D7" s="214">
        <v>344</v>
      </c>
      <c r="E7" s="214">
        <v>6</v>
      </c>
      <c r="F7" s="214">
        <v>5</v>
      </c>
      <c r="G7" s="384">
        <v>4.4</v>
      </c>
      <c r="H7" s="384">
        <v>78.8</v>
      </c>
      <c r="I7" s="384">
        <v>16.2</v>
      </c>
      <c r="J7" s="384">
        <v>0.3</v>
      </c>
      <c r="K7" s="384">
        <v>0.2</v>
      </c>
      <c r="L7" s="384">
        <f aca="true" t="shared" si="0" ref="L7:L13">G7+H7</f>
        <v>83.2</v>
      </c>
      <c r="M7" s="384">
        <f aca="true" t="shared" si="1" ref="M7:M13">I7+J7</f>
        <v>16.5</v>
      </c>
      <c r="N7" s="385">
        <f aca="true" t="shared" si="2" ref="N7:N13">I7+J7+K7</f>
        <v>16.7</v>
      </c>
    </row>
    <row r="8" spans="1:14" ht="18.75" customHeight="1">
      <c r="A8" s="471" t="s">
        <v>836</v>
      </c>
      <c r="B8" s="216">
        <v>351</v>
      </c>
      <c r="C8" s="216">
        <v>645</v>
      </c>
      <c r="D8" s="216">
        <v>153</v>
      </c>
      <c r="E8" s="216">
        <v>9</v>
      </c>
      <c r="F8" s="216">
        <v>10</v>
      </c>
      <c r="G8" s="386">
        <v>30.1</v>
      </c>
      <c r="H8" s="386">
        <v>55.2</v>
      </c>
      <c r="I8" s="386">
        <v>13.1</v>
      </c>
      <c r="J8" s="386">
        <v>0.8</v>
      </c>
      <c r="K8" s="386">
        <v>0.9</v>
      </c>
      <c r="L8" s="386">
        <f t="shared" si="0"/>
        <v>85.30000000000001</v>
      </c>
      <c r="M8" s="386">
        <f t="shared" si="1"/>
        <v>13.9</v>
      </c>
      <c r="N8" s="387">
        <f t="shared" si="2"/>
        <v>14.8</v>
      </c>
    </row>
    <row r="9" spans="1:14" ht="18.75" customHeight="1">
      <c r="A9" s="471" t="s">
        <v>837</v>
      </c>
      <c r="B9" s="216">
        <v>505</v>
      </c>
      <c r="C9" s="216">
        <v>808</v>
      </c>
      <c r="D9" s="216">
        <v>66</v>
      </c>
      <c r="E9" s="216">
        <v>6</v>
      </c>
      <c r="F9" s="216">
        <v>56</v>
      </c>
      <c r="G9" s="386">
        <v>35</v>
      </c>
      <c r="H9" s="386">
        <v>56.1</v>
      </c>
      <c r="I9" s="386">
        <v>4.6</v>
      </c>
      <c r="J9" s="386">
        <v>0.4</v>
      </c>
      <c r="K9" s="386">
        <v>3.9</v>
      </c>
      <c r="L9" s="386">
        <f t="shared" si="0"/>
        <v>91.1</v>
      </c>
      <c r="M9" s="386">
        <f t="shared" si="1"/>
        <v>5</v>
      </c>
      <c r="N9" s="387">
        <f t="shared" si="2"/>
        <v>8.9</v>
      </c>
    </row>
    <row r="10" spans="1:14" ht="18.75" customHeight="1">
      <c r="A10" s="471" t="s">
        <v>538</v>
      </c>
      <c r="B10" s="216">
        <v>46</v>
      </c>
      <c r="C10" s="216">
        <v>318</v>
      </c>
      <c r="D10" s="216">
        <v>65</v>
      </c>
      <c r="E10" s="216">
        <v>0</v>
      </c>
      <c r="F10" s="216">
        <v>5</v>
      </c>
      <c r="G10" s="386">
        <v>10.6</v>
      </c>
      <c r="H10" s="386">
        <v>73.3</v>
      </c>
      <c r="I10" s="386">
        <v>15</v>
      </c>
      <c r="J10" s="386">
        <v>0</v>
      </c>
      <c r="K10" s="386">
        <v>1.2</v>
      </c>
      <c r="L10" s="386">
        <f t="shared" si="0"/>
        <v>83.89999999999999</v>
      </c>
      <c r="M10" s="386">
        <f t="shared" si="1"/>
        <v>15</v>
      </c>
      <c r="N10" s="387">
        <f t="shared" si="2"/>
        <v>16.2</v>
      </c>
    </row>
    <row r="11" spans="1:14" ht="18.75" customHeight="1">
      <c r="A11" s="471" t="s">
        <v>539</v>
      </c>
      <c r="B11" s="216">
        <v>440</v>
      </c>
      <c r="C11" s="216">
        <v>726</v>
      </c>
      <c r="D11" s="216">
        <v>51</v>
      </c>
      <c r="E11" s="216">
        <v>4</v>
      </c>
      <c r="F11" s="216">
        <v>8</v>
      </c>
      <c r="G11" s="386">
        <v>35</v>
      </c>
      <c r="H11" s="386">
        <v>59.1</v>
      </c>
      <c r="I11" s="386">
        <v>4.1</v>
      </c>
      <c r="J11" s="386">
        <v>0.3</v>
      </c>
      <c r="K11" s="386">
        <v>0.7</v>
      </c>
      <c r="L11" s="386">
        <f t="shared" si="0"/>
        <v>94.1</v>
      </c>
      <c r="M11" s="386">
        <f t="shared" si="1"/>
        <v>4.3999999999999995</v>
      </c>
      <c r="N11" s="387">
        <f t="shared" si="2"/>
        <v>5.1</v>
      </c>
    </row>
    <row r="12" spans="1:14" ht="18.75" customHeight="1">
      <c r="A12" s="236" t="s">
        <v>2</v>
      </c>
      <c r="B12" s="216">
        <v>327</v>
      </c>
      <c r="C12" s="216">
        <v>607</v>
      </c>
      <c r="D12" s="216">
        <v>120</v>
      </c>
      <c r="E12" s="216">
        <v>42</v>
      </c>
      <c r="F12" s="216">
        <v>16</v>
      </c>
      <c r="G12" s="386">
        <v>29.4</v>
      </c>
      <c r="H12" s="386">
        <v>54.6</v>
      </c>
      <c r="I12" s="386">
        <v>10.8</v>
      </c>
      <c r="J12" s="386">
        <v>3.8</v>
      </c>
      <c r="K12" s="386">
        <v>1.4</v>
      </c>
      <c r="L12" s="386">
        <f t="shared" si="0"/>
        <v>84</v>
      </c>
      <c r="M12" s="386">
        <f t="shared" si="1"/>
        <v>14.600000000000001</v>
      </c>
      <c r="N12" s="387">
        <f t="shared" si="2"/>
        <v>16</v>
      </c>
    </row>
    <row r="13" spans="1:14" ht="18.75" customHeight="1">
      <c r="A13" s="237" t="s">
        <v>540</v>
      </c>
      <c r="B13" s="225">
        <f>SUM(B7:B12)</f>
        <v>1763</v>
      </c>
      <c r="C13" s="225">
        <f>SUM(C7:C12)</f>
        <v>4773</v>
      </c>
      <c r="D13" s="225">
        <f>SUM(D7:D12)</f>
        <v>799</v>
      </c>
      <c r="E13" s="225">
        <f>SUM(E7:E12)</f>
        <v>67</v>
      </c>
      <c r="F13" s="225">
        <f>SUM(F7:F12)</f>
        <v>100</v>
      </c>
      <c r="G13" s="456">
        <f>B13*100/7502</f>
        <v>23.50039989336177</v>
      </c>
      <c r="H13" s="456">
        <f>C13*100/7502</f>
        <v>63.623033857637964</v>
      </c>
      <c r="I13" s="456">
        <f>D13*100/7502</f>
        <v>10.65049320181285</v>
      </c>
      <c r="J13" s="456">
        <f>E13*100/7502</f>
        <v>0.8930951746201014</v>
      </c>
      <c r="K13" s="456">
        <f>F13*100/7502</f>
        <v>1.3329778725673154</v>
      </c>
      <c r="L13" s="456">
        <f t="shared" si="0"/>
        <v>87.12343375099974</v>
      </c>
      <c r="M13" s="456">
        <f t="shared" si="1"/>
        <v>11.543588376432952</v>
      </c>
      <c r="N13" s="428">
        <f t="shared" si="2"/>
        <v>12.876566249000268</v>
      </c>
    </row>
    <row r="14" spans="1:14" ht="18.75" customHeight="1">
      <c r="A14" s="237"/>
      <c r="B14" s="216"/>
      <c r="C14" s="216"/>
      <c r="D14" s="216"/>
      <c r="E14" s="216"/>
      <c r="F14" s="216"/>
      <c r="G14" s="386"/>
      <c r="H14" s="386"/>
      <c r="I14" s="386"/>
      <c r="J14" s="386"/>
      <c r="K14" s="386"/>
      <c r="L14" s="386"/>
      <c r="M14" s="386"/>
      <c r="N14" s="387"/>
    </row>
    <row r="15" spans="1:14" ht="18.75" customHeight="1">
      <c r="A15" s="471" t="s">
        <v>541</v>
      </c>
      <c r="B15" s="216">
        <v>221</v>
      </c>
      <c r="C15" s="216">
        <v>328</v>
      </c>
      <c r="D15" s="216">
        <v>182</v>
      </c>
      <c r="E15" s="216">
        <v>28</v>
      </c>
      <c r="F15" s="216">
        <v>47</v>
      </c>
      <c r="G15" s="386">
        <v>27.4</v>
      </c>
      <c r="H15" s="386">
        <v>40.7</v>
      </c>
      <c r="I15" s="386">
        <v>22.6</v>
      </c>
      <c r="J15" s="386">
        <v>3.5</v>
      </c>
      <c r="K15" s="386">
        <v>5.8</v>
      </c>
      <c r="L15" s="386">
        <f aca="true" t="shared" si="3" ref="L15:L21">G15+H15</f>
        <v>68.1</v>
      </c>
      <c r="M15" s="386">
        <f aca="true" t="shared" si="4" ref="M15:M21">I15+J15</f>
        <v>26.1</v>
      </c>
      <c r="N15" s="387">
        <f aca="true" t="shared" si="5" ref="N15:N21">I15+J15+K15</f>
        <v>31.900000000000002</v>
      </c>
    </row>
    <row r="16" spans="1:14" ht="18.75" customHeight="1">
      <c r="A16" s="471" t="s">
        <v>542</v>
      </c>
      <c r="B16" s="216">
        <v>124</v>
      </c>
      <c r="C16" s="216">
        <v>194</v>
      </c>
      <c r="D16" s="216">
        <v>59</v>
      </c>
      <c r="E16" s="216">
        <v>1</v>
      </c>
      <c r="F16" s="216">
        <v>1</v>
      </c>
      <c r="G16" s="386">
        <v>32.7</v>
      </c>
      <c r="H16" s="386">
        <v>51.2</v>
      </c>
      <c r="I16" s="386">
        <v>15.6</v>
      </c>
      <c r="J16" s="386">
        <v>0.3</v>
      </c>
      <c r="K16" s="386">
        <v>0.3</v>
      </c>
      <c r="L16" s="386">
        <f t="shared" si="3"/>
        <v>83.9</v>
      </c>
      <c r="M16" s="386">
        <f t="shared" si="4"/>
        <v>15.9</v>
      </c>
      <c r="N16" s="387">
        <f t="shared" si="5"/>
        <v>16.2</v>
      </c>
    </row>
    <row r="17" spans="1:14" ht="18.75" customHeight="1">
      <c r="A17" s="471" t="s">
        <v>1216</v>
      </c>
      <c r="B17" s="216">
        <v>362</v>
      </c>
      <c r="C17" s="216">
        <v>2337</v>
      </c>
      <c r="D17" s="216">
        <v>478</v>
      </c>
      <c r="E17" s="216">
        <v>32</v>
      </c>
      <c r="F17" s="216">
        <v>11</v>
      </c>
      <c r="G17" s="386">
        <v>11.2</v>
      </c>
      <c r="H17" s="386">
        <v>72.6</v>
      </c>
      <c r="I17" s="386">
        <v>14.8</v>
      </c>
      <c r="J17" s="386">
        <v>1</v>
      </c>
      <c r="K17" s="386">
        <v>0.3</v>
      </c>
      <c r="L17" s="386">
        <f t="shared" si="3"/>
        <v>83.8</v>
      </c>
      <c r="M17" s="386">
        <f t="shared" si="4"/>
        <v>15.8</v>
      </c>
      <c r="N17" s="387">
        <f t="shared" si="5"/>
        <v>16.1</v>
      </c>
    </row>
    <row r="18" spans="1:14" ht="18.75" customHeight="1">
      <c r="A18" s="471" t="s">
        <v>1209</v>
      </c>
      <c r="B18" s="216">
        <v>120</v>
      </c>
      <c r="C18" s="216">
        <v>635</v>
      </c>
      <c r="D18" s="216">
        <v>87</v>
      </c>
      <c r="E18" s="216">
        <v>11</v>
      </c>
      <c r="F18" s="216">
        <v>3</v>
      </c>
      <c r="G18" s="386">
        <v>14</v>
      </c>
      <c r="H18" s="386">
        <v>74.2</v>
      </c>
      <c r="I18" s="386">
        <v>10.2</v>
      </c>
      <c r="J18" s="386">
        <v>1.3</v>
      </c>
      <c r="K18" s="386">
        <v>0.4</v>
      </c>
      <c r="L18" s="386">
        <f t="shared" si="3"/>
        <v>88.2</v>
      </c>
      <c r="M18" s="386">
        <f t="shared" si="4"/>
        <v>11.5</v>
      </c>
      <c r="N18" s="387">
        <f t="shared" si="5"/>
        <v>11.9</v>
      </c>
    </row>
    <row r="19" spans="1:14" ht="18.75" customHeight="1">
      <c r="A19" s="471" t="s">
        <v>1211</v>
      </c>
      <c r="B19" s="216">
        <v>44</v>
      </c>
      <c r="C19" s="216">
        <v>284</v>
      </c>
      <c r="D19" s="216">
        <v>67</v>
      </c>
      <c r="E19" s="216">
        <v>4</v>
      </c>
      <c r="F19" s="216">
        <v>4</v>
      </c>
      <c r="G19" s="386">
        <v>10.9</v>
      </c>
      <c r="H19" s="386">
        <v>70.5</v>
      </c>
      <c r="I19" s="386">
        <v>16.6</v>
      </c>
      <c r="J19" s="386">
        <v>1</v>
      </c>
      <c r="K19" s="386">
        <v>1</v>
      </c>
      <c r="L19" s="386">
        <f t="shared" si="3"/>
        <v>81.4</v>
      </c>
      <c r="M19" s="386">
        <f t="shared" si="4"/>
        <v>17.6</v>
      </c>
      <c r="N19" s="387">
        <f t="shared" si="5"/>
        <v>18.6</v>
      </c>
    </row>
    <row r="20" spans="1:14" ht="18.75" customHeight="1">
      <c r="A20" s="236" t="s">
        <v>2</v>
      </c>
      <c r="B20" s="216">
        <v>303</v>
      </c>
      <c r="C20" s="216">
        <v>1069</v>
      </c>
      <c r="D20" s="216">
        <v>284</v>
      </c>
      <c r="E20" s="216">
        <v>17</v>
      </c>
      <c r="F20" s="216">
        <v>41</v>
      </c>
      <c r="G20" s="386">
        <v>17.7</v>
      </c>
      <c r="H20" s="386">
        <v>62.4</v>
      </c>
      <c r="I20" s="386">
        <v>16.6</v>
      </c>
      <c r="J20" s="386">
        <v>1</v>
      </c>
      <c r="K20" s="386">
        <v>2.4</v>
      </c>
      <c r="L20" s="386">
        <f t="shared" si="3"/>
        <v>80.1</v>
      </c>
      <c r="M20" s="386">
        <f t="shared" si="4"/>
        <v>17.6</v>
      </c>
      <c r="N20" s="387">
        <f t="shared" si="5"/>
        <v>20</v>
      </c>
    </row>
    <row r="21" spans="1:14" ht="18.75" customHeight="1">
      <c r="A21" s="237" t="s">
        <v>543</v>
      </c>
      <c r="B21" s="225">
        <f>SUM(B15:B20)</f>
        <v>1174</v>
      </c>
      <c r="C21" s="225">
        <f>SUM(C15:C20)</f>
        <v>4847</v>
      </c>
      <c r="D21" s="225">
        <f>SUM(D15:D20)</f>
        <v>1157</v>
      </c>
      <c r="E21" s="225">
        <f>SUM(E15:E20)</f>
        <v>93</v>
      </c>
      <c r="F21" s="225">
        <f>SUM(F15:F20)</f>
        <v>107</v>
      </c>
      <c r="G21" s="456">
        <f>B21*100/7378</f>
        <v>15.91217132014096</v>
      </c>
      <c r="H21" s="456">
        <f>C21*100/7378</f>
        <v>65.6953103822174</v>
      </c>
      <c r="I21" s="456">
        <f>D21*100/7378</f>
        <v>15.68175657359718</v>
      </c>
      <c r="J21" s="456">
        <f>E21*100/7378</f>
        <v>1.2605042016806722</v>
      </c>
      <c r="K21" s="456">
        <f>F21*100/7378</f>
        <v>1.4502575223637841</v>
      </c>
      <c r="L21" s="456">
        <f t="shared" si="3"/>
        <v>81.60748170235836</v>
      </c>
      <c r="M21" s="456">
        <f t="shared" si="4"/>
        <v>16.942260775277852</v>
      </c>
      <c r="N21" s="428">
        <f t="shared" si="5"/>
        <v>18.392518297641637</v>
      </c>
    </row>
    <row r="22" spans="1:14" ht="18.75" customHeight="1">
      <c r="A22" s="236"/>
      <c r="B22" s="216"/>
      <c r="C22" s="216"/>
      <c r="D22" s="216"/>
      <c r="E22" s="216"/>
      <c r="F22" s="216"/>
      <c r="G22" s="386"/>
      <c r="H22" s="386"/>
      <c r="I22" s="386"/>
      <c r="J22" s="386"/>
      <c r="K22" s="386"/>
      <c r="L22" s="386"/>
      <c r="M22" s="386"/>
      <c r="N22" s="387"/>
    </row>
    <row r="23" spans="1:14" ht="18.75" customHeight="1">
      <c r="A23" s="236" t="s">
        <v>544</v>
      </c>
      <c r="B23" s="216">
        <v>1716</v>
      </c>
      <c r="C23" s="216">
        <v>5651</v>
      </c>
      <c r="D23" s="216">
        <v>1362</v>
      </c>
      <c r="E23" s="216">
        <v>107</v>
      </c>
      <c r="F23" s="216">
        <v>153</v>
      </c>
      <c r="G23" s="386">
        <v>19.1</v>
      </c>
      <c r="H23" s="386">
        <v>62.9</v>
      </c>
      <c r="I23" s="386">
        <v>15.2</v>
      </c>
      <c r="J23" s="386">
        <v>1.2</v>
      </c>
      <c r="K23" s="386">
        <v>1.7</v>
      </c>
      <c r="L23" s="386">
        <f>G23+H23</f>
        <v>82</v>
      </c>
      <c r="M23" s="386">
        <f>I23+J23</f>
        <v>16.4</v>
      </c>
      <c r="N23" s="387">
        <f>I23+J23+K23</f>
        <v>18.099999999999998</v>
      </c>
    </row>
    <row r="24" spans="1:14" ht="18.75" customHeight="1">
      <c r="A24" s="236" t="s">
        <v>545</v>
      </c>
      <c r="B24" s="216">
        <v>1221</v>
      </c>
      <c r="C24" s="216">
        <v>3969</v>
      </c>
      <c r="D24" s="216">
        <v>594</v>
      </c>
      <c r="E24" s="216">
        <v>53</v>
      </c>
      <c r="F24" s="216">
        <v>54</v>
      </c>
      <c r="G24" s="386">
        <v>20.7</v>
      </c>
      <c r="H24" s="386">
        <v>67.4</v>
      </c>
      <c r="I24" s="386">
        <v>10.1</v>
      </c>
      <c r="J24" s="386">
        <v>0.9</v>
      </c>
      <c r="K24" s="386">
        <v>0.9</v>
      </c>
      <c r="L24" s="386">
        <f>G24+H24</f>
        <v>88.10000000000001</v>
      </c>
      <c r="M24" s="386">
        <f>I24+J24</f>
        <v>11</v>
      </c>
      <c r="N24" s="387">
        <f>I24+J24+K24</f>
        <v>11.9</v>
      </c>
    </row>
    <row r="25" spans="1:14" ht="18.75" customHeight="1">
      <c r="A25" s="236"/>
      <c r="B25" s="216"/>
      <c r="C25" s="216"/>
      <c r="D25" s="216"/>
      <c r="E25" s="216"/>
      <c r="F25" s="216"/>
      <c r="G25" s="386"/>
      <c r="H25" s="386"/>
      <c r="I25" s="386"/>
      <c r="J25" s="386"/>
      <c r="K25" s="386"/>
      <c r="L25" s="386"/>
      <c r="M25" s="386"/>
      <c r="N25" s="387"/>
    </row>
    <row r="26" spans="1:14" ht="18.75" customHeight="1" thickBot="1">
      <c r="A26" s="238" t="s">
        <v>653</v>
      </c>
      <c r="B26" s="230">
        <f>SUM(B23:B24)</f>
        <v>2937</v>
      </c>
      <c r="C26" s="230">
        <f>SUM(C23:C24)</f>
        <v>9620</v>
      </c>
      <c r="D26" s="230">
        <f>SUM(D23:D24)</f>
        <v>1956</v>
      </c>
      <c r="E26" s="230">
        <f>SUM(E23:E24)</f>
        <v>160</v>
      </c>
      <c r="F26" s="230">
        <f>SUM(F23:F24)</f>
        <v>207</v>
      </c>
      <c r="G26" s="388">
        <v>19.7</v>
      </c>
      <c r="H26" s="388">
        <v>64.7</v>
      </c>
      <c r="I26" s="388">
        <v>13.1</v>
      </c>
      <c r="J26" s="388">
        <v>1.1</v>
      </c>
      <c r="K26" s="388">
        <v>1.4</v>
      </c>
      <c r="L26" s="388">
        <f>G26+H26</f>
        <v>84.4</v>
      </c>
      <c r="M26" s="388">
        <f>I26+J26</f>
        <v>14.2</v>
      </c>
      <c r="N26" s="389">
        <f>I26+J26+K26</f>
        <v>15.6</v>
      </c>
    </row>
    <row r="27" spans="1:14" ht="12.75">
      <c r="A27" s="592" t="s">
        <v>546</v>
      </c>
      <c r="B27" s="592"/>
      <c r="C27" s="592"/>
      <c r="D27" s="592"/>
      <c r="E27" s="592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1:4" ht="12.75">
      <c r="A28" s="599" t="s">
        <v>547</v>
      </c>
      <c r="B28" s="599"/>
      <c r="C28" s="599"/>
      <c r="D28" s="599"/>
    </row>
    <row r="29" spans="1:4" ht="12.75">
      <c r="A29" s="599" t="s">
        <v>548</v>
      </c>
      <c r="B29" s="599"/>
      <c r="C29" s="599"/>
      <c r="D29" s="599"/>
    </row>
    <row r="30" spans="1:4" ht="12.75">
      <c r="A30" s="599" t="s">
        <v>549</v>
      </c>
      <c r="B30" s="599"/>
      <c r="C30" s="599"/>
      <c r="D30" s="599"/>
    </row>
    <row r="31" spans="1:4" ht="12.75">
      <c r="A31" s="599" t="s">
        <v>550</v>
      </c>
      <c r="B31" s="599"/>
      <c r="C31" s="599"/>
      <c r="D31" s="599"/>
    </row>
    <row r="32" spans="1:4" ht="12.75">
      <c r="A32" s="599" t="s">
        <v>551</v>
      </c>
      <c r="B32" s="599"/>
      <c r="C32" s="599"/>
      <c r="D32" s="599"/>
    </row>
  </sheetData>
  <mergeCells count="11">
    <mergeCell ref="A29:D29"/>
    <mergeCell ref="A30:D30"/>
    <mergeCell ref="A31:D31"/>
    <mergeCell ref="A32:D32"/>
    <mergeCell ref="A3:N3"/>
    <mergeCell ref="A1:N1"/>
    <mergeCell ref="G5:N5"/>
    <mergeCell ref="A28:D28"/>
    <mergeCell ref="B5:F5"/>
    <mergeCell ref="A5:A6"/>
    <mergeCell ref="A27:E27"/>
  </mergeCells>
  <printOptions horizontalCentered="1"/>
  <pageMargins left="0.5" right="0.31" top="0.5905511811023623" bottom="0.984251968503937" header="0" footer="0"/>
  <pageSetup horizontalDpi="300" verticalDpi="300" orientation="portrait" paperSize="9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28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421875" style="0" customWidth="1"/>
  </cols>
  <sheetData>
    <row r="1" spans="1:11" ht="18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</row>
    <row r="3" spans="1:11" ht="15">
      <c r="A3" s="554" t="s">
        <v>581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12"/>
      <c r="M4" s="12"/>
    </row>
    <row r="5" spans="1:13" ht="12.75">
      <c r="A5" s="600" t="s">
        <v>833</v>
      </c>
      <c r="B5" s="557" t="s">
        <v>552</v>
      </c>
      <c r="C5" s="511"/>
      <c r="D5" s="511"/>
      <c r="E5" s="511"/>
      <c r="F5" s="558"/>
      <c r="G5" s="557" t="s">
        <v>553</v>
      </c>
      <c r="H5" s="511"/>
      <c r="I5" s="511"/>
      <c r="J5" s="511"/>
      <c r="K5" s="511"/>
      <c r="L5" s="12"/>
      <c r="M5" s="12"/>
    </row>
    <row r="6" spans="1:13" ht="12.75">
      <c r="A6" s="602"/>
      <c r="B6" s="603" t="s">
        <v>534</v>
      </c>
      <c r="C6" s="604"/>
      <c r="D6" s="604"/>
      <c r="E6" s="604"/>
      <c r="F6" s="604"/>
      <c r="G6" s="604"/>
      <c r="H6" s="604"/>
      <c r="I6" s="604"/>
      <c r="J6" s="604"/>
      <c r="K6" s="604"/>
      <c r="L6" s="12"/>
      <c r="M6" s="12"/>
    </row>
    <row r="7" spans="1:13" ht="13.5" thickBot="1">
      <c r="A7" s="601"/>
      <c r="B7" s="313">
        <v>0</v>
      </c>
      <c r="C7" s="313">
        <v>1</v>
      </c>
      <c r="D7" s="313">
        <v>2</v>
      </c>
      <c r="E7" s="313">
        <v>3</v>
      </c>
      <c r="F7" s="313">
        <v>4</v>
      </c>
      <c r="G7" s="313">
        <v>0</v>
      </c>
      <c r="H7" s="313">
        <v>1</v>
      </c>
      <c r="I7" s="313">
        <v>2</v>
      </c>
      <c r="J7" s="313">
        <v>3</v>
      </c>
      <c r="K7" s="314">
        <v>4</v>
      </c>
      <c r="L7" s="12"/>
      <c r="M7" s="12"/>
    </row>
    <row r="8" spans="1:13" ht="12.75">
      <c r="A8" s="470" t="s">
        <v>839</v>
      </c>
      <c r="B8" s="77">
        <v>3.5</v>
      </c>
      <c r="C8" s="77">
        <v>77.2</v>
      </c>
      <c r="D8" s="77">
        <v>18.7</v>
      </c>
      <c r="E8" s="77">
        <v>0.4</v>
      </c>
      <c r="F8" s="77">
        <v>0.2</v>
      </c>
      <c r="G8" s="77">
        <v>6.2</v>
      </c>
      <c r="H8" s="77">
        <v>81.6</v>
      </c>
      <c r="I8" s="77">
        <v>11.8</v>
      </c>
      <c r="J8" s="77">
        <v>0.1</v>
      </c>
      <c r="K8" s="90">
        <v>0.3</v>
      </c>
      <c r="L8" s="12"/>
      <c r="M8" s="12"/>
    </row>
    <row r="9" spans="1:13" ht="12.75">
      <c r="A9" s="471" t="s">
        <v>836</v>
      </c>
      <c r="B9" s="80">
        <v>26.6</v>
      </c>
      <c r="C9" s="80">
        <v>56.3</v>
      </c>
      <c r="D9" s="80">
        <v>15.8</v>
      </c>
      <c r="E9" s="80">
        <v>0.5</v>
      </c>
      <c r="F9" s="80">
        <v>0.9</v>
      </c>
      <c r="G9" s="80">
        <v>37.7</v>
      </c>
      <c r="H9" s="80">
        <v>52.9</v>
      </c>
      <c r="I9" s="80">
        <v>7.2</v>
      </c>
      <c r="J9" s="80">
        <v>1.4</v>
      </c>
      <c r="K9" s="91">
        <v>0.8</v>
      </c>
      <c r="L9" s="12"/>
      <c r="M9" s="12"/>
    </row>
    <row r="10" spans="1:13" ht="12.75">
      <c r="A10" s="471" t="s">
        <v>837</v>
      </c>
      <c r="B10" s="80">
        <v>34.1</v>
      </c>
      <c r="C10" s="80">
        <v>56.6</v>
      </c>
      <c r="D10" s="80">
        <v>5.3</v>
      </c>
      <c r="E10" s="80">
        <v>0.4</v>
      </c>
      <c r="F10" s="80">
        <v>3.6</v>
      </c>
      <c r="G10" s="80">
        <v>37.2</v>
      </c>
      <c r="H10" s="80">
        <v>54.8</v>
      </c>
      <c r="I10" s="80">
        <v>2.8</v>
      </c>
      <c r="J10" s="80">
        <v>0.5</v>
      </c>
      <c r="K10" s="91">
        <v>4.7</v>
      </c>
      <c r="L10" s="12"/>
      <c r="M10" s="12"/>
    </row>
    <row r="11" spans="1:13" ht="12.75">
      <c r="A11" s="471" t="s">
        <v>538</v>
      </c>
      <c r="B11" s="80">
        <v>8.6</v>
      </c>
      <c r="C11" s="80">
        <v>73.5</v>
      </c>
      <c r="D11" s="80">
        <v>16.7</v>
      </c>
      <c r="E11" s="80" t="s">
        <v>729</v>
      </c>
      <c r="F11" s="80">
        <v>1.2</v>
      </c>
      <c r="G11" s="80">
        <v>17.3</v>
      </c>
      <c r="H11" s="80">
        <v>72.4</v>
      </c>
      <c r="I11" s="80">
        <v>9.2</v>
      </c>
      <c r="J11" s="80" t="s">
        <v>729</v>
      </c>
      <c r="K11" s="91">
        <v>1</v>
      </c>
      <c r="L11" s="12"/>
      <c r="M11" s="12"/>
    </row>
    <row r="12" spans="1:13" ht="12.75">
      <c r="A12" s="471" t="s">
        <v>539</v>
      </c>
      <c r="B12" s="80">
        <v>33.4</v>
      </c>
      <c r="C12" s="80">
        <v>60.3</v>
      </c>
      <c r="D12" s="80">
        <v>5.1</v>
      </c>
      <c r="E12" s="80">
        <v>0.4</v>
      </c>
      <c r="F12" s="80">
        <v>0.8</v>
      </c>
      <c r="G12" s="80">
        <v>40.8</v>
      </c>
      <c r="H12" s="80">
        <v>56.5</v>
      </c>
      <c r="I12" s="80">
        <v>2.3</v>
      </c>
      <c r="J12" s="80">
        <v>0.3</v>
      </c>
      <c r="K12" s="91">
        <v>0.3</v>
      </c>
      <c r="L12" s="12"/>
      <c r="M12" s="12"/>
    </row>
    <row r="13" spans="1:13" ht="12.75">
      <c r="A13" s="236" t="s">
        <v>2</v>
      </c>
      <c r="B13" s="80">
        <v>25.1</v>
      </c>
      <c r="C13" s="80">
        <v>55.6</v>
      </c>
      <c r="D13" s="80">
        <v>14.6</v>
      </c>
      <c r="E13" s="80">
        <v>2.6</v>
      </c>
      <c r="F13" s="80">
        <v>2</v>
      </c>
      <c r="G13" s="80">
        <v>37.6</v>
      </c>
      <c r="H13" s="80">
        <v>52.6</v>
      </c>
      <c r="I13" s="80">
        <v>3.4</v>
      </c>
      <c r="J13" s="80">
        <v>6.1</v>
      </c>
      <c r="K13" s="91">
        <v>0.3</v>
      </c>
      <c r="L13" s="12"/>
      <c r="M13" s="12"/>
    </row>
    <row r="14" spans="1:13" ht="12.75">
      <c r="A14" s="237" t="s">
        <v>540</v>
      </c>
      <c r="B14" s="92">
        <v>21.6</v>
      </c>
      <c r="C14" s="92">
        <v>63.7</v>
      </c>
      <c r="D14" s="92">
        <v>12.6</v>
      </c>
      <c r="E14" s="92">
        <v>0.7</v>
      </c>
      <c r="F14" s="92">
        <v>1.4</v>
      </c>
      <c r="G14" s="92">
        <v>27.4</v>
      </c>
      <c r="H14" s="92">
        <v>63.6</v>
      </c>
      <c r="I14" s="92">
        <v>6.5</v>
      </c>
      <c r="J14" s="92">
        <v>1.3</v>
      </c>
      <c r="K14" s="457">
        <v>1.2</v>
      </c>
      <c r="L14" s="12"/>
      <c r="M14" s="12"/>
    </row>
    <row r="15" spans="1:13" ht="12.75">
      <c r="A15" s="236"/>
      <c r="B15" s="80"/>
      <c r="C15" s="80"/>
      <c r="D15" s="80"/>
      <c r="E15" s="80"/>
      <c r="F15" s="80"/>
      <c r="G15" s="80"/>
      <c r="H15" s="80"/>
      <c r="I15" s="80"/>
      <c r="J15" s="80"/>
      <c r="K15" s="91"/>
      <c r="L15" s="12"/>
      <c r="M15" s="12"/>
    </row>
    <row r="16" spans="1:13" ht="12.75">
      <c r="A16" s="471" t="s">
        <v>541</v>
      </c>
      <c r="B16" s="80">
        <v>27.4</v>
      </c>
      <c r="C16" s="80">
        <v>40.7</v>
      </c>
      <c r="D16" s="80">
        <v>22.6</v>
      </c>
      <c r="E16" s="80">
        <v>3.5</v>
      </c>
      <c r="F16" s="80">
        <v>5.8</v>
      </c>
      <c r="G16" s="80" t="s">
        <v>729</v>
      </c>
      <c r="H16" s="80" t="s">
        <v>729</v>
      </c>
      <c r="I16" s="80" t="s">
        <v>729</v>
      </c>
      <c r="J16" s="80" t="s">
        <v>729</v>
      </c>
      <c r="K16" s="91" t="s">
        <v>729</v>
      </c>
      <c r="L16" s="12"/>
      <c r="M16" s="12"/>
    </row>
    <row r="17" spans="1:13" ht="12.75">
      <c r="A17" s="471" t="s">
        <v>542</v>
      </c>
      <c r="B17" s="80">
        <v>10.2</v>
      </c>
      <c r="C17" s="80">
        <v>65.6</v>
      </c>
      <c r="D17" s="80">
        <v>23.4</v>
      </c>
      <c r="E17" s="80">
        <v>0.8</v>
      </c>
      <c r="F17" s="80">
        <v>0</v>
      </c>
      <c r="G17" s="80">
        <v>44.2</v>
      </c>
      <c r="H17" s="80">
        <v>43.8</v>
      </c>
      <c r="I17" s="80">
        <v>11.6</v>
      </c>
      <c r="J17" s="80" t="s">
        <v>729</v>
      </c>
      <c r="K17" s="91">
        <v>0.4</v>
      </c>
      <c r="L17" s="12"/>
      <c r="M17" s="12"/>
    </row>
    <row r="18" spans="1:13" ht="12.75">
      <c r="A18" s="471" t="s">
        <v>1216</v>
      </c>
      <c r="B18" s="80">
        <v>10.3</v>
      </c>
      <c r="C18" s="80">
        <v>70.6</v>
      </c>
      <c r="D18" s="80">
        <v>17.5</v>
      </c>
      <c r="E18" s="80">
        <v>1.2</v>
      </c>
      <c r="F18" s="80">
        <v>0.4</v>
      </c>
      <c r="G18" s="80">
        <v>12.1</v>
      </c>
      <c r="H18" s="80">
        <v>74.4</v>
      </c>
      <c r="I18" s="80">
        <v>12.4</v>
      </c>
      <c r="J18" s="80">
        <v>0.8</v>
      </c>
      <c r="K18" s="91">
        <v>0.3</v>
      </c>
      <c r="L18" s="12"/>
      <c r="M18" s="12"/>
    </row>
    <row r="19" spans="1:13" ht="12.75">
      <c r="A19" s="471" t="s">
        <v>1209</v>
      </c>
      <c r="B19" s="80">
        <v>18.5</v>
      </c>
      <c r="C19" s="80">
        <v>70.2</v>
      </c>
      <c r="D19" s="80">
        <v>9.4</v>
      </c>
      <c r="E19" s="80">
        <v>1.4</v>
      </c>
      <c r="F19" s="80">
        <v>0.5</v>
      </c>
      <c r="G19" s="80">
        <v>4.7</v>
      </c>
      <c r="H19" s="80">
        <v>82.4</v>
      </c>
      <c r="I19" s="80">
        <v>11.8</v>
      </c>
      <c r="J19" s="80">
        <v>1.1</v>
      </c>
      <c r="K19" s="91" t="s">
        <v>729</v>
      </c>
      <c r="L19" s="12"/>
      <c r="M19" s="12"/>
    </row>
    <row r="20" spans="1:13" ht="12.75">
      <c r="A20" s="471" t="s">
        <v>1211</v>
      </c>
      <c r="B20" s="80">
        <v>4.8</v>
      </c>
      <c r="C20" s="80">
        <v>54.8</v>
      </c>
      <c r="D20" s="80">
        <v>35.5</v>
      </c>
      <c r="E20" s="80">
        <v>1.6</v>
      </c>
      <c r="F20" s="80">
        <v>3.2</v>
      </c>
      <c r="G20" s="80">
        <v>12</v>
      </c>
      <c r="H20" s="80">
        <v>73.3</v>
      </c>
      <c r="I20" s="80">
        <v>13.2</v>
      </c>
      <c r="J20" s="80">
        <v>0.9</v>
      </c>
      <c r="K20" s="91">
        <v>0.6</v>
      </c>
      <c r="L20" s="12"/>
      <c r="M20" s="12"/>
    </row>
    <row r="21" spans="1:13" ht="12.75">
      <c r="A21" s="236" t="s">
        <v>2</v>
      </c>
      <c r="B21" s="80">
        <v>14.6</v>
      </c>
      <c r="C21" s="80">
        <v>60.1</v>
      </c>
      <c r="D21" s="80">
        <v>20.5</v>
      </c>
      <c r="E21" s="80">
        <v>2</v>
      </c>
      <c r="F21" s="80">
        <v>2.9</v>
      </c>
      <c r="G21" s="80">
        <v>20.4</v>
      </c>
      <c r="H21" s="80">
        <v>64.4</v>
      </c>
      <c r="I21" s="80">
        <v>13.2</v>
      </c>
      <c r="J21" s="80">
        <v>1</v>
      </c>
      <c r="K21" s="91">
        <v>2</v>
      </c>
      <c r="L21" s="12"/>
      <c r="M21" s="12"/>
    </row>
    <row r="22" spans="1:13" ht="13.5" thickBot="1">
      <c r="A22" s="238" t="s">
        <v>543</v>
      </c>
      <c r="B22" s="458">
        <v>15.8</v>
      </c>
      <c r="C22" s="458">
        <v>61.8</v>
      </c>
      <c r="D22" s="458">
        <v>18.4</v>
      </c>
      <c r="E22" s="458">
        <v>1.8</v>
      </c>
      <c r="F22" s="458">
        <v>2.1</v>
      </c>
      <c r="G22" s="458">
        <v>16</v>
      </c>
      <c r="H22" s="458">
        <v>70.1</v>
      </c>
      <c r="I22" s="458">
        <v>12.6</v>
      </c>
      <c r="J22" s="458">
        <v>0.6</v>
      </c>
      <c r="K22" s="459">
        <v>0.8</v>
      </c>
      <c r="L22" s="12"/>
      <c r="M22" s="12"/>
    </row>
    <row r="23" spans="1:13" ht="12.75">
      <c r="A23" s="592" t="s">
        <v>546</v>
      </c>
      <c r="B23" s="592"/>
      <c r="C23" s="592"/>
      <c r="D23" s="592"/>
      <c r="E23" s="592"/>
      <c r="F23" s="247"/>
      <c r="G23" s="247"/>
      <c r="H23" s="247"/>
      <c r="I23" s="247"/>
      <c r="J23" s="247"/>
      <c r="K23" s="247"/>
      <c r="L23" s="12"/>
      <c r="M23" s="12"/>
    </row>
    <row r="24" spans="1:13" ht="12.75">
      <c r="A24" s="599" t="s">
        <v>547</v>
      </c>
      <c r="B24" s="599"/>
      <c r="C24" s="599"/>
      <c r="D24" s="599"/>
      <c r="L24" s="12"/>
      <c r="M24" s="12"/>
    </row>
    <row r="25" spans="1:4" ht="12.75">
      <c r="A25" s="599" t="s">
        <v>548</v>
      </c>
      <c r="B25" s="599"/>
      <c r="C25" s="599"/>
      <c r="D25" s="599"/>
    </row>
    <row r="26" spans="1:4" ht="12.75">
      <c r="A26" s="599" t="s">
        <v>549</v>
      </c>
      <c r="B26" s="599"/>
      <c r="C26" s="599"/>
      <c r="D26" s="599"/>
    </row>
    <row r="27" spans="1:4" ht="12.75">
      <c r="A27" s="599" t="s">
        <v>550</v>
      </c>
      <c r="B27" s="599"/>
      <c r="C27" s="599"/>
      <c r="D27" s="599"/>
    </row>
    <row r="28" spans="1:4" ht="12.75">
      <c r="A28" s="599" t="s">
        <v>551</v>
      </c>
      <c r="B28" s="599"/>
      <c r="C28" s="599"/>
      <c r="D28" s="599"/>
    </row>
  </sheetData>
  <mergeCells count="12">
    <mergeCell ref="A1:K1"/>
    <mergeCell ref="A3:K3"/>
    <mergeCell ref="A23:E23"/>
    <mergeCell ref="B5:F5"/>
    <mergeCell ref="G5:K5"/>
    <mergeCell ref="B6:K6"/>
    <mergeCell ref="A26:D26"/>
    <mergeCell ref="A27:D27"/>
    <mergeCell ref="A28:D28"/>
    <mergeCell ref="A5:A7"/>
    <mergeCell ref="A24:D2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colBreaks count="1" manualBreakCount="1">
    <brk id="11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S52"/>
  <sheetViews>
    <sheetView zoomScale="75" zoomScaleNormal="75" workbookViewId="0" topLeftCell="A1">
      <selection activeCell="M5" sqref="M5"/>
    </sheetView>
  </sheetViews>
  <sheetFormatPr defaultColWidth="11.421875" defaultRowHeight="12.75"/>
  <cols>
    <col min="1" max="1" width="21.28125" style="0" customWidth="1"/>
  </cols>
  <sheetData>
    <row r="1" spans="1:10" ht="18">
      <c r="A1" s="516" t="s">
        <v>457</v>
      </c>
      <c r="B1" s="516"/>
      <c r="C1" s="516"/>
      <c r="D1" s="516"/>
      <c r="E1" s="516"/>
      <c r="F1" s="516"/>
      <c r="G1" s="516"/>
      <c r="H1" s="516"/>
      <c r="I1" s="516"/>
      <c r="J1" s="516"/>
    </row>
    <row r="2" ht="12.75">
      <c r="A2" s="248"/>
    </row>
    <row r="3" spans="1:10" ht="15">
      <c r="A3" s="517" t="s">
        <v>582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9" ht="13.5" thickBot="1">
      <c r="A4" s="460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461"/>
      <c r="B5" s="557" t="s">
        <v>554</v>
      </c>
      <c r="C5" s="511"/>
      <c r="D5" s="511"/>
      <c r="E5" s="511"/>
      <c r="F5" s="511"/>
      <c r="G5" s="511"/>
      <c r="H5" s="511"/>
      <c r="I5" s="511"/>
      <c r="J5" s="511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462" t="s">
        <v>612</v>
      </c>
      <c r="B6" s="603" t="s">
        <v>555</v>
      </c>
      <c r="C6" s="604"/>
      <c r="D6" s="607"/>
      <c r="E6" s="603" t="s">
        <v>556</v>
      </c>
      <c r="F6" s="604"/>
      <c r="G6" s="607"/>
      <c r="H6" s="603" t="s">
        <v>557</v>
      </c>
      <c r="I6" s="604"/>
      <c r="J6" s="604"/>
      <c r="K6" s="12"/>
      <c r="L6" s="12"/>
      <c r="M6" s="12"/>
      <c r="N6" s="12"/>
      <c r="O6" s="12"/>
      <c r="P6" s="12"/>
      <c r="Q6" s="12"/>
      <c r="R6" s="12"/>
      <c r="S6" s="12"/>
    </row>
    <row r="7" spans="1:19" ht="13.5" thickBot="1">
      <c r="A7" s="463"/>
      <c r="B7" s="313" t="s">
        <v>629</v>
      </c>
      <c r="C7" s="313" t="s">
        <v>630</v>
      </c>
      <c r="D7" s="313" t="s">
        <v>653</v>
      </c>
      <c r="E7" s="313" t="s">
        <v>629</v>
      </c>
      <c r="F7" s="313" t="s">
        <v>630</v>
      </c>
      <c r="G7" s="313" t="s">
        <v>653</v>
      </c>
      <c r="H7" s="313" t="s">
        <v>629</v>
      </c>
      <c r="I7" s="313" t="s">
        <v>630</v>
      </c>
      <c r="J7" s="314" t="s">
        <v>653</v>
      </c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464" t="s">
        <v>613</v>
      </c>
      <c r="B8" s="384">
        <v>36.25</v>
      </c>
      <c r="C8" s="384">
        <v>8.55</v>
      </c>
      <c r="D8" s="384">
        <v>22.76</v>
      </c>
      <c r="E8" s="384">
        <v>47.19</v>
      </c>
      <c r="F8" s="384">
        <v>59.05</v>
      </c>
      <c r="G8" s="384">
        <v>52.96</v>
      </c>
      <c r="H8" s="384">
        <v>7.81</v>
      </c>
      <c r="I8" s="384">
        <v>24.34</v>
      </c>
      <c r="J8" s="385">
        <v>15.87</v>
      </c>
      <c r="K8" s="12"/>
      <c r="L8" s="12"/>
      <c r="M8" s="12"/>
      <c r="N8" s="12"/>
      <c r="O8" s="12"/>
      <c r="P8" s="12"/>
      <c r="Q8" s="12"/>
      <c r="R8" s="12"/>
      <c r="S8" s="12"/>
    </row>
    <row r="9" spans="1:10" ht="12.75">
      <c r="A9" s="465" t="s">
        <v>614</v>
      </c>
      <c r="B9" s="386">
        <v>58.04</v>
      </c>
      <c r="C9" s="386">
        <v>20.94</v>
      </c>
      <c r="D9" s="386">
        <v>30.56</v>
      </c>
      <c r="E9" s="386">
        <v>39.29</v>
      </c>
      <c r="F9" s="386">
        <v>46.56</v>
      </c>
      <c r="G9" s="386">
        <v>44.68</v>
      </c>
      <c r="H9" s="386">
        <v>2.68</v>
      </c>
      <c r="I9" s="386">
        <v>17.5</v>
      </c>
      <c r="J9" s="387">
        <v>13.66</v>
      </c>
    </row>
    <row r="10" spans="1:10" ht="12.75">
      <c r="A10" s="465" t="s">
        <v>615</v>
      </c>
      <c r="B10" s="386" t="s">
        <v>729</v>
      </c>
      <c r="C10" s="386">
        <v>37.04</v>
      </c>
      <c r="D10" s="386">
        <v>37.04</v>
      </c>
      <c r="E10" s="386" t="s">
        <v>729</v>
      </c>
      <c r="F10" s="386">
        <v>54.17</v>
      </c>
      <c r="G10" s="386">
        <v>54.17</v>
      </c>
      <c r="H10" s="386" t="s">
        <v>729</v>
      </c>
      <c r="I10" s="386">
        <v>8.8</v>
      </c>
      <c r="J10" s="387">
        <v>8.8</v>
      </c>
    </row>
    <row r="11" spans="1:10" ht="12.75">
      <c r="A11" s="465" t="s">
        <v>616</v>
      </c>
      <c r="B11" s="386">
        <v>78.54</v>
      </c>
      <c r="C11" s="386">
        <v>58.06</v>
      </c>
      <c r="D11" s="386">
        <v>69.72</v>
      </c>
      <c r="E11" s="386">
        <v>19.02</v>
      </c>
      <c r="F11" s="386">
        <v>32.26</v>
      </c>
      <c r="G11" s="386">
        <v>24.72</v>
      </c>
      <c r="H11" s="386">
        <v>0.98</v>
      </c>
      <c r="I11" s="386">
        <v>8.39</v>
      </c>
      <c r="J11" s="387">
        <v>4.17</v>
      </c>
    </row>
    <row r="12" spans="1:10" ht="12.75">
      <c r="A12" s="465" t="s">
        <v>617</v>
      </c>
      <c r="B12" s="386">
        <v>26.67</v>
      </c>
      <c r="C12" s="386">
        <v>27.95</v>
      </c>
      <c r="D12" s="386">
        <v>27.55</v>
      </c>
      <c r="E12" s="386">
        <v>64.44</v>
      </c>
      <c r="F12" s="386">
        <v>59.6</v>
      </c>
      <c r="G12" s="386">
        <v>61.11</v>
      </c>
      <c r="H12" s="386">
        <v>8.89</v>
      </c>
      <c r="I12" s="386">
        <v>12.12</v>
      </c>
      <c r="J12" s="387">
        <v>11.11</v>
      </c>
    </row>
    <row r="13" spans="1:10" ht="12.75">
      <c r="A13" s="465" t="s">
        <v>618</v>
      </c>
      <c r="B13" s="386">
        <v>48.48</v>
      </c>
      <c r="C13" s="386">
        <v>20</v>
      </c>
      <c r="D13" s="386">
        <v>39.58</v>
      </c>
      <c r="E13" s="386">
        <v>50</v>
      </c>
      <c r="F13" s="386">
        <v>76.67</v>
      </c>
      <c r="G13" s="386">
        <v>58.33</v>
      </c>
      <c r="H13" s="386" t="s">
        <v>729</v>
      </c>
      <c r="I13" s="386">
        <v>3.33</v>
      </c>
      <c r="J13" s="387">
        <v>1.04</v>
      </c>
    </row>
    <row r="14" spans="1:10" ht="12.75">
      <c r="A14" s="465" t="s">
        <v>619</v>
      </c>
      <c r="B14" s="386">
        <v>32.39</v>
      </c>
      <c r="C14" s="386">
        <v>13.84</v>
      </c>
      <c r="D14" s="386">
        <v>27.25</v>
      </c>
      <c r="E14" s="386">
        <v>61.12</v>
      </c>
      <c r="F14" s="386">
        <v>76.61</v>
      </c>
      <c r="G14" s="386">
        <v>65.41</v>
      </c>
      <c r="H14" s="386">
        <v>5.31</v>
      </c>
      <c r="I14" s="386">
        <v>8.59</v>
      </c>
      <c r="J14" s="387">
        <v>6.22</v>
      </c>
    </row>
    <row r="15" spans="1:10" ht="12.75">
      <c r="A15" s="465" t="s">
        <v>620</v>
      </c>
      <c r="B15" s="386">
        <v>1.18</v>
      </c>
      <c r="C15" s="386">
        <v>2.49</v>
      </c>
      <c r="D15" s="386">
        <v>1.7</v>
      </c>
      <c r="E15" s="386">
        <v>68.09</v>
      </c>
      <c r="F15" s="386">
        <v>53.18</v>
      </c>
      <c r="G15" s="386">
        <v>62.17</v>
      </c>
      <c r="H15" s="386">
        <v>28.91</v>
      </c>
      <c r="I15" s="386">
        <v>39.23</v>
      </c>
      <c r="J15" s="387">
        <v>33</v>
      </c>
    </row>
    <row r="16" spans="1:10" ht="12.75">
      <c r="A16" s="465" t="s">
        <v>621</v>
      </c>
      <c r="B16" s="386">
        <v>2.53</v>
      </c>
      <c r="C16" s="386">
        <v>1.72</v>
      </c>
      <c r="D16" s="386">
        <v>2.31</v>
      </c>
      <c r="E16" s="386">
        <v>56.96</v>
      </c>
      <c r="F16" s="386">
        <v>72.41</v>
      </c>
      <c r="G16" s="386">
        <v>61.11</v>
      </c>
      <c r="H16" s="386">
        <v>39.24</v>
      </c>
      <c r="I16" s="386">
        <v>20.69</v>
      </c>
      <c r="J16" s="387">
        <v>34.26</v>
      </c>
    </row>
    <row r="17" spans="1:10" ht="12.75">
      <c r="A17" s="465" t="s">
        <v>622</v>
      </c>
      <c r="B17" s="386">
        <v>33.37</v>
      </c>
      <c r="C17" s="386">
        <v>16.4</v>
      </c>
      <c r="D17" s="386">
        <v>23.5</v>
      </c>
      <c r="E17" s="386">
        <v>59.96</v>
      </c>
      <c r="F17" s="386">
        <v>72.85</v>
      </c>
      <c r="G17" s="386">
        <v>67.46</v>
      </c>
      <c r="H17" s="386">
        <v>4.68</v>
      </c>
      <c r="I17" s="386">
        <v>9.53</v>
      </c>
      <c r="J17" s="387">
        <v>7.5</v>
      </c>
    </row>
    <row r="18" spans="1:10" ht="12.75">
      <c r="A18" s="465" t="s">
        <v>623</v>
      </c>
      <c r="B18" s="386">
        <v>2.08</v>
      </c>
      <c r="C18" s="386">
        <v>4.17</v>
      </c>
      <c r="D18" s="386">
        <v>2.78</v>
      </c>
      <c r="E18" s="386">
        <v>66.67</v>
      </c>
      <c r="F18" s="386">
        <v>95.83</v>
      </c>
      <c r="G18" s="386">
        <v>76.39</v>
      </c>
      <c r="H18" s="386">
        <v>31.25</v>
      </c>
      <c r="I18" s="386" t="s">
        <v>729</v>
      </c>
      <c r="J18" s="387">
        <v>20.83</v>
      </c>
    </row>
    <row r="19" spans="1:10" ht="12.75">
      <c r="A19" s="465" t="s">
        <v>624</v>
      </c>
      <c r="B19" s="386">
        <v>27.18</v>
      </c>
      <c r="C19" s="386">
        <v>13.88</v>
      </c>
      <c r="D19" s="386">
        <v>21.98</v>
      </c>
      <c r="E19" s="386">
        <v>63.64</v>
      </c>
      <c r="F19" s="386">
        <v>68.16</v>
      </c>
      <c r="G19" s="386">
        <v>65.41</v>
      </c>
      <c r="H19" s="386">
        <v>7.65</v>
      </c>
      <c r="I19" s="386">
        <v>15.71</v>
      </c>
      <c r="J19" s="387">
        <v>10.8</v>
      </c>
    </row>
    <row r="20" spans="1:10" ht="12.75">
      <c r="A20" s="465" t="s">
        <v>625</v>
      </c>
      <c r="B20" s="386">
        <v>15.23</v>
      </c>
      <c r="C20" s="386">
        <v>55.1</v>
      </c>
      <c r="D20" s="386">
        <v>19.52</v>
      </c>
      <c r="E20" s="386">
        <v>71.99</v>
      </c>
      <c r="F20" s="386">
        <v>44.9</v>
      </c>
      <c r="G20" s="386">
        <v>69.08</v>
      </c>
      <c r="H20" s="386">
        <v>12.78</v>
      </c>
      <c r="I20" s="386" t="s">
        <v>729</v>
      </c>
      <c r="J20" s="387">
        <v>11.4</v>
      </c>
    </row>
    <row r="21" spans="1:10" ht="12.75">
      <c r="A21" s="465" t="s">
        <v>626</v>
      </c>
      <c r="B21" s="386">
        <v>2.43</v>
      </c>
      <c r="C21" s="386" t="s">
        <v>729</v>
      </c>
      <c r="D21" s="386">
        <v>2.43</v>
      </c>
      <c r="E21" s="386">
        <v>89.58</v>
      </c>
      <c r="F21" s="386" t="s">
        <v>729</v>
      </c>
      <c r="G21" s="386">
        <v>89.58</v>
      </c>
      <c r="H21" s="386">
        <v>6.94</v>
      </c>
      <c r="I21" s="386" t="s">
        <v>729</v>
      </c>
      <c r="J21" s="387">
        <v>6.94</v>
      </c>
    </row>
    <row r="22" spans="1:10" ht="12.75">
      <c r="A22" s="465" t="s">
        <v>627</v>
      </c>
      <c r="B22" s="386">
        <v>38.24</v>
      </c>
      <c r="C22" s="386">
        <v>12.64</v>
      </c>
      <c r="D22" s="386">
        <v>16.76</v>
      </c>
      <c r="E22" s="386">
        <v>58.24</v>
      </c>
      <c r="F22" s="386">
        <v>72.46</v>
      </c>
      <c r="G22" s="386">
        <v>70.17</v>
      </c>
      <c r="H22" s="386">
        <v>3.53</v>
      </c>
      <c r="I22" s="386">
        <v>14.11</v>
      </c>
      <c r="J22" s="387">
        <v>12.41</v>
      </c>
    </row>
    <row r="23" spans="1:10" ht="12.75">
      <c r="A23" s="465" t="s">
        <v>727</v>
      </c>
      <c r="B23" s="386">
        <v>11.53</v>
      </c>
      <c r="C23" s="386">
        <v>17.96</v>
      </c>
      <c r="D23" s="386">
        <v>15.64</v>
      </c>
      <c r="E23" s="386">
        <v>81.48</v>
      </c>
      <c r="F23" s="386">
        <v>69.65</v>
      </c>
      <c r="G23" s="386">
        <v>73.92</v>
      </c>
      <c r="H23" s="386">
        <v>6.48</v>
      </c>
      <c r="I23" s="386">
        <v>11.36</v>
      </c>
      <c r="J23" s="387">
        <v>9.6</v>
      </c>
    </row>
    <row r="24" spans="1:10" ht="13.5" thickBot="1">
      <c r="A24" s="466" t="s">
        <v>628</v>
      </c>
      <c r="B24" s="429">
        <v>2.59</v>
      </c>
      <c r="C24" s="429">
        <v>5.04</v>
      </c>
      <c r="D24" s="429">
        <v>3.53</v>
      </c>
      <c r="E24" s="429">
        <v>73.06</v>
      </c>
      <c r="F24" s="429">
        <v>70.59</v>
      </c>
      <c r="G24" s="429">
        <v>72.12</v>
      </c>
      <c r="H24" s="429">
        <v>9.84</v>
      </c>
      <c r="I24" s="429">
        <v>22.69</v>
      </c>
      <c r="J24" s="447">
        <v>14.74</v>
      </c>
    </row>
    <row r="25" spans="1:10" ht="12.75">
      <c r="A25" s="467"/>
      <c r="B25" s="247"/>
      <c r="C25" s="247"/>
      <c r="D25" s="247"/>
      <c r="E25" s="247"/>
      <c r="F25" s="247"/>
      <c r="G25" s="247"/>
      <c r="H25" s="247"/>
      <c r="I25" s="247"/>
      <c r="J25" s="247"/>
    </row>
    <row r="26" spans="1:10" ht="13.5" thickBot="1">
      <c r="A26" s="460"/>
      <c r="B26" s="233"/>
      <c r="C26" s="233"/>
      <c r="D26" s="233"/>
      <c r="E26" s="233"/>
      <c r="F26" s="233"/>
      <c r="G26" s="233"/>
      <c r="H26" s="233"/>
      <c r="I26" s="233"/>
      <c r="J26" s="233"/>
    </row>
    <row r="27" spans="1:10" ht="12.75">
      <c r="A27" s="461"/>
      <c r="B27" s="557" t="s">
        <v>554</v>
      </c>
      <c r="C27" s="511"/>
      <c r="D27" s="511"/>
      <c r="E27" s="511"/>
      <c r="F27" s="511"/>
      <c r="G27" s="511"/>
      <c r="H27" s="608" t="s">
        <v>558</v>
      </c>
      <c r="I27" s="609"/>
      <c r="J27" s="609"/>
    </row>
    <row r="28" spans="1:10" ht="12.75">
      <c r="A28" s="462" t="s">
        <v>612</v>
      </c>
      <c r="B28" s="603" t="s">
        <v>559</v>
      </c>
      <c r="C28" s="604"/>
      <c r="D28" s="607"/>
      <c r="E28" s="603" t="s">
        <v>560</v>
      </c>
      <c r="F28" s="604"/>
      <c r="G28" s="607"/>
      <c r="H28" s="610"/>
      <c r="I28" s="611"/>
      <c r="J28" s="611"/>
    </row>
    <row r="29" spans="1:10" ht="13.5" thickBot="1">
      <c r="A29" s="463"/>
      <c r="B29" s="313" t="s">
        <v>629</v>
      </c>
      <c r="C29" s="313" t="s">
        <v>630</v>
      </c>
      <c r="D29" s="313" t="s">
        <v>653</v>
      </c>
      <c r="E29" s="313" t="s">
        <v>629</v>
      </c>
      <c r="F29" s="313" t="s">
        <v>630</v>
      </c>
      <c r="G29" s="313" t="s">
        <v>653</v>
      </c>
      <c r="H29" s="313" t="s">
        <v>629</v>
      </c>
      <c r="I29" s="313" t="s">
        <v>630</v>
      </c>
      <c r="J29" s="314" t="s">
        <v>653</v>
      </c>
    </row>
    <row r="30" spans="1:10" ht="12.75">
      <c r="A30" s="464" t="s">
        <v>613</v>
      </c>
      <c r="B30" s="384">
        <v>0.94</v>
      </c>
      <c r="C30" s="384">
        <v>4.28</v>
      </c>
      <c r="D30" s="384">
        <v>2.56</v>
      </c>
      <c r="E30" s="384">
        <v>7.81</v>
      </c>
      <c r="F30" s="384">
        <v>3.78</v>
      </c>
      <c r="G30" s="384">
        <v>5.85</v>
      </c>
      <c r="H30" s="214">
        <v>640</v>
      </c>
      <c r="I30" s="214">
        <v>608</v>
      </c>
      <c r="J30" s="215">
        <v>1248</v>
      </c>
    </row>
    <row r="31" spans="1:10" ht="12.75">
      <c r="A31" s="465" t="s">
        <v>614</v>
      </c>
      <c r="B31" s="386" t="s">
        <v>729</v>
      </c>
      <c r="C31" s="386">
        <v>0.63</v>
      </c>
      <c r="D31" s="386">
        <v>0.46</v>
      </c>
      <c r="E31" s="386" t="s">
        <v>729</v>
      </c>
      <c r="F31" s="386" t="s">
        <v>729</v>
      </c>
      <c r="G31" s="386">
        <v>10.65</v>
      </c>
      <c r="H31" s="216">
        <v>112</v>
      </c>
      <c r="I31" s="216">
        <v>320</v>
      </c>
      <c r="J31" s="217">
        <v>432</v>
      </c>
    </row>
    <row r="32" spans="1:10" ht="12.75">
      <c r="A32" s="465" t="s">
        <v>615</v>
      </c>
      <c r="B32" s="386" t="s">
        <v>729</v>
      </c>
      <c r="C32" s="386" t="s">
        <v>729</v>
      </c>
      <c r="D32" s="386" t="s">
        <v>729</v>
      </c>
      <c r="E32" s="386" t="s">
        <v>729</v>
      </c>
      <c r="F32" s="386" t="s">
        <v>729</v>
      </c>
      <c r="G32" s="386" t="s">
        <v>729</v>
      </c>
      <c r="H32" s="216" t="s">
        <v>729</v>
      </c>
      <c r="I32" s="216">
        <v>216</v>
      </c>
      <c r="J32" s="217">
        <v>216</v>
      </c>
    </row>
    <row r="33" spans="1:10" ht="12.75">
      <c r="A33" s="465" t="s">
        <v>616</v>
      </c>
      <c r="B33" s="386" t="s">
        <v>729</v>
      </c>
      <c r="C33" s="386" t="s">
        <v>729</v>
      </c>
      <c r="D33" s="386" t="s">
        <v>729</v>
      </c>
      <c r="E33" s="386">
        <v>1.46</v>
      </c>
      <c r="F33" s="386">
        <v>1.29</v>
      </c>
      <c r="G33" s="386">
        <v>1.39</v>
      </c>
      <c r="H33" s="216">
        <v>205</v>
      </c>
      <c r="I33" s="216">
        <v>155</v>
      </c>
      <c r="J33" s="217">
        <v>360</v>
      </c>
    </row>
    <row r="34" spans="1:10" ht="12.75">
      <c r="A34" s="465" t="s">
        <v>617</v>
      </c>
      <c r="B34" s="386" t="s">
        <v>729</v>
      </c>
      <c r="C34" s="386">
        <v>0.34</v>
      </c>
      <c r="D34" s="386">
        <v>0.23</v>
      </c>
      <c r="E34" s="386" t="s">
        <v>729</v>
      </c>
      <c r="F34" s="386" t="s">
        <v>729</v>
      </c>
      <c r="G34" s="386" t="s">
        <v>729</v>
      </c>
      <c r="H34" s="216">
        <v>135</v>
      </c>
      <c r="I34" s="216">
        <v>297</v>
      </c>
      <c r="J34" s="217">
        <v>432</v>
      </c>
    </row>
    <row r="35" spans="1:10" ht="12.75">
      <c r="A35" s="465" t="s">
        <v>618</v>
      </c>
      <c r="B35" s="386" t="s">
        <v>729</v>
      </c>
      <c r="C35" s="386" t="s">
        <v>729</v>
      </c>
      <c r="D35" s="386" t="s">
        <v>729</v>
      </c>
      <c r="E35" s="386">
        <v>1.52</v>
      </c>
      <c r="F35" s="386" t="s">
        <v>729</v>
      </c>
      <c r="G35" s="386">
        <v>1.04</v>
      </c>
      <c r="H35" s="216">
        <v>66</v>
      </c>
      <c r="I35" s="216">
        <v>30</v>
      </c>
      <c r="J35" s="217">
        <v>96</v>
      </c>
    </row>
    <row r="36" spans="1:10" ht="12.75">
      <c r="A36" s="465" t="s">
        <v>619</v>
      </c>
      <c r="B36" s="386">
        <v>0.82</v>
      </c>
      <c r="C36" s="386">
        <v>0.95</v>
      </c>
      <c r="D36" s="386">
        <v>0.86</v>
      </c>
      <c r="E36" s="386">
        <v>0.37</v>
      </c>
      <c r="F36" s="386">
        <v>0</v>
      </c>
      <c r="G36" s="386">
        <v>0.26</v>
      </c>
      <c r="H36" s="216">
        <v>1093</v>
      </c>
      <c r="I36" s="216">
        <v>419</v>
      </c>
      <c r="J36" s="217">
        <v>1512</v>
      </c>
    </row>
    <row r="37" spans="1:10" ht="12.75">
      <c r="A37" s="465" t="s">
        <v>620</v>
      </c>
      <c r="B37" s="386">
        <v>0.73</v>
      </c>
      <c r="C37" s="386">
        <v>2.35</v>
      </c>
      <c r="D37" s="386">
        <v>1.37</v>
      </c>
      <c r="E37" s="386">
        <v>1.09</v>
      </c>
      <c r="F37" s="386">
        <v>2.76</v>
      </c>
      <c r="G37" s="386">
        <v>1.75</v>
      </c>
      <c r="H37" s="216">
        <v>1100</v>
      </c>
      <c r="I37" s="216">
        <v>724</v>
      </c>
      <c r="J37" s="217">
        <v>1824</v>
      </c>
    </row>
    <row r="38" spans="1:10" ht="12.75">
      <c r="A38" s="465" t="s">
        <v>621</v>
      </c>
      <c r="B38" s="386">
        <v>1.27</v>
      </c>
      <c r="C38" s="386">
        <v>5.17</v>
      </c>
      <c r="D38" s="386">
        <v>2.31</v>
      </c>
      <c r="E38" s="386" t="s">
        <v>729</v>
      </c>
      <c r="F38" s="386" t="s">
        <v>729</v>
      </c>
      <c r="G38" s="386" t="s">
        <v>729</v>
      </c>
      <c r="H38" s="216">
        <v>158</v>
      </c>
      <c r="I38" s="216">
        <v>58</v>
      </c>
      <c r="J38" s="217">
        <v>216</v>
      </c>
    </row>
    <row r="39" spans="1:10" ht="12.75">
      <c r="A39" s="465" t="s">
        <v>622</v>
      </c>
      <c r="B39" s="386">
        <v>0.7</v>
      </c>
      <c r="C39" s="386">
        <v>0.72</v>
      </c>
      <c r="D39" s="386">
        <v>0.71</v>
      </c>
      <c r="E39" s="386">
        <v>1.29</v>
      </c>
      <c r="F39" s="386">
        <v>0.5</v>
      </c>
      <c r="G39" s="386">
        <v>0.83</v>
      </c>
      <c r="H39" s="216">
        <v>1004</v>
      </c>
      <c r="I39" s="216">
        <v>1396</v>
      </c>
      <c r="J39" s="217">
        <v>2400</v>
      </c>
    </row>
    <row r="40" spans="1:10" ht="12.75">
      <c r="A40" s="465" t="s">
        <v>623</v>
      </c>
      <c r="B40" s="386" t="s">
        <v>729</v>
      </c>
      <c r="C40" s="386" t="s">
        <v>729</v>
      </c>
      <c r="D40" s="386" t="s">
        <v>729</v>
      </c>
      <c r="E40" s="386" t="s">
        <v>729</v>
      </c>
      <c r="F40" s="386" t="s">
        <v>729</v>
      </c>
      <c r="G40" s="386" t="s">
        <v>729</v>
      </c>
      <c r="H40" s="216">
        <v>48</v>
      </c>
      <c r="I40" s="216">
        <v>24</v>
      </c>
      <c r="J40" s="217">
        <v>72</v>
      </c>
    </row>
    <row r="41" spans="1:10" ht="12.75">
      <c r="A41" s="465" t="s">
        <v>624</v>
      </c>
      <c r="B41" s="386">
        <v>0.9</v>
      </c>
      <c r="C41" s="386">
        <v>1.96</v>
      </c>
      <c r="D41" s="386">
        <v>1.32</v>
      </c>
      <c r="E41" s="386">
        <v>0.63</v>
      </c>
      <c r="F41" s="386">
        <v>0.28</v>
      </c>
      <c r="G41" s="386">
        <v>0.49</v>
      </c>
      <c r="H41" s="216">
        <v>1111</v>
      </c>
      <c r="I41" s="216">
        <v>713</v>
      </c>
      <c r="J41" s="217">
        <v>1824</v>
      </c>
    </row>
    <row r="42" spans="1:10" ht="12.75">
      <c r="A42" s="465" t="s">
        <v>625</v>
      </c>
      <c r="B42" s="386" t="s">
        <v>729</v>
      </c>
      <c r="C42" s="386" t="s">
        <v>729</v>
      </c>
      <c r="D42" s="386" t="s">
        <v>729</v>
      </c>
      <c r="E42" s="386" t="s">
        <v>729</v>
      </c>
      <c r="F42" s="386" t="s">
        <v>729</v>
      </c>
      <c r="G42" s="386" t="s">
        <v>729</v>
      </c>
      <c r="H42" s="216">
        <v>407</v>
      </c>
      <c r="I42" s="216">
        <v>49</v>
      </c>
      <c r="J42" s="217">
        <v>456</v>
      </c>
    </row>
    <row r="43" spans="1:10" ht="12.75">
      <c r="A43" s="465" t="s">
        <v>626</v>
      </c>
      <c r="B43" s="386">
        <v>0.35</v>
      </c>
      <c r="C43" s="386" t="s">
        <v>729</v>
      </c>
      <c r="D43" s="386">
        <v>0.35</v>
      </c>
      <c r="E43" s="386">
        <v>0.69</v>
      </c>
      <c r="F43" s="386" t="s">
        <v>729</v>
      </c>
      <c r="G43" s="386">
        <v>0.69</v>
      </c>
      <c r="H43" s="216">
        <v>288</v>
      </c>
      <c r="I43" s="216" t="s">
        <v>729</v>
      </c>
      <c r="J43" s="217">
        <v>288</v>
      </c>
    </row>
    <row r="44" spans="1:10" ht="12.75">
      <c r="A44" s="465" t="s">
        <v>627</v>
      </c>
      <c r="B44" s="386" t="s">
        <v>729</v>
      </c>
      <c r="C44" s="386">
        <v>0.68</v>
      </c>
      <c r="D44" s="386">
        <v>0.57</v>
      </c>
      <c r="E44" s="386" t="s">
        <v>729</v>
      </c>
      <c r="F44" s="386">
        <v>0.11</v>
      </c>
      <c r="G44" s="386">
        <v>0.09</v>
      </c>
      <c r="H44" s="216">
        <v>170</v>
      </c>
      <c r="I44" s="216">
        <v>886</v>
      </c>
      <c r="J44" s="217">
        <v>1056</v>
      </c>
    </row>
    <row r="45" spans="1:10" ht="12.75">
      <c r="A45" s="465" t="s">
        <v>727</v>
      </c>
      <c r="B45" s="386">
        <v>0.13</v>
      </c>
      <c r="C45" s="386">
        <v>0.59</v>
      </c>
      <c r="D45" s="386">
        <v>0.42</v>
      </c>
      <c r="E45" s="386">
        <v>0.39</v>
      </c>
      <c r="F45" s="386">
        <v>0.44</v>
      </c>
      <c r="G45" s="386">
        <v>0.42</v>
      </c>
      <c r="H45" s="216">
        <v>772</v>
      </c>
      <c r="I45" s="216">
        <v>1364</v>
      </c>
      <c r="J45" s="217">
        <v>2136</v>
      </c>
    </row>
    <row r="46" spans="1:10" ht="13.5" thickBot="1">
      <c r="A46" s="466" t="s">
        <v>628</v>
      </c>
      <c r="B46" s="429">
        <v>11.92</v>
      </c>
      <c r="C46" s="429">
        <v>1.68</v>
      </c>
      <c r="D46" s="429">
        <v>8.01</v>
      </c>
      <c r="E46" s="429">
        <v>2.59</v>
      </c>
      <c r="F46" s="429">
        <v>0</v>
      </c>
      <c r="G46" s="429">
        <v>1.6</v>
      </c>
      <c r="H46" s="220">
        <v>193</v>
      </c>
      <c r="I46" s="220">
        <v>119</v>
      </c>
      <c r="J46" s="221">
        <v>312</v>
      </c>
    </row>
    <row r="47" spans="1:5" ht="12.75">
      <c r="A47" s="612"/>
      <c r="B47" s="612"/>
      <c r="C47" s="612"/>
      <c r="D47" s="612"/>
      <c r="E47" s="612"/>
    </row>
    <row r="48" spans="1:4" ht="12.75">
      <c r="A48" s="606"/>
      <c r="B48" s="606"/>
      <c r="C48" s="606"/>
      <c r="D48" s="606"/>
    </row>
    <row r="49" spans="1:4" ht="12.75">
      <c r="A49" s="606"/>
      <c r="B49" s="606"/>
      <c r="C49" s="606"/>
      <c r="D49" s="606"/>
    </row>
    <row r="50" spans="1:4" ht="12.75">
      <c r="A50" s="605"/>
      <c r="B50" s="605"/>
      <c r="C50" s="605"/>
      <c r="D50" s="269"/>
    </row>
    <row r="51" spans="1:4" ht="12.75">
      <c r="A51" s="606"/>
      <c r="B51" s="606"/>
      <c r="C51" s="606"/>
      <c r="D51" s="269"/>
    </row>
    <row r="52" spans="1:4" ht="12.75">
      <c r="A52" s="606"/>
      <c r="B52" s="606"/>
      <c r="C52" s="606"/>
      <c r="D52" s="269"/>
    </row>
  </sheetData>
  <mergeCells count="16">
    <mergeCell ref="A52:C52"/>
    <mergeCell ref="A1:J1"/>
    <mergeCell ref="A3:J3"/>
    <mergeCell ref="H27:J28"/>
    <mergeCell ref="A47:E47"/>
    <mergeCell ref="A48:D48"/>
    <mergeCell ref="A49:D49"/>
    <mergeCell ref="B6:D6"/>
    <mergeCell ref="B28:D28"/>
    <mergeCell ref="E28:G28"/>
    <mergeCell ref="A50:C50"/>
    <mergeCell ref="A51:C51"/>
    <mergeCell ref="B5:J5"/>
    <mergeCell ref="B27:G27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1" manualBreakCount="1">
    <brk id="10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H20" sqref="H20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516" t="s">
        <v>1039</v>
      </c>
      <c r="B1" s="516"/>
      <c r="C1" s="516"/>
      <c r="D1" s="516"/>
      <c r="E1" s="12"/>
    </row>
    <row r="2" ht="12.75">
      <c r="E2" s="12"/>
    </row>
    <row r="3" spans="1:5" ht="15">
      <c r="A3" s="554" t="s">
        <v>1040</v>
      </c>
      <c r="B3" s="554"/>
      <c r="C3" s="554"/>
      <c r="D3" s="554"/>
      <c r="E3" s="12"/>
    </row>
    <row r="4" spans="1:5" ht="13.5" thickBot="1">
      <c r="A4" s="233"/>
      <c r="B4" s="233"/>
      <c r="C4" s="233"/>
      <c r="D4" s="233"/>
      <c r="E4" s="12"/>
    </row>
    <row r="5" spans="1:5" ht="12.75">
      <c r="A5" s="613" t="s">
        <v>1041</v>
      </c>
      <c r="B5" s="627" t="s">
        <v>1042</v>
      </c>
      <c r="C5" s="628"/>
      <c r="D5" s="255">
        <v>7301</v>
      </c>
      <c r="E5" s="12"/>
    </row>
    <row r="6" spans="1:5" ht="12.75">
      <c r="A6" s="614"/>
      <c r="B6" s="632" t="s">
        <v>1043</v>
      </c>
      <c r="C6" s="633"/>
      <c r="D6" s="256">
        <v>4355</v>
      </c>
      <c r="E6" s="12"/>
    </row>
    <row r="7" spans="1:5" ht="13.5" thickBot="1">
      <c r="A7" s="615"/>
      <c r="B7" s="634" t="s">
        <v>1044</v>
      </c>
      <c r="C7" s="635"/>
      <c r="D7" s="257">
        <v>11656</v>
      </c>
      <c r="E7" s="12"/>
    </row>
    <row r="8" spans="1:5" ht="12.75">
      <c r="A8" s="613" t="s">
        <v>1045</v>
      </c>
      <c r="B8" s="627" t="s">
        <v>1046</v>
      </c>
      <c r="C8" s="628"/>
      <c r="D8" s="255">
        <v>8844</v>
      </c>
      <c r="E8" s="12"/>
    </row>
    <row r="9" spans="1:5" ht="12.75">
      <c r="A9" s="614"/>
      <c r="B9" s="623" t="s">
        <v>1047</v>
      </c>
      <c r="C9" s="624"/>
      <c r="D9" s="259">
        <v>1135</v>
      </c>
      <c r="E9" s="12"/>
    </row>
    <row r="10" spans="1:5" ht="12.75">
      <c r="A10" s="614"/>
      <c r="B10" s="623" t="s">
        <v>1048</v>
      </c>
      <c r="C10" s="624"/>
      <c r="D10" s="259">
        <v>6</v>
      </c>
      <c r="E10" s="12"/>
    </row>
    <row r="11" spans="1:5" ht="13.5" thickBot="1">
      <c r="A11" s="615"/>
      <c r="B11" s="618" t="s">
        <v>1049</v>
      </c>
      <c r="C11" s="619"/>
      <c r="D11" s="261">
        <v>157</v>
      </c>
      <c r="E11" s="12"/>
    </row>
    <row r="12" spans="1:5" ht="12.75">
      <c r="A12" s="613" t="s">
        <v>977</v>
      </c>
      <c r="B12" s="629" t="s">
        <v>1050</v>
      </c>
      <c r="C12" s="262" t="s">
        <v>1051</v>
      </c>
      <c r="D12" s="255">
        <v>8443.07</v>
      </c>
      <c r="E12" s="12"/>
    </row>
    <row r="13" spans="1:5" ht="12.75">
      <c r="A13" s="614"/>
      <c r="B13" s="630"/>
      <c r="C13" s="263" t="s">
        <v>1052</v>
      </c>
      <c r="D13" s="256">
        <v>32846.65</v>
      </c>
      <c r="E13" s="12"/>
    </row>
    <row r="14" spans="1:5" ht="12.75">
      <c r="A14" s="614"/>
      <c r="B14" s="631"/>
      <c r="C14" s="264" t="s">
        <v>653</v>
      </c>
      <c r="D14" s="265">
        <v>41289.72</v>
      </c>
      <c r="E14" s="12"/>
    </row>
    <row r="15" spans="1:5" ht="12.75">
      <c r="A15" s="614"/>
      <c r="B15" s="616" t="s">
        <v>1053</v>
      </c>
      <c r="C15" s="617"/>
      <c r="D15" s="265">
        <v>9031.62</v>
      </c>
      <c r="E15" s="12"/>
    </row>
    <row r="16" spans="1:5" ht="12.75">
      <c r="A16" s="614"/>
      <c r="B16" s="620" t="s">
        <v>1054</v>
      </c>
      <c r="C16" s="621"/>
      <c r="D16" s="266">
        <v>50321.34</v>
      </c>
      <c r="E16" s="12"/>
    </row>
    <row r="17" spans="1:5" ht="13.5" thickBot="1">
      <c r="A17" s="615"/>
      <c r="B17" s="618" t="s">
        <v>1055</v>
      </c>
      <c r="C17" s="619"/>
      <c r="D17" s="261">
        <v>6841</v>
      </c>
      <c r="E17" s="12"/>
    </row>
    <row r="18" spans="1:6" ht="12.75">
      <c r="A18" s="613" t="s">
        <v>1056</v>
      </c>
      <c r="B18" s="627" t="s">
        <v>1057</v>
      </c>
      <c r="C18" s="628"/>
      <c r="D18" s="255" t="s">
        <v>915</v>
      </c>
      <c r="E18" s="12"/>
      <c r="F18" s="73"/>
    </row>
    <row r="19" spans="1:5" ht="12.75">
      <c r="A19" s="614"/>
      <c r="B19" s="612" t="s">
        <v>1058</v>
      </c>
      <c r="C19" s="622"/>
      <c r="D19" s="267">
        <v>27</v>
      </c>
      <c r="E19" s="12"/>
    </row>
    <row r="20" spans="1:5" ht="12.75">
      <c r="A20" s="614"/>
      <c r="B20" s="612" t="s">
        <v>1059</v>
      </c>
      <c r="C20" s="622"/>
      <c r="D20" s="267">
        <v>14997355</v>
      </c>
      <c r="E20" s="12"/>
    </row>
    <row r="21" spans="1:5" ht="13.5" thickBot="1">
      <c r="A21" s="615"/>
      <c r="B21" s="625" t="s">
        <v>1060</v>
      </c>
      <c r="C21" s="626"/>
      <c r="D21" s="268">
        <v>2569686</v>
      </c>
      <c r="E21" s="12"/>
    </row>
    <row r="22" spans="1:5" ht="12.75">
      <c r="A22" s="269"/>
      <c r="E22" s="12"/>
    </row>
    <row r="23" ht="12.75">
      <c r="E23" s="12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18.28125" style="0" customWidth="1"/>
    <col min="2" max="7" width="15.7109375" style="0" customWidth="1"/>
    <col min="8" max="8" width="16.7109375" style="0" customWidth="1"/>
    <col min="9" max="16384" width="9.140625" style="0" customWidth="1"/>
  </cols>
  <sheetData>
    <row r="1" spans="1:8" ht="18">
      <c r="A1" s="516" t="s">
        <v>1039</v>
      </c>
      <c r="B1" s="516"/>
      <c r="C1" s="516"/>
      <c r="D1" s="516"/>
      <c r="E1" s="516"/>
      <c r="F1" s="516"/>
      <c r="G1" s="516"/>
      <c r="H1" s="516"/>
    </row>
    <row r="3" spans="1:8" ht="15">
      <c r="A3" s="554" t="s">
        <v>1061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 customHeight="1">
      <c r="A5" s="555" t="s">
        <v>816</v>
      </c>
      <c r="B5" s="637" t="s">
        <v>1062</v>
      </c>
      <c r="C5" s="559" t="s">
        <v>1063</v>
      </c>
      <c r="D5" s="639"/>
      <c r="E5" s="555"/>
      <c r="F5" s="559" t="s">
        <v>1064</v>
      </c>
      <c r="G5" s="639"/>
      <c r="H5" s="639"/>
    </row>
    <row r="6" spans="1:8" ht="12.75">
      <c r="A6" s="636"/>
      <c r="B6" s="638"/>
      <c r="C6" s="640" t="s">
        <v>1065</v>
      </c>
      <c r="D6" s="641"/>
      <c r="E6" s="642"/>
      <c r="F6" s="640" t="s">
        <v>1066</v>
      </c>
      <c r="G6" s="641"/>
      <c r="H6" s="641"/>
    </row>
    <row r="7" spans="1:8" ht="12.75">
      <c r="A7" s="636"/>
      <c r="B7" s="638"/>
      <c r="C7" s="567" t="s">
        <v>1051</v>
      </c>
      <c r="D7" s="567" t="s">
        <v>1067</v>
      </c>
      <c r="E7" s="567" t="s">
        <v>1068</v>
      </c>
      <c r="F7" s="567" t="s">
        <v>1069</v>
      </c>
      <c r="G7" s="567" t="s">
        <v>1070</v>
      </c>
      <c r="H7" s="569" t="s">
        <v>1071</v>
      </c>
    </row>
    <row r="8" spans="1:8" ht="13.5" thickBot="1">
      <c r="A8" s="556"/>
      <c r="B8" s="568"/>
      <c r="C8" s="568"/>
      <c r="D8" s="568"/>
      <c r="E8" s="568"/>
      <c r="F8" s="568"/>
      <c r="G8" s="568"/>
      <c r="H8" s="560"/>
    </row>
    <row r="9" spans="1:9" ht="12.75">
      <c r="A9" s="254">
        <v>1961</v>
      </c>
      <c r="B9" s="273">
        <v>1680</v>
      </c>
      <c r="C9" s="273">
        <v>34056</v>
      </c>
      <c r="D9" s="273">
        <v>12195</v>
      </c>
      <c r="E9" s="273">
        <f aca="true" t="shared" si="0" ref="E9:E55">SUM(C9:D9)</f>
        <v>46251</v>
      </c>
      <c r="F9" s="78">
        <v>5.58</v>
      </c>
      <c r="G9" s="78">
        <v>3.46</v>
      </c>
      <c r="H9" s="79">
        <f aca="true" t="shared" si="1" ref="H9:H55">SUM(F9:G9)</f>
        <v>9.04</v>
      </c>
      <c r="I9" s="12"/>
    </row>
    <row r="10" spans="1:9" ht="12.75">
      <c r="A10" s="258">
        <v>1962</v>
      </c>
      <c r="B10" s="274">
        <v>2022</v>
      </c>
      <c r="C10" s="274">
        <v>23911</v>
      </c>
      <c r="D10" s="274">
        <v>31571</v>
      </c>
      <c r="E10" s="274">
        <f t="shared" si="0"/>
        <v>55482</v>
      </c>
      <c r="F10" s="82">
        <v>3.59</v>
      </c>
      <c r="G10" s="82">
        <v>3.05</v>
      </c>
      <c r="H10" s="81">
        <f t="shared" si="1"/>
        <v>6.64</v>
      </c>
      <c r="I10" s="12"/>
    </row>
    <row r="11" spans="1:9" ht="12.75">
      <c r="A11" s="258">
        <v>1963</v>
      </c>
      <c r="B11" s="274">
        <v>1302</v>
      </c>
      <c r="C11" s="274">
        <v>13279</v>
      </c>
      <c r="D11" s="274">
        <v>9400</v>
      </c>
      <c r="E11" s="274">
        <f t="shared" si="0"/>
        <v>22679</v>
      </c>
      <c r="F11" s="82">
        <v>1.87</v>
      </c>
      <c r="G11" s="82">
        <v>1.88</v>
      </c>
      <c r="H11" s="81">
        <f t="shared" si="1"/>
        <v>3.75</v>
      </c>
      <c r="I11" s="12"/>
    </row>
    <row r="12" spans="1:9" ht="12.75">
      <c r="A12" s="258">
        <v>1964</v>
      </c>
      <c r="B12" s="274">
        <v>1645</v>
      </c>
      <c r="C12" s="274">
        <v>17671</v>
      </c>
      <c r="D12" s="274">
        <v>13727</v>
      </c>
      <c r="E12" s="274">
        <f t="shared" si="0"/>
        <v>31398</v>
      </c>
      <c r="F12" s="82">
        <v>2.24</v>
      </c>
      <c r="G12" s="82">
        <v>3.28</v>
      </c>
      <c r="H12" s="81">
        <f t="shared" si="1"/>
        <v>5.52</v>
      </c>
      <c r="I12" s="12"/>
    </row>
    <row r="13" spans="1:9" ht="12.75">
      <c r="A13" s="258">
        <v>1965</v>
      </c>
      <c r="B13" s="274">
        <v>1686</v>
      </c>
      <c r="C13" s="274">
        <v>21777</v>
      </c>
      <c r="D13" s="274">
        <v>16241</v>
      </c>
      <c r="E13" s="274">
        <f t="shared" si="0"/>
        <v>38018</v>
      </c>
      <c r="F13" s="82">
        <v>2.48</v>
      </c>
      <c r="G13" s="82">
        <v>3.6</v>
      </c>
      <c r="H13" s="81">
        <f t="shared" si="1"/>
        <v>6.08</v>
      </c>
      <c r="I13" s="12"/>
    </row>
    <row r="14" spans="1:9" ht="12.75">
      <c r="A14" s="258">
        <v>1966</v>
      </c>
      <c r="B14" s="274">
        <v>1443</v>
      </c>
      <c r="C14" s="274">
        <v>24644</v>
      </c>
      <c r="D14" s="274">
        <v>24710</v>
      </c>
      <c r="E14" s="274">
        <f t="shared" si="0"/>
        <v>49354</v>
      </c>
      <c r="F14" s="82">
        <v>2.68</v>
      </c>
      <c r="G14" s="82">
        <v>4.21</v>
      </c>
      <c r="H14" s="81">
        <f t="shared" si="1"/>
        <v>6.890000000000001</v>
      </c>
      <c r="I14" s="12"/>
    </row>
    <row r="15" spans="1:9" ht="12.75">
      <c r="A15" s="258">
        <v>1967</v>
      </c>
      <c r="B15" s="274">
        <v>2299</v>
      </c>
      <c r="C15" s="274">
        <v>33930</v>
      </c>
      <c r="D15" s="274">
        <v>42645</v>
      </c>
      <c r="E15" s="274">
        <f t="shared" si="0"/>
        <v>76575</v>
      </c>
      <c r="F15" s="82">
        <v>3.46</v>
      </c>
      <c r="G15" s="82">
        <v>5.16</v>
      </c>
      <c r="H15" s="81">
        <f t="shared" si="1"/>
        <v>8.620000000000001</v>
      </c>
      <c r="I15" s="12"/>
    </row>
    <row r="16" spans="1:9" ht="12.75">
      <c r="A16" s="258">
        <v>1968</v>
      </c>
      <c r="B16" s="274">
        <v>2115</v>
      </c>
      <c r="C16" s="274">
        <v>20449</v>
      </c>
      <c r="D16" s="274">
        <v>36048</v>
      </c>
      <c r="E16" s="274">
        <f t="shared" si="0"/>
        <v>56497</v>
      </c>
      <c r="F16" s="82">
        <v>4.99</v>
      </c>
      <c r="G16" s="82">
        <v>4.18</v>
      </c>
      <c r="H16" s="81">
        <f t="shared" si="1"/>
        <v>9.17</v>
      </c>
      <c r="I16" s="12"/>
    </row>
    <row r="17" spans="1:9" ht="12.75">
      <c r="A17" s="258">
        <v>1969</v>
      </c>
      <c r="B17" s="274">
        <v>1558</v>
      </c>
      <c r="C17" s="274">
        <v>19238</v>
      </c>
      <c r="D17" s="274">
        <v>34501</v>
      </c>
      <c r="E17" s="274">
        <f t="shared" si="0"/>
        <v>53739</v>
      </c>
      <c r="F17" s="82">
        <v>4.65</v>
      </c>
      <c r="G17" s="82">
        <v>3.94</v>
      </c>
      <c r="H17" s="81">
        <f t="shared" si="1"/>
        <v>8.59</v>
      </c>
      <c r="I17" s="12"/>
    </row>
    <row r="18" spans="1:9" ht="12.75">
      <c r="A18" s="258">
        <v>1970</v>
      </c>
      <c r="B18" s="274">
        <v>3450</v>
      </c>
      <c r="C18" s="274">
        <v>35723</v>
      </c>
      <c r="D18" s="274">
        <v>54824</v>
      </c>
      <c r="E18" s="274">
        <f t="shared" si="0"/>
        <v>90547</v>
      </c>
      <c r="F18" s="82">
        <v>8.41</v>
      </c>
      <c r="G18" s="82">
        <v>7.07</v>
      </c>
      <c r="H18" s="81">
        <f t="shared" si="1"/>
        <v>15.48</v>
      </c>
      <c r="I18" s="12"/>
    </row>
    <row r="19" spans="1:9" ht="12.75">
      <c r="A19" s="258">
        <v>1971</v>
      </c>
      <c r="B19" s="274">
        <v>1718</v>
      </c>
      <c r="C19" s="274">
        <v>13234</v>
      </c>
      <c r="D19" s="274">
        <v>21810</v>
      </c>
      <c r="E19" s="274">
        <f t="shared" si="0"/>
        <v>35044</v>
      </c>
      <c r="F19" s="82">
        <v>4.08</v>
      </c>
      <c r="G19" s="82">
        <v>3.95</v>
      </c>
      <c r="H19" s="81">
        <f t="shared" si="1"/>
        <v>8.030000000000001</v>
      </c>
      <c r="I19" s="12"/>
    </row>
    <row r="20" spans="1:9" ht="12.75">
      <c r="A20" s="258">
        <v>1972</v>
      </c>
      <c r="B20" s="274">
        <v>2194</v>
      </c>
      <c r="C20" s="274">
        <v>18412</v>
      </c>
      <c r="D20" s="274">
        <v>39341</v>
      </c>
      <c r="E20" s="274">
        <f t="shared" si="0"/>
        <v>57753</v>
      </c>
      <c r="F20" s="82">
        <v>6.6</v>
      </c>
      <c r="G20" s="82">
        <v>6.11</v>
      </c>
      <c r="H20" s="81">
        <f t="shared" si="1"/>
        <v>12.71</v>
      </c>
      <c r="I20" s="12"/>
    </row>
    <row r="21" spans="1:9" ht="12.75">
      <c r="A21" s="258">
        <v>1973</v>
      </c>
      <c r="B21" s="274">
        <v>3932</v>
      </c>
      <c r="C21" s="274">
        <v>41233</v>
      </c>
      <c r="D21" s="274">
        <v>55756</v>
      </c>
      <c r="E21" s="274">
        <f t="shared" si="0"/>
        <v>96989</v>
      </c>
      <c r="F21" s="82">
        <v>11.68</v>
      </c>
      <c r="G21" s="82">
        <v>9.46</v>
      </c>
      <c r="H21" s="81">
        <f t="shared" si="1"/>
        <v>21.14</v>
      </c>
      <c r="I21" s="12"/>
    </row>
    <row r="22" spans="1:9" ht="12.75">
      <c r="A22" s="258">
        <v>1974</v>
      </c>
      <c r="B22" s="274">
        <v>4088</v>
      </c>
      <c r="C22" s="274">
        <v>59822</v>
      </c>
      <c r="D22" s="274">
        <v>82293</v>
      </c>
      <c r="E22" s="274">
        <f t="shared" si="0"/>
        <v>142115</v>
      </c>
      <c r="F22" s="82">
        <v>22.26</v>
      </c>
      <c r="G22" s="82">
        <v>46.33</v>
      </c>
      <c r="H22" s="81">
        <f t="shared" si="1"/>
        <v>68.59</v>
      </c>
      <c r="I22" s="12"/>
    </row>
    <row r="23" spans="1:9" ht="12.75">
      <c r="A23" s="258">
        <v>1975</v>
      </c>
      <c r="B23" s="274">
        <v>4340</v>
      </c>
      <c r="C23" s="274">
        <v>110679</v>
      </c>
      <c r="D23" s="274">
        <v>77916</v>
      </c>
      <c r="E23" s="274">
        <f t="shared" si="0"/>
        <v>188595</v>
      </c>
      <c r="F23" s="82">
        <v>39.75</v>
      </c>
      <c r="G23" s="82">
        <v>83.45</v>
      </c>
      <c r="H23" s="81">
        <f t="shared" si="1"/>
        <v>123.2</v>
      </c>
      <c r="I23" s="12"/>
    </row>
    <row r="24" spans="1:9" ht="12.75">
      <c r="A24" s="258">
        <v>1976</v>
      </c>
      <c r="B24" s="274">
        <v>4577</v>
      </c>
      <c r="C24" s="274">
        <v>55308</v>
      </c>
      <c r="D24" s="274">
        <v>68269</v>
      </c>
      <c r="E24" s="274">
        <f t="shared" si="0"/>
        <v>123577</v>
      </c>
      <c r="F24" s="82">
        <v>18.58</v>
      </c>
      <c r="G24" s="82">
        <v>75.58</v>
      </c>
      <c r="H24" s="81">
        <f t="shared" si="1"/>
        <v>94.16</v>
      </c>
      <c r="I24" s="12"/>
    </row>
    <row r="25" spans="1:9" ht="12.75">
      <c r="A25" s="258">
        <v>1977</v>
      </c>
      <c r="B25" s="274">
        <v>2221</v>
      </c>
      <c r="C25" s="274">
        <v>28977</v>
      </c>
      <c r="D25" s="274">
        <v>41772</v>
      </c>
      <c r="E25" s="274">
        <f t="shared" si="0"/>
        <v>70749</v>
      </c>
      <c r="F25" s="82">
        <v>6.34</v>
      </c>
      <c r="G25" s="82">
        <v>20.39</v>
      </c>
      <c r="H25" s="81">
        <f t="shared" si="1"/>
        <v>26.73</v>
      </c>
      <c r="I25" s="12"/>
    </row>
    <row r="26" spans="1:9" ht="12.75">
      <c r="A26" s="258">
        <v>1978</v>
      </c>
      <c r="B26" s="274">
        <v>8471</v>
      </c>
      <c r="C26" s="274">
        <v>161698</v>
      </c>
      <c r="D26" s="274">
        <v>277828</v>
      </c>
      <c r="E26" s="274">
        <f t="shared" si="0"/>
        <v>439526</v>
      </c>
      <c r="F26" s="82">
        <v>55.69</v>
      </c>
      <c r="G26" s="82">
        <v>106.01</v>
      </c>
      <c r="H26" s="81">
        <f t="shared" si="1"/>
        <v>161.7</v>
      </c>
      <c r="I26" s="12"/>
    </row>
    <row r="27" spans="1:9" ht="12.75">
      <c r="A27" s="258">
        <v>1979</v>
      </c>
      <c r="B27" s="274">
        <v>7222</v>
      </c>
      <c r="C27" s="274">
        <v>120153</v>
      </c>
      <c r="D27" s="274">
        <v>153414</v>
      </c>
      <c r="E27" s="274">
        <f t="shared" si="0"/>
        <v>273567</v>
      </c>
      <c r="F27" s="82">
        <v>38.09</v>
      </c>
      <c r="G27" s="82">
        <v>101.08</v>
      </c>
      <c r="H27" s="81">
        <f t="shared" si="1"/>
        <v>139.17000000000002</v>
      </c>
      <c r="I27" s="12"/>
    </row>
    <row r="28" spans="1:9" ht="12.75">
      <c r="A28" s="258">
        <v>1980</v>
      </c>
      <c r="B28" s="274">
        <v>7190</v>
      </c>
      <c r="C28" s="274">
        <v>92293</v>
      </c>
      <c r="D28" s="274">
        <v>170724</v>
      </c>
      <c r="E28" s="274">
        <f t="shared" si="0"/>
        <v>263017</v>
      </c>
      <c r="F28" s="82">
        <v>40.65</v>
      </c>
      <c r="G28" s="82">
        <v>114.14</v>
      </c>
      <c r="H28" s="81">
        <f t="shared" si="1"/>
        <v>154.79</v>
      </c>
      <c r="I28" s="12"/>
    </row>
    <row r="29" spans="1:9" ht="12.75">
      <c r="A29" s="258">
        <v>1981</v>
      </c>
      <c r="B29" s="274">
        <v>10878</v>
      </c>
      <c r="C29" s="274">
        <v>141631</v>
      </c>
      <c r="D29" s="274">
        <v>156657</v>
      </c>
      <c r="E29" s="274">
        <f t="shared" si="0"/>
        <v>298288</v>
      </c>
      <c r="F29" s="82">
        <v>57.96</v>
      </c>
      <c r="G29" s="82">
        <v>177.72</v>
      </c>
      <c r="H29" s="81">
        <f t="shared" si="1"/>
        <v>235.68</v>
      </c>
      <c r="I29" s="12"/>
    </row>
    <row r="30" spans="1:9" ht="12.75">
      <c r="A30" s="258">
        <v>1982</v>
      </c>
      <c r="B30" s="274">
        <v>6545</v>
      </c>
      <c r="C30" s="274">
        <v>65326</v>
      </c>
      <c r="D30" s="274">
        <v>87577</v>
      </c>
      <c r="E30" s="274">
        <f t="shared" si="0"/>
        <v>152903</v>
      </c>
      <c r="F30" s="82">
        <v>30.05</v>
      </c>
      <c r="G30" s="82">
        <v>155.93</v>
      </c>
      <c r="H30" s="81">
        <f t="shared" si="1"/>
        <v>185.98000000000002</v>
      </c>
      <c r="I30" s="12"/>
    </row>
    <row r="31" spans="1:9" ht="12.75">
      <c r="A31" s="258">
        <v>1983</v>
      </c>
      <c r="B31" s="274">
        <v>4791</v>
      </c>
      <c r="C31" s="274">
        <v>50930</v>
      </c>
      <c r="D31" s="274">
        <v>57170</v>
      </c>
      <c r="E31" s="274">
        <f t="shared" si="0"/>
        <v>108100</v>
      </c>
      <c r="F31" s="82">
        <v>23.46</v>
      </c>
      <c r="G31" s="82">
        <v>130.06</v>
      </c>
      <c r="H31" s="81">
        <f t="shared" si="1"/>
        <v>153.52</v>
      </c>
      <c r="I31" s="12"/>
    </row>
    <row r="32" spans="1:9" ht="12.75">
      <c r="A32" s="258">
        <v>1984</v>
      </c>
      <c r="B32" s="274">
        <v>7203</v>
      </c>
      <c r="C32" s="274">
        <v>54491</v>
      </c>
      <c r="D32" s="274">
        <v>110628</v>
      </c>
      <c r="E32" s="274">
        <f t="shared" si="0"/>
        <v>165119</v>
      </c>
      <c r="F32" s="82">
        <v>34.76</v>
      </c>
      <c r="G32" s="82">
        <v>159.58</v>
      </c>
      <c r="H32" s="81">
        <f t="shared" si="1"/>
        <v>194.34</v>
      </c>
      <c r="I32" s="12"/>
    </row>
    <row r="33" spans="1:9" ht="12.75">
      <c r="A33" s="258">
        <v>1985</v>
      </c>
      <c r="B33" s="274">
        <v>12238</v>
      </c>
      <c r="C33" s="274">
        <v>176266</v>
      </c>
      <c r="D33" s="274">
        <v>308210</v>
      </c>
      <c r="E33" s="274">
        <f t="shared" si="0"/>
        <v>484476</v>
      </c>
      <c r="F33" s="82">
        <v>110.53</v>
      </c>
      <c r="G33" s="82">
        <v>313.38</v>
      </c>
      <c r="H33" s="81">
        <f t="shared" si="1"/>
        <v>423.90999999999997</v>
      </c>
      <c r="I33" s="12"/>
    </row>
    <row r="34" spans="1:9" ht="12.75">
      <c r="A34" s="258">
        <v>1986</v>
      </c>
      <c r="B34" s="274">
        <v>7570</v>
      </c>
      <c r="C34" s="274">
        <v>113923</v>
      </c>
      <c r="D34" s="274">
        <v>150964</v>
      </c>
      <c r="E34" s="274">
        <f t="shared" si="0"/>
        <v>264887</v>
      </c>
      <c r="F34" s="82">
        <v>86.6</v>
      </c>
      <c r="G34" s="82">
        <v>253.07</v>
      </c>
      <c r="H34" s="81">
        <f t="shared" si="1"/>
        <v>339.66999999999996</v>
      </c>
      <c r="I34" s="12"/>
    </row>
    <row r="35" spans="1:9" ht="12.75">
      <c r="A35" s="258">
        <v>1987</v>
      </c>
      <c r="B35" s="274">
        <v>8679</v>
      </c>
      <c r="C35" s="274">
        <v>48993</v>
      </c>
      <c r="D35" s="274">
        <v>97669</v>
      </c>
      <c r="E35" s="274">
        <f t="shared" si="0"/>
        <v>146662</v>
      </c>
      <c r="F35" s="82">
        <v>35.79</v>
      </c>
      <c r="G35" s="82">
        <v>190.54</v>
      </c>
      <c r="H35" s="81">
        <f t="shared" si="1"/>
        <v>226.32999999999998</v>
      </c>
      <c r="I35" s="12"/>
    </row>
    <row r="36" spans="1:9" ht="12.75">
      <c r="A36" s="258">
        <v>1988</v>
      </c>
      <c r="B36" s="274">
        <v>9247</v>
      </c>
      <c r="C36" s="274">
        <v>39521</v>
      </c>
      <c r="D36" s="274">
        <v>98213</v>
      </c>
      <c r="E36" s="274">
        <f t="shared" si="0"/>
        <v>137734</v>
      </c>
      <c r="F36" s="82">
        <v>40.47</v>
      </c>
      <c r="G36" s="82">
        <v>191.83</v>
      </c>
      <c r="H36" s="81">
        <f t="shared" si="1"/>
        <v>232.3</v>
      </c>
      <c r="I36" s="12"/>
    </row>
    <row r="37" spans="1:9" ht="12.75">
      <c r="A37" s="258">
        <v>1989</v>
      </c>
      <c r="B37" s="274">
        <v>20811</v>
      </c>
      <c r="C37" s="274">
        <v>182448</v>
      </c>
      <c r="D37" s="274">
        <v>244245</v>
      </c>
      <c r="E37" s="274">
        <f t="shared" si="0"/>
        <v>426693</v>
      </c>
      <c r="F37" s="82">
        <v>214.94</v>
      </c>
      <c r="G37" s="82">
        <v>352.79</v>
      </c>
      <c r="H37" s="81">
        <f t="shared" si="1"/>
        <v>567.73</v>
      </c>
      <c r="I37" s="12"/>
    </row>
    <row r="38" spans="1:9" ht="12.75">
      <c r="A38" s="258">
        <v>1990</v>
      </c>
      <c r="B38" s="274">
        <v>12913</v>
      </c>
      <c r="C38" s="274">
        <v>72993</v>
      </c>
      <c r="D38" s="274">
        <v>130039</v>
      </c>
      <c r="E38" s="274">
        <f t="shared" si="0"/>
        <v>203032</v>
      </c>
      <c r="F38" s="82">
        <v>82.29</v>
      </c>
      <c r="G38" s="82">
        <v>314.13</v>
      </c>
      <c r="H38" s="81">
        <f t="shared" si="1"/>
        <v>396.42</v>
      </c>
      <c r="I38" s="12"/>
    </row>
    <row r="39" spans="1:9" ht="12.75">
      <c r="A39" s="258">
        <v>1991</v>
      </c>
      <c r="B39" s="274">
        <v>13531</v>
      </c>
      <c r="C39" s="274">
        <v>116896</v>
      </c>
      <c r="D39" s="274">
        <v>143422</v>
      </c>
      <c r="E39" s="274">
        <f t="shared" si="0"/>
        <v>260318</v>
      </c>
      <c r="F39" s="82">
        <v>168.48</v>
      </c>
      <c r="G39" s="82">
        <v>377.24</v>
      </c>
      <c r="H39" s="81">
        <f t="shared" si="1"/>
        <v>545.72</v>
      </c>
      <c r="I39" s="12"/>
    </row>
    <row r="40" spans="1:9" ht="12.75">
      <c r="A40" s="258">
        <v>1992</v>
      </c>
      <c r="B40" s="274">
        <v>15955</v>
      </c>
      <c r="C40" s="274">
        <v>40438</v>
      </c>
      <c r="D40" s="274">
        <v>64839</v>
      </c>
      <c r="E40" s="274">
        <f t="shared" si="0"/>
        <v>105277</v>
      </c>
      <c r="F40" s="82">
        <v>53.59</v>
      </c>
      <c r="G40" s="82">
        <v>131.46</v>
      </c>
      <c r="H40" s="81">
        <f t="shared" si="1"/>
        <v>185.05</v>
      </c>
      <c r="I40" s="12"/>
    </row>
    <row r="41" spans="1:9" ht="12.75">
      <c r="A41" s="258">
        <v>1993</v>
      </c>
      <c r="B41" s="274">
        <v>14254</v>
      </c>
      <c r="C41" s="274">
        <v>33161</v>
      </c>
      <c r="D41" s="274">
        <v>56106</v>
      </c>
      <c r="E41" s="274">
        <f t="shared" si="0"/>
        <v>89267</v>
      </c>
      <c r="F41" s="82">
        <v>48.54</v>
      </c>
      <c r="G41" s="82">
        <v>119.07</v>
      </c>
      <c r="H41" s="81">
        <f t="shared" si="1"/>
        <v>167.60999999999999</v>
      </c>
      <c r="I41" s="12"/>
    </row>
    <row r="42" spans="1:9" ht="12.75">
      <c r="A42" s="258">
        <v>1994</v>
      </c>
      <c r="B42" s="274">
        <v>19263</v>
      </c>
      <c r="C42" s="274">
        <v>250433</v>
      </c>
      <c r="D42" s="274">
        <v>187202</v>
      </c>
      <c r="E42" s="274">
        <f t="shared" si="0"/>
        <v>437635</v>
      </c>
      <c r="F42" s="82">
        <v>438.89</v>
      </c>
      <c r="G42" s="82">
        <v>886.56</v>
      </c>
      <c r="H42" s="81">
        <f t="shared" si="1"/>
        <v>1325.4499999999998</v>
      </c>
      <c r="I42" s="12"/>
    </row>
    <row r="43" spans="1:9" ht="12.75">
      <c r="A43" s="258">
        <v>1995</v>
      </c>
      <c r="B43" s="274">
        <v>25827</v>
      </c>
      <c r="C43" s="274">
        <v>42389</v>
      </c>
      <c r="D43" s="274">
        <v>101095</v>
      </c>
      <c r="E43" s="274">
        <f t="shared" si="0"/>
        <v>143484</v>
      </c>
      <c r="F43" s="82">
        <v>108.65</v>
      </c>
      <c r="G43" s="82">
        <v>150.06</v>
      </c>
      <c r="H43" s="81">
        <f t="shared" si="1"/>
        <v>258.71000000000004</v>
      </c>
      <c r="I43" s="12"/>
    </row>
    <row r="44" spans="1:9" ht="12.75">
      <c r="A44" s="258">
        <v>1996</v>
      </c>
      <c r="B44" s="274">
        <v>16771</v>
      </c>
      <c r="C44" s="274">
        <v>10531</v>
      </c>
      <c r="D44" s="274">
        <v>49283</v>
      </c>
      <c r="E44" s="274">
        <f t="shared" si="0"/>
        <v>59814</v>
      </c>
      <c r="F44" s="82">
        <v>29.78</v>
      </c>
      <c r="G44" s="82">
        <v>24.42</v>
      </c>
      <c r="H44" s="81">
        <f t="shared" si="1"/>
        <v>54.2</v>
      </c>
      <c r="I44" s="12"/>
    </row>
    <row r="45" spans="1:9" ht="12.75">
      <c r="A45" s="258">
        <v>1997</v>
      </c>
      <c r="B45" s="274">
        <v>22320</v>
      </c>
      <c r="C45" s="274">
        <v>21326</v>
      </c>
      <c r="D45" s="274">
        <v>77177</v>
      </c>
      <c r="E45" s="274">
        <f t="shared" si="0"/>
        <v>98503</v>
      </c>
      <c r="F45" s="82">
        <v>72.23</v>
      </c>
      <c r="G45" s="82">
        <v>44.48</v>
      </c>
      <c r="H45" s="81">
        <f t="shared" si="1"/>
        <v>116.71000000000001</v>
      </c>
      <c r="I45" s="12"/>
    </row>
    <row r="46" spans="1:9" ht="12.75">
      <c r="A46" s="258">
        <v>1998</v>
      </c>
      <c r="B46" s="274">
        <v>22446</v>
      </c>
      <c r="C46" s="274">
        <v>42959</v>
      </c>
      <c r="D46" s="274">
        <v>90684</v>
      </c>
      <c r="E46" s="274">
        <f t="shared" si="0"/>
        <v>133643</v>
      </c>
      <c r="F46" s="82">
        <v>52.46</v>
      </c>
      <c r="G46" s="82">
        <v>65.17</v>
      </c>
      <c r="H46" s="81">
        <f t="shared" si="1"/>
        <v>117.63</v>
      </c>
      <c r="I46" s="12"/>
    </row>
    <row r="47" spans="1:9" ht="12.75">
      <c r="A47" s="258">
        <v>1999</v>
      </c>
      <c r="B47" s="274">
        <v>18237</v>
      </c>
      <c r="C47" s="274">
        <v>24034</v>
      </c>
      <c r="D47" s="274">
        <v>58183</v>
      </c>
      <c r="E47" s="274">
        <f t="shared" si="0"/>
        <v>82217</v>
      </c>
      <c r="F47" s="82">
        <v>58.98</v>
      </c>
      <c r="G47" s="82">
        <v>43.25</v>
      </c>
      <c r="H47" s="81">
        <f t="shared" si="1"/>
        <v>102.22999999999999</v>
      </c>
      <c r="I47" s="12"/>
    </row>
    <row r="48" spans="1:9" ht="12.75">
      <c r="A48" s="258">
        <v>2000</v>
      </c>
      <c r="B48" s="274">
        <v>24118</v>
      </c>
      <c r="C48" s="274">
        <v>46138</v>
      </c>
      <c r="D48" s="274">
        <v>142448</v>
      </c>
      <c r="E48" s="274">
        <f t="shared" si="0"/>
        <v>188586</v>
      </c>
      <c r="F48" s="82">
        <v>148.36</v>
      </c>
      <c r="G48" s="82">
        <v>232.59</v>
      </c>
      <c r="H48" s="81">
        <f t="shared" si="1"/>
        <v>380.95000000000005</v>
      </c>
      <c r="I48" s="12"/>
    </row>
    <row r="49" spans="1:9" ht="12.75">
      <c r="A49" s="258">
        <v>2001</v>
      </c>
      <c r="B49" s="274">
        <v>19547</v>
      </c>
      <c r="C49" s="274">
        <v>19363</v>
      </c>
      <c r="D49" s="274">
        <v>73934</v>
      </c>
      <c r="E49" s="274">
        <f t="shared" si="0"/>
        <v>93297</v>
      </c>
      <c r="F49" s="82">
        <v>73.39</v>
      </c>
      <c r="G49" s="82">
        <v>92.92</v>
      </c>
      <c r="H49" s="81">
        <f t="shared" si="1"/>
        <v>166.31</v>
      </c>
      <c r="I49" s="12"/>
    </row>
    <row r="50" spans="1:9" ht="12.75">
      <c r="A50" s="258">
        <v>2002</v>
      </c>
      <c r="B50" s="274">
        <v>19929</v>
      </c>
      <c r="C50" s="274">
        <v>25197</v>
      </c>
      <c r="D50" s="274">
        <v>82267</v>
      </c>
      <c r="E50" s="274">
        <f t="shared" si="0"/>
        <v>107464</v>
      </c>
      <c r="F50" s="82">
        <v>99.31</v>
      </c>
      <c r="G50" s="82">
        <v>121.18</v>
      </c>
      <c r="H50" s="81">
        <f t="shared" si="1"/>
        <v>220.49</v>
      </c>
      <c r="I50" s="12"/>
    </row>
    <row r="51" spans="1:9" ht="12.75">
      <c r="A51" s="258">
        <v>2003</v>
      </c>
      <c r="B51" s="274">
        <v>18616</v>
      </c>
      <c r="C51" s="274">
        <v>53673</v>
      </c>
      <c r="D51" s="274">
        <v>94499</v>
      </c>
      <c r="E51" s="274">
        <f t="shared" si="0"/>
        <v>148172</v>
      </c>
      <c r="F51" s="82">
        <v>117.36</v>
      </c>
      <c r="G51" s="82">
        <v>288.21</v>
      </c>
      <c r="H51" s="81">
        <f t="shared" si="1"/>
        <v>405.57</v>
      </c>
      <c r="I51" s="12"/>
    </row>
    <row r="52" spans="1:9" ht="12.75">
      <c r="A52" s="258">
        <v>2004</v>
      </c>
      <c r="B52" s="274">
        <v>21396</v>
      </c>
      <c r="C52" s="274">
        <v>51732</v>
      </c>
      <c r="D52" s="274">
        <v>82461</v>
      </c>
      <c r="E52" s="274">
        <f t="shared" si="0"/>
        <v>134193</v>
      </c>
      <c r="F52" s="82">
        <v>66.68</v>
      </c>
      <c r="G52" s="82">
        <v>292.96</v>
      </c>
      <c r="H52" s="81">
        <f t="shared" si="1"/>
        <v>359.64</v>
      </c>
      <c r="I52" s="12"/>
    </row>
    <row r="53" spans="1:9" ht="12.75">
      <c r="A53" s="258">
        <v>2005</v>
      </c>
      <c r="B53" s="274">
        <v>25492</v>
      </c>
      <c r="C53" s="274">
        <v>69350</v>
      </c>
      <c r="D53" s="274">
        <v>119322</v>
      </c>
      <c r="E53" s="274">
        <f t="shared" si="0"/>
        <v>188672</v>
      </c>
      <c r="F53" s="82">
        <v>126.65</v>
      </c>
      <c r="G53" s="82">
        <v>379.05</v>
      </c>
      <c r="H53" s="81">
        <f t="shared" si="1"/>
        <v>505.70000000000005</v>
      </c>
      <c r="I53" s="12"/>
    </row>
    <row r="54" spans="1:9" ht="12.75">
      <c r="A54" s="258">
        <v>2006</v>
      </c>
      <c r="B54" s="274">
        <v>16334</v>
      </c>
      <c r="C54" s="274">
        <v>71083</v>
      </c>
      <c r="D54" s="274">
        <v>84280</v>
      </c>
      <c r="E54" s="274">
        <f t="shared" si="0"/>
        <v>155363</v>
      </c>
      <c r="F54" s="82">
        <v>318.89</v>
      </c>
      <c r="G54" s="82">
        <v>433.78</v>
      </c>
      <c r="H54" s="81">
        <f t="shared" si="1"/>
        <v>752.67</v>
      </c>
      <c r="I54" s="12"/>
    </row>
    <row r="55" spans="1:9" ht="12.75">
      <c r="A55" s="258">
        <v>2007</v>
      </c>
      <c r="B55" s="274">
        <v>10932</v>
      </c>
      <c r="C55" s="274">
        <v>29403</v>
      </c>
      <c r="D55" s="274">
        <v>56710</v>
      </c>
      <c r="E55" s="274">
        <f t="shared" si="0"/>
        <v>86113</v>
      </c>
      <c r="F55" s="82">
        <v>26.51</v>
      </c>
      <c r="G55" s="82">
        <v>201.08</v>
      </c>
      <c r="H55" s="81">
        <f t="shared" si="1"/>
        <v>227.59</v>
      </c>
      <c r="I55" s="12"/>
    </row>
    <row r="56" spans="1:9" ht="13.5" thickBot="1">
      <c r="A56" s="260">
        <v>2008</v>
      </c>
      <c r="B56" s="275">
        <v>11656</v>
      </c>
      <c r="C56" s="275">
        <v>8443.07</v>
      </c>
      <c r="D56" s="275">
        <v>41878.27</v>
      </c>
      <c r="E56" s="275">
        <v>50321.34</v>
      </c>
      <c r="F56" s="276" t="s">
        <v>724</v>
      </c>
      <c r="G56" s="276" t="s">
        <v>724</v>
      </c>
      <c r="H56" s="277" t="s">
        <v>724</v>
      </c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57421875" style="0" customWidth="1"/>
    <col min="2" max="8" width="15.7109375" style="0" customWidth="1"/>
    <col min="9" max="9" width="16.140625" style="0" customWidth="1"/>
    <col min="10" max="16384" width="9.140625" style="0" customWidth="1"/>
  </cols>
  <sheetData>
    <row r="1" spans="1:9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</row>
    <row r="3" spans="1:9" ht="15">
      <c r="A3" s="554" t="s">
        <v>1072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1073</v>
      </c>
      <c r="B5" s="559" t="s">
        <v>1074</v>
      </c>
      <c r="C5" s="639"/>
      <c r="D5" s="555"/>
      <c r="E5" s="565" t="s">
        <v>1075</v>
      </c>
      <c r="F5" s="566"/>
      <c r="G5" s="566"/>
      <c r="H5" s="566"/>
      <c r="I5" s="566"/>
    </row>
    <row r="6" spans="1:10" ht="12.75">
      <c r="A6" s="636"/>
      <c r="B6" s="640"/>
      <c r="C6" s="641"/>
      <c r="D6" s="642"/>
      <c r="E6" s="643" t="s">
        <v>1076</v>
      </c>
      <c r="F6" s="644"/>
      <c r="G6" s="644"/>
      <c r="H6" s="644"/>
      <c r="I6" s="644"/>
      <c r="J6" s="12"/>
    </row>
    <row r="7" spans="1:9" ht="12.75">
      <c r="A7" s="636"/>
      <c r="B7" s="643" t="s">
        <v>992</v>
      </c>
      <c r="C7" s="645"/>
      <c r="D7" s="271" t="s">
        <v>653</v>
      </c>
      <c r="E7" s="567" t="s">
        <v>1051</v>
      </c>
      <c r="F7" s="643" t="s">
        <v>1052</v>
      </c>
      <c r="G7" s="644"/>
      <c r="H7" s="645"/>
      <c r="I7" s="271" t="s">
        <v>653</v>
      </c>
    </row>
    <row r="8" spans="1:9" ht="13.5" thickBot="1">
      <c r="A8" s="556"/>
      <c r="B8" s="234" t="s">
        <v>1077</v>
      </c>
      <c r="C8" s="234" t="s">
        <v>1078</v>
      </c>
      <c r="D8" s="272" t="s">
        <v>1079</v>
      </c>
      <c r="E8" s="568"/>
      <c r="F8" s="234" t="s">
        <v>1080</v>
      </c>
      <c r="G8" s="234" t="s">
        <v>1081</v>
      </c>
      <c r="H8" s="234" t="s">
        <v>653</v>
      </c>
      <c r="I8" s="252" t="s">
        <v>1082</v>
      </c>
    </row>
    <row r="9" spans="1:9" ht="12.75">
      <c r="A9" s="278" t="s">
        <v>1083</v>
      </c>
      <c r="B9" s="273">
        <v>283</v>
      </c>
      <c r="C9" s="273">
        <v>83</v>
      </c>
      <c r="D9" s="273">
        <v>366</v>
      </c>
      <c r="E9" s="279">
        <v>193.81</v>
      </c>
      <c r="F9" s="279">
        <v>340.26</v>
      </c>
      <c r="G9" s="279">
        <v>19.71</v>
      </c>
      <c r="H9" s="280">
        <v>359.97</v>
      </c>
      <c r="I9" s="281">
        <v>553.78</v>
      </c>
    </row>
    <row r="10" spans="1:9" ht="12.75">
      <c r="A10" s="282" t="s">
        <v>1084</v>
      </c>
      <c r="B10" s="274">
        <v>210</v>
      </c>
      <c r="C10" s="274">
        <v>82</v>
      </c>
      <c r="D10" s="283">
        <v>292</v>
      </c>
      <c r="E10" s="284">
        <v>124.16</v>
      </c>
      <c r="F10" s="280">
        <v>725.65</v>
      </c>
      <c r="G10" s="280">
        <v>5.33</v>
      </c>
      <c r="H10" s="280">
        <v>730.98</v>
      </c>
      <c r="I10" s="285">
        <v>855.14</v>
      </c>
    </row>
    <row r="11" spans="1:9" ht="12.75">
      <c r="A11" s="282" t="s">
        <v>1085</v>
      </c>
      <c r="B11" s="274">
        <v>879</v>
      </c>
      <c r="C11" s="274">
        <v>469</v>
      </c>
      <c r="D11" s="283">
        <v>1348</v>
      </c>
      <c r="E11" s="284">
        <v>477.82</v>
      </c>
      <c r="F11" s="280">
        <v>3830.43</v>
      </c>
      <c r="G11" s="280">
        <v>39.01</v>
      </c>
      <c r="H11" s="280">
        <v>3869.44</v>
      </c>
      <c r="I11" s="285">
        <v>4347.26</v>
      </c>
    </row>
    <row r="12" spans="1:9" ht="12.75">
      <c r="A12" s="282" t="s">
        <v>1086</v>
      </c>
      <c r="B12" s="274">
        <v>462</v>
      </c>
      <c r="C12" s="274">
        <v>78</v>
      </c>
      <c r="D12" s="286">
        <v>540</v>
      </c>
      <c r="E12" s="280">
        <v>202.44</v>
      </c>
      <c r="F12" s="280">
        <v>375.9</v>
      </c>
      <c r="G12" s="280">
        <v>1.32</v>
      </c>
      <c r="H12" s="280">
        <v>377.22</v>
      </c>
      <c r="I12" s="285">
        <v>579.66</v>
      </c>
    </row>
    <row r="13" spans="1:9" s="242" customFormat="1" ht="12.75">
      <c r="A13" s="287" t="s">
        <v>1087</v>
      </c>
      <c r="B13" s="288">
        <v>1834</v>
      </c>
      <c r="C13" s="288">
        <v>712</v>
      </c>
      <c r="D13" s="288">
        <v>2546</v>
      </c>
      <c r="E13" s="289">
        <v>998.23</v>
      </c>
      <c r="F13" s="289">
        <v>5272.24</v>
      </c>
      <c r="G13" s="289">
        <v>65.37</v>
      </c>
      <c r="H13" s="289">
        <v>5337.61</v>
      </c>
      <c r="I13" s="290">
        <v>6335.84</v>
      </c>
    </row>
    <row r="14" spans="1:9" ht="12.75">
      <c r="A14" s="282"/>
      <c r="B14" s="274"/>
      <c r="C14" s="274"/>
      <c r="D14" s="274"/>
      <c r="E14" s="280"/>
      <c r="F14" s="280"/>
      <c r="G14" s="280"/>
      <c r="H14" s="280"/>
      <c r="I14" s="285"/>
    </row>
    <row r="15" spans="1:9" s="242" customFormat="1" ht="12.75">
      <c r="A15" s="287" t="s">
        <v>1088</v>
      </c>
      <c r="B15" s="288">
        <v>776</v>
      </c>
      <c r="C15" s="288">
        <v>965</v>
      </c>
      <c r="D15" s="291">
        <v>1741</v>
      </c>
      <c r="E15" s="289">
        <v>588.12</v>
      </c>
      <c r="F15" s="289">
        <v>5620.27</v>
      </c>
      <c r="G15" s="289">
        <v>477.23</v>
      </c>
      <c r="H15" s="289">
        <v>6097.5</v>
      </c>
      <c r="I15" s="290">
        <v>6685.62</v>
      </c>
    </row>
    <row r="16" spans="1:9" ht="12.75">
      <c r="A16" s="282"/>
      <c r="B16" s="274"/>
      <c r="C16" s="274"/>
      <c r="D16" s="274"/>
      <c r="E16" s="280"/>
      <c r="F16" s="280"/>
      <c r="G16" s="280"/>
      <c r="H16" s="280"/>
      <c r="I16" s="285"/>
    </row>
    <row r="17" spans="1:9" s="242" customFormat="1" ht="12.75">
      <c r="A17" s="287" t="s">
        <v>1089</v>
      </c>
      <c r="B17" s="288">
        <v>63</v>
      </c>
      <c r="C17" s="288">
        <v>380</v>
      </c>
      <c r="D17" s="291">
        <v>443</v>
      </c>
      <c r="E17" s="289">
        <v>584.82</v>
      </c>
      <c r="F17" s="289">
        <v>5819.36</v>
      </c>
      <c r="G17" s="289">
        <v>1400.49</v>
      </c>
      <c r="H17" s="289">
        <v>7219.85</v>
      </c>
      <c r="I17" s="290">
        <v>7804.67</v>
      </c>
    </row>
    <row r="18" spans="1:9" ht="12.75">
      <c r="A18" s="282"/>
      <c r="B18" s="274"/>
      <c r="C18" s="274"/>
      <c r="D18" s="274"/>
      <c r="E18" s="280"/>
      <c r="F18" s="280"/>
      <c r="G18" s="280"/>
      <c r="H18" s="280"/>
      <c r="I18" s="285"/>
    </row>
    <row r="19" spans="1:9" ht="12.75">
      <c r="A19" s="282" t="s">
        <v>1090</v>
      </c>
      <c r="B19" s="274">
        <v>20</v>
      </c>
      <c r="C19" s="274">
        <v>5</v>
      </c>
      <c r="D19" s="286">
        <v>25</v>
      </c>
      <c r="E19" s="280">
        <v>1.98</v>
      </c>
      <c r="F19" s="280">
        <v>9.2</v>
      </c>
      <c r="G19" s="280">
        <v>21.06</v>
      </c>
      <c r="H19" s="280">
        <v>30.26</v>
      </c>
      <c r="I19" s="285">
        <v>32.24</v>
      </c>
    </row>
    <row r="20" spans="1:9" ht="12.75">
      <c r="A20" s="282" t="s">
        <v>1091</v>
      </c>
      <c r="B20" s="274">
        <v>17</v>
      </c>
      <c r="C20" s="274">
        <v>9</v>
      </c>
      <c r="D20" s="286">
        <v>26</v>
      </c>
      <c r="E20" s="280">
        <v>23.13</v>
      </c>
      <c r="F20" s="280">
        <v>118.07</v>
      </c>
      <c r="G20" s="280">
        <v>2.06</v>
      </c>
      <c r="H20" s="280">
        <v>120.13</v>
      </c>
      <c r="I20" s="285">
        <v>143.26</v>
      </c>
    </row>
    <row r="21" spans="1:9" ht="12.75">
      <c r="A21" s="282" t="s">
        <v>1092</v>
      </c>
      <c r="B21" s="274">
        <v>13</v>
      </c>
      <c r="C21" s="274">
        <v>17</v>
      </c>
      <c r="D21" s="286">
        <v>30</v>
      </c>
      <c r="E21" s="280">
        <v>13.52</v>
      </c>
      <c r="F21" s="280">
        <v>42.29</v>
      </c>
      <c r="G21" s="280">
        <v>9</v>
      </c>
      <c r="H21" s="280">
        <v>51.29</v>
      </c>
      <c r="I21" s="285">
        <v>64.81</v>
      </c>
    </row>
    <row r="22" spans="1:9" s="242" customFormat="1" ht="12.75">
      <c r="A22" s="287" t="s">
        <v>1093</v>
      </c>
      <c r="B22" s="288">
        <v>50</v>
      </c>
      <c r="C22" s="288">
        <v>31</v>
      </c>
      <c r="D22" s="288">
        <v>81</v>
      </c>
      <c r="E22" s="289">
        <v>38.63</v>
      </c>
      <c r="F22" s="289">
        <v>169.56</v>
      </c>
      <c r="G22" s="289">
        <v>32.12</v>
      </c>
      <c r="H22" s="289">
        <v>201.68</v>
      </c>
      <c r="I22" s="290">
        <v>240.31</v>
      </c>
    </row>
    <row r="23" spans="1:9" ht="12.75">
      <c r="A23" s="282"/>
      <c r="B23" s="274"/>
      <c r="C23" s="274"/>
      <c r="D23" s="274"/>
      <c r="E23" s="280"/>
      <c r="F23" s="280"/>
      <c r="G23" s="280"/>
      <c r="H23" s="280"/>
      <c r="I23" s="285"/>
    </row>
    <row r="24" spans="1:9" s="242" customFormat="1" ht="12.75">
      <c r="A24" s="287" t="s">
        <v>1094</v>
      </c>
      <c r="B24" s="288">
        <v>436</v>
      </c>
      <c r="C24" s="288">
        <v>159</v>
      </c>
      <c r="D24" s="291">
        <v>595</v>
      </c>
      <c r="E24" s="289">
        <v>173.16</v>
      </c>
      <c r="F24" s="289">
        <v>841.89</v>
      </c>
      <c r="G24" s="289">
        <v>118.74</v>
      </c>
      <c r="H24" s="289">
        <v>960.63</v>
      </c>
      <c r="I24" s="290">
        <v>1133.79</v>
      </c>
    </row>
    <row r="25" spans="1:9" ht="12.75">
      <c r="A25" s="282"/>
      <c r="B25" s="274"/>
      <c r="C25" s="274"/>
      <c r="D25" s="274"/>
      <c r="E25" s="280"/>
      <c r="F25" s="280"/>
      <c r="G25" s="280"/>
      <c r="H25" s="280"/>
      <c r="I25" s="285"/>
    </row>
    <row r="26" spans="1:9" s="242" customFormat="1" ht="12.75">
      <c r="A26" s="287" t="s">
        <v>1095</v>
      </c>
      <c r="B26" s="288">
        <v>95</v>
      </c>
      <c r="C26" s="288">
        <v>15</v>
      </c>
      <c r="D26" s="291">
        <v>110</v>
      </c>
      <c r="E26" s="289">
        <v>8.02</v>
      </c>
      <c r="F26" s="289">
        <v>47.49</v>
      </c>
      <c r="G26" s="289">
        <v>16.05</v>
      </c>
      <c r="H26" s="289">
        <v>63.54</v>
      </c>
      <c r="I26" s="290">
        <v>71.56</v>
      </c>
    </row>
    <row r="27" spans="1:9" ht="12.75">
      <c r="A27" s="282"/>
      <c r="B27" s="274"/>
      <c r="C27" s="274"/>
      <c r="D27" s="274"/>
      <c r="E27" s="280"/>
      <c r="F27" s="280"/>
      <c r="G27" s="280"/>
      <c r="H27" s="280"/>
      <c r="I27" s="285"/>
    </row>
    <row r="28" spans="1:9" ht="12.75">
      <c r="A28" s="282" t="s">
        <v>1096</v>
      </c>
      <c r="B28" s="274">
        <v>60</v>
      </c>
      <c r="C28" s="274">
        <v>25</v>
      </c>
      <c r="D28" s="286">
        <v>85</v>
      </c>
      <c r="E28" s="280">
        <v>21.66</v>
      </c>
      <c r="F28" s="280">
        <v>47.59</v>
      </c>
      <c r="G28" s="280">
        <v>19.6</v>
      </c>
      <c r="H28" s="280">
        <v>67.19</v>
      </c>
      <c r="I28" s="285">
        <v>88.85</v>
      </c>
    </row>
    <row r="29" spans="1:9" ht="12.75">
      <c r="A29" s="282" t="s">
        <v>1097</v>
      </c>
      <c r="B29" s="274">
        <v>65</v>
      </c>
      <c r="C29" s="274">
        <v>17</v>
      </c>
      <c r="D29" s="286">
        <v>82</v>
      </c>
      <c r="E29" s="280">
        <v>20.09</v>
      </c>
      <c r="F29" s="280">
        <v>17.07</v>
      </c>
      <c r="G29" s="280">
        <v>24.85</v>
      </c>
      <c r="H29" s="280">
        <v>41.92</v>
      </c>
      <c r="I29" s="285">
        <v>62.01</v>
      </c>
    </row>
    <row r="30" spans="1:9" ht="12.75">
      <c r="A30" s="282" t="s">
        <v>1098</v>
      </c>
      <c r="B30" s="274">
        <v>134</v>
      </c>
      <c r="C30" s="274">
        <v>51</v>
      </c>
      <c r="D30" s="286">
        <v>185</v>
      </c>
      <c r="E30" s="280">
        <v>1940.4</v>
      </c>
      <c r="F30" s="280">
        <v>295.02</v>
      </c>
      <c r="G30" s="280">
        <v>102.31</v>
      </c>
      <c r="H30" s="280">
        <v>397.33</v>
      </c>
      <c r="I30" s="285">
        <v>2337.73</v>
      </c>
    </row>
    <row r="31" spans="1:9" s="242" customFormat="1" ht="12.75">
      <c r="A31" s="287" t="s">
        <v>1099</v>
      </c>
      <c r="B31" s="288">
        <v>259</v>
      </c>
      <c r="C31" s="288">
        <v>93</v>
      </c>
      <c r="D31" s="288">
        <v>352</v>
      </c>
      <c r="E31" s="289">
        <v>1982.15</v>
      </c>
      <c r="F31" s="289">
        <v>359.68</v>
      </c>
      <c r="G31" s="289">
        <v>146.76</v>
      </c>
      <c r="H31" s="289">
        <v>506.44</v>
      </c>
      <c r="I31" s="290">
        <v>2488.59</v>
      </c>
    </row>
    <row r="32" spans="1:9" ht="12.75">
      <c r="A32" s="282"/>
      <c r="B32" s="274"/>
      <c r="C32" s="274"/>
      <c r="D32" s="274"/>
      <c r="E32" s="280"/>
      <c r="F32" s="280"/>
      <c r="G32" s="280"/>
      <c r="H32" s="280"/>
      <c r="I32" s="285"/>
    </row>
    <row r="33" spans="1:9" ht="12.75">
      <c r="A33" s="282" t="s">
        <v>1100</v>
      </c>
      <c r="B33" s="274">
        <v>160</v>
      </c>
      <c r="C33" s="274">
        <v>12</v>
      </c>
      <c r="D33" s="286">
        <v>172</v>
      </c>
      <c r="E33" s="280">
        <v>15.28</v>
      </c>
      <c r="F33" s="280">
        <v>20.23</v>
      </c>
      <c r="G33" s="280">
        <v>0.78</v>
      </c>
      <c r="H33" s="280">
        <f>F33+G33</f>
        <v>21.01</v>
      </c>
      <c r="I33" s="285">
        <f>E33+H33</f>
        <v>36.29</v>
      </c>
    </row>
    <row r="34" spans="1:9" ht="12.75">
      <c r="A34" s="282" t="s">
        <v>1101</v>
      </c>
      <c r="B34" s="274">
        <v>87</v>
      </c>
      <c r="C34" s="274">
        <v>8</v>
      </c>
      <c r="D34" s="286">
        <v>95</v>
      </c>
      <c r="E34" s="280">
        <v>8.06</v>
      </c>
      <c r="F34" s="280">
        <v>15.05</v>
      </c>
      <c r="G34" s="280">
        <v>2.79</v>
      </c>
      <c r="H34" s="280">
        <f>F34+G34</f>
        <v>17.84</v>
      </c>
      <c r="I34" s="285">
        <f>E34+H34</f>
        <v>25.9</v>
      </c>
    </row>
    <row r="35" spans="1:9" ht="12.75">
      <c r="A35" s="282" t="s">
        <v>1102</v>
      </c>
      <c r="B35" s="274">
        <v>70</v>
      </c>
      <c r="C35" s="274">
        <v>23</v>
      </c>
      <c r="D35" s="286">
        <v>93</v>
      </c>
      <c r="E35" s="280">
        <v>151.34</v>
      </c>
      <c r="F35" s="280">
        <v>25.6</v>
      </c>
      <c r="G35" s="280">
        <v>291.92</v>
      </c>
      <c r="H35" s="280">
        <f>F35+G35</f>
        <v>317.52000000000004</v>
      </c>
      <c r="I35" s="285">
        <f>E35+H35</f>
        <v>468.86</v>
      </c>
    </row>
    <row r="36" spans="1:9" ht="12.75">
      <c r="A36" s="282" t="s">
        <v>1103</v>
      </c>
      <c r="B36" s="274">
        <v>51</v>
      </c>
      <c r="C36" s="274">
        <v>10</v>
      </c>
      <c r="D36" s="286">
        <v>61</v>
      </c>
      <c r="E36" s="280">
        <v>15.14</v>
      </c>
      <c r="F36" s="280">
        <v>31.17</v>
      </c>
      <c r="G36" s="280">
        <v>1.32</v>
      </c>
      <c r="H36" s="280">
        <f>F36+G36</f>
        <v>32.49</v>
      </c>
      <c r="I36" s="285">
        <f>E36+H36</f>
        <v>47.63</v>
      </c>
    </row>
    <row r="37" spans="1:9" s="242" customFormat="1" ht="12.75">
      <c r="A37" s="287" t="s">
        <v>1104</v>
      </c>
      <c r="B37" s="288">
        <v>368</v>
      </c>
      <c r="C37" s="288">
        <v>53</v>
      </c>
      <c r="D37" s="288">
        <v>421</v>
      </c>
      <c r="E37" s="289">
        <v>189.82</v>
      </c>
      <c r="F37" s="289">
        <v>92.05</v>
      </c>
      <c r="G37" s="289">
        <v>295.53</v>
      </c>
      <c r="H37" s="289">
        <f>F37+G37</f>
        <v>387.58</v>
      </c>
      <c r="I37" s="290">
        <f>E37+H37</f>
        <v>577.4</v>
      </c>
    </row>
    <row r="38" spans="1:9" ht="12.75">
      <c r="A38" s="282"/>
      <c r="B38" s="274"/>
      <c r="C38" s="274"/>
      <c r="D38" s="274"/>
      <c r="E38" s="280"/>
      <c r="F38" s="280"/>
      <c r="G38" s="280"/>
      <c r="H38" s="280"/>
      <c r="I38" s="285"/>
    </row>
    <row r="39" spans="1:9" s="242" customFormat="1" ht="12.75">
      <c r="A39" s="287" t="s">
        <v>1105</v>
      </c>
      <c r="B39" s="288">
        <v>117</v>
      </c>
      <c r="C39" s="288">
        <v>4</v>
      </c>
      <c r="D39" s="291">
        <v>121</v>
      </c>
      <c r="E39" s="289">
        <v>4.11</v>
      </c>
      <c r="F39" s="289">
        <v>20.79</v>
      </c>
      <c r="G39" s="289">
        <v>20.06</v>
      </c>
      <c r="H39" s="289">
        <v>40.85</v>
      </c>
      <c r="I39" s="290">
        <v>44.96</v>
      </c>
    </row>
    <row r="40" spans="1:9" ht="12.75">
      <c r="A40" s="282"/>
      <c r="B40" s="274"/>
      <c r="C40" s="274"/>
      <c r="D40" s="274"/>
      <c r="E40" s="280"/>
      <c r="F40" s="280"/>
      <c r="G40" s="280"/>
      <c r="H40" s="280"/>
      <c r="I40" s="285"/>
    </row>
    <row r="41" spans="1:9" ht="12.75">
      <c r="A41" s="282" t="s">
        <v>1106</v>
      </c>
      <c r="B41" s="274">
        <v>127</v>
      </c>
      <c r="C41" s="274">
        <v>70</v>
      </c>
      <c r="D41" s="286">
        <v>197</v>
      </c>
      <c r="E41" s="280">
        <v>89.67</v>
      </c>
      <c r="F41" s="280">
        <v>1164.2</v>
      </c>
      <c r="G41" s="280">
        <v>206.22</v>
      </c>
      <c r="H41" s="280">
        <v>1370.42</v>
      </c>
      <c r="I41" s="285">
        <v>1460.09</v>
      </c>
    </row>
    <row r="42" spans="1:9" ht="12.75">
      <c r="A42" s="282" t="s">
        <v>1107</v>
      </c>
      <c r="B42" s="274">
        <v>94</v>
      </c>
      <c r="C42" s="274">
        <v>39</v>
      </c>
      <c r="D42" s="286">
        <v>133</v>
      </c>
      <c r="E42" s="280">
        <v>68.09</v>
      </c>
      <c r="F42" s="280">
        <v>304.16</v>
      </c>
      <c r="G42" s="280">
        <v>107.15</v>
      </c>
      <c r="H42" s="280">
        <v>411.31</v>
      </c>
      <c r="I42" s="285">
        <v>479.4</v>
      </c>
    </row>
    <row r="43" spans="1:9" ht="12.75">
      <c r="A43" s="282" t="s">
        <v>1108</v>
      </c>
      <c r="B43" s="274">
        <v>191</v>
      </c>
      <c r="C43" s="274">
        <v>430</v>
      </c>
      <c r="D43" s="286">
        <v>621</v>
      </c>
      <c r="E43" s="280">
        <v>630.75</v>
      </c>
      <c r="F43" s="280">
        <v>4522.5</v>
      </c>
      <c r="G43" s="280">
        <v>739.35</v>
      </c>
      <c r="H43" s="280">
        <v>5261.85</v>
      </c>
      <c r="I43" s="285">
        <v>5892.6</v>
      </c>
    </row>
    <row r="44" spans="1:9" ht="12.75">
      <c r="A44" s="282" t="s">
        <v>1109</v>
      </c>
      <c r="B44" s="274">
        <v>52</v>
      </c>
      <c r="C44" s="274">
        <v>27</v>
      </c>
      <c r="D44" s="286">
        <v>79</v>
      </c>
      <c r="E44" s="280">
        <v>82.62</v>
      </c>
      <c r="F44" s="280">
        <v>36.94</v>
      </c>
      <c r="G44" s="280">
        <v>64.34</v>
      </c>
      <c r="H44" s="280">
        <v>101.28</v>
      </c>
      <c r="I44" s="285">
        <v>183.9</v>
      </c>
    </row>
    <row r="45" spans="1:9" ht="12.75">
      <c r="A45" s="282" t="s">
        <v>1110</v>
      </c>
      <c r="B45" s="274">
        <v>232</v>
      </c>
      <c r="C45" s="274">
        <v>78</v>
      </c>
      <c r="D45" s="286">
        <v>310</v>
      </c>
      <c r="E45" s="280">
        <v>45.24</v>
      </c>
      <c r="F45" s="280">
        <v>249.93</v>
      </c>
      <c r="G45" s="280">
        <v>314.27</v>
      </c>
      <c r="H45" s="280">
        <v>564.2</v>
      </c>
      <c r="I45" s="285">
        <v>609.44</v>
      </c>
    </row>
    <row r="46" spans="1:9" ht="12.75">
      <c r="A46" s="282" t="s">
        <v>1111</v>
      </c>
      <c r="B46" s="274">
        <v>46</v>
      </c>
      <c r="C46" s="274">
        <v>17</v>
      </c>
      <c r="D46" s="286">
        <v>63</v>
      </c>
      <c r="E46" s="280">
        <v>916.37</v>
      </c>
      <c r="F46" s="280">
        <v>12.14</v>
      </c>
      <c r="G46" s="280">
        <v>81.82</v>
      </c>
      <c r="H46" s="280">
        <v>93.96</v>
      </c>
      <c r="I46" s="285">
        <v>1010.33</v>
      </c>
    </row>
    <row r="47" spans="1:9" ht="12.75">
      <c r="A47" s="282" t="s">
        <v>1112</v>
      </c>
      <c r="B47" s="274">
        <v>109</v>
      </c>
      <c r="C47" s="274">
        <v>34</v>
      </c>
      <c r="D47" s="286">
        <v>143</v>
      </c>
      <c r="E47" s="280">
        <v>30.04</v>
      </c>
      <c r="F47" s="280">
        <v>82.66</v>
      </c>
      <c r="G47" s="280">
        <v>59.4</v>
      </c>
      <c r="H47" s="280">
        <v>142.06</v>
      </c>
      <c r="I47" s="285">
        <v>172.1</v>
      </c>
    </row>
    <row r="48" spans="1:9" ht="12.75">
      <c r="A48" s="282" t="s">
        <v>1113</v>
      </c>
      <c r="B48" s="274">
        <v>33</v>
      </c>
      <c r="C48" s="274">
        <v>20</v>
      </c>
      <c r="D48" s="286">
        <v>53</v>
      </c>
      <c r="E48" s="280">
        <v>9.18</v>
      </c>
      <c r="F48" s="280">
        <v>9.72</v>
      </c>
      <c r="G48" s="280">
        <v>35.7</v>
      </c>
      <c r="H48" s="280">
        <v>45.42</v>
      </c>
      <c r="I48" s="285">
        <v>54.6</v>
      </c>
    </row>
    <row r="49" spans="1:9" ht="12.75">
      <c r="A49" s="282" t="s">
        <v>1114</v>
      </c>
      <c r="B49" s="274">
        <v>163</v>
      </c>
      <c r="C49" s="274">
        <v>332</v>
      </c>
      <c r="D49" s="286">
        <v>495</v>
      </c>
      <c r="E49" s="280">
        <v>616.52</v>
      </c>
      <c r="F49" s="280">
        <v>4430.36</v>
      </c>
      <c r="G49" s="280">
        <v>1150.32</v>
      </c>
      <c r="H49" s="280">
        <v>5580.68</v>
      </c>
      <c r="I49" s="285">
        <v>6197.2</v>
      </c>
    </row>
    <row r="50" spans="1:9" s="242" customFormat="1" ht="12.75">
      <c r="A50" s="287" t="s">
        <v>1115</v>
      </c>
      <c r="B50" s="288">
        <v>1047</v>
      </c>
      <c r="C50" s="288">
        <v>1047</v>
      </c>
      <c r="D50" s="288">
        <v>2094</v>
      </c>
      <c r="E50" s="289">
        <v>2488.48</v>
      </c>
      <c r="F50" s="289">
        <v>10812.61</v>
      </c>
      <c r="G50" s="289">
        <v>2758.57</v>
      </c>
      <c r="H50" s="289">
        <v>13571.18</v>
      </c>
      <c r="I50" s="290">
        <v>16059.66</v>
      </c>
    </row>
    <row r="51" spans="1:9" ht="12.75">
      <c r="A51" s="282"/>
      <c r="B51" s="274"/>
      <c r="C51" s="274"/>
      <c r="D51" s="274"/>
      <c r="E51" s="280"/>
      <c r="F51" s="280"/>
      <c r="G51" s="280"/>
      <c r="H51" s="280"/>
      <c r="I51" s="285"/>
    </row>
    <row r="52" spans="1:9" s="242" customFormat="1" ht="12.75">
      <c r="A52" s="287" t="s">
        <v>1116</v>
      </c>
      <c r="B52" s="288">
        <v>171</v>
      </c>
      <c r="C52" s="288">
        <v>52</v>
      </c>
      <c r="D52" s="291">
        <v>223</v>
      </c>
      <c r="E52" s="289">
        <v>4.2</v>
      </c>
      <c r="F52" s="289">
        <v>43.06</v>
      </c>
      <c r="G52" s="289">
        <v>291.68</v>
      </c>
      <c r="H52" s="289">
        <v>334.74</v>
      </c>
      <c r="I52" s="290">
        <v>338.94</v>
      </c>
    </row>
    <row r="53" spans="1:9" ht="12.75">
      <c r="A53" s="282"/>
      <c r="B53" s="274"/>
      <c r="C53" s="274"/>
      <c r="D53" s="274"/>
      <c r="E53" s="280"/>
      <c r="F53" s="280"/>
      <c r="G53" s="280"/>
      <c r="H53" s="280"/>
      <c r="I53" s="285"/>
    </row>
    <row r="54" spans="1:9" ht="12.75">
      <c r="A54" s="282" t="s">
        <v>1117</v>
      </c>
      <c r="B54" s="274">
        <v>64</v>
      </c>
      <c r="C54" s="274">
        <v>8</v>
      </c>
      <c r="D54" s="286">
        <v>72</v>
      </c>
      <c r="E54" s="280">
        <v>15.4</v>
      </c>
      <c r="F54" s="280">
        <v>9.62</v>
      </c>
      <c r="G54" s="280">
        <v>6.69</v>
      </c>
      <c r="H54" s="280">
        <v>16.31</v>
      </c>
      <c r="I54" s="285">
        <v>31.71</v>
      </c>
    </row>
    <row r="55" spans="1:9" ht="12.75">
      <c r="A55" s="282" t="s">
        <v>1118</v>
      </c>
      <c r="B55" s="274">
        <v>43</v>
      </c>
      <c r="C55" s="274">
        <v>50</v>
      </c>
      <c r="D55" s="286">
        <v>93</v>
      </c>
      <c r="E55" s="280">
        <v>17.14</v>
      </c>
      <c r="F55" s="280">
        <v>175.32</v>
      </c>
      <c r="G55" s="280">
        <v>881.17</v>
      </c>
      <c r="H55" s="280">
        <v>1056.49</v>
      </c>
      <c r="I55" s="285">
        <v>1073.63</v>
      </c>
    </row>
    <row r="56" spans="1:9" ht="12.75">
      <c r="A56" s="282" t="s">
        <v>1119</v>
      </c>
      <c r="B56" s="274">
        <v>125</v>
      </c>
      <c r="C56" s="274">
        <v>27</v>
      </c>
      <c r="D56" s="286">
        <v>152</v>
      </c>
      <c r="E56" s="280">
        <v>29.52</v>
      </c>
      <c r="F56" s="280">
        <v>34.15</v>
      </c>
      <c r="G56" s="280">
        <v>95.51</v>
      </c>
      <c r="H56" s="280">
        <v>129.66</v>
      </c>
      <c r="I56" s="285">
        <v>159.18</v>
      </c>
    </row>
    <row r="57" spans="1:9" ht="12.75">
      <c r="A57" s="282" t="s">
        <v>1120</v>
      </c>
      <c r="B57" s="274">
        <v>172</v>
      </c>
      <c r="C57" s="274">
        <v>43</v>
      </c>
      <c r="D57" s="286">
        <v>215</v>
      </c>
      <c r="E57" s="280">
        <v>30.86</v>
      </c>
      <c r="F57" s="280">
        <v>59.07</v>
      </c>
      <c r="G57" s="280">
        <v>49.88</v>
      </c>
      <c r="H57" s="280">
        <v>108.95</v>
      </c>
      <c r="I57" s="285">
        <v>139.81</v>
      </c>
    </row>
    <row r="58" spans="1:9" ht="12.75">
      <c r="A58" s="282" t="s">
        <v>1121</v>
      </c>
      <c r="B58" s="274">
        <v>112</v>
      </c>
      <c r="C58" s="274">
        <v>66</v>
      </c>
      <c r="D58" s="286">
        <v>178</v>
      </c>
      <c r="E58" s="280">
        <v>77.76</v>
      </c>
      <c r="F58" s="280">
        <v>88.09</v>
      </c>
      <c r="G58" s="280">
        <v>404.68</v>
      </c>
      <c r="H58" s="280">
        <v>492.77</v>
      </c>
      <c r="I58" s="285">
        <v>570.53</v>
      </c>
    </row>
    <row r="59" spans="1:9" s="242" customFormat="1" ht="12.75">
      <c r="A59" s="287" t="s">
        <v>1122</v>
      </c>
      <c r="B59" s="288">
        <v>516</v>
      </c>
      <c r="C59" s="288">
        <v>194</v>
      </c>
      <c r="D59" s="288">
        <v>710</v>
      </c>
      <c r="E59" s="289">
        <v>170.68</v>
      </c>
      <c r="F59" s="289">
        <v>366.25</v>
      </c>
      <c r="G59" s="289">
        <v>1437.93</v>
      </c>
      <c r="H59" s="289">
        <v>1804.18</v>
      </c>
      <c r="I59" s="290">
        <v>1974.86</v>
      </c>
    </row>
    <row r="60" spans="1:9" ht="12.75">
      <c r="A60" s="282"/>
      <c r="B60" s="274"/>
      <c r="C60" s="274"/>
      <c r="D60" s="274"/>
      <c r="E60" s="280"/>
      <c r="F60" s="280"/>
      <c r="G60" s="280"/>
      <c r="H60" s="280"/>
      <c r="I60" s="285"/>
    </row>
    <row r="61" spans="1:9" ht="12.75">
      <c r="A61" s="282" t="s">
        <v>1123</v>
      </c>
      <c r="B61" s="274">
        <v>69</v>
      </c>
      <c r="C61" s="274">
        <v>15</v>
      </c>
      <c r="D61" s="286">
        <v>84</v>
      </c>
      <c r="E61" s="280">
        <v>37.33</v>
      </c>
      <c r="F61" s="280">
        <v>75.3</v>
      </c>
      <c r="G61" s="280">
        <v>2.52</v>
      </c>
      <c r="H61" s="280">
        <v>77.82</v>
      </c>
      <c r="I61" s="285">
        <v>115.15</v>
      </c>
    </row>
    <row r="62" spans="1:9" ht="12.75">
      <c r="A62" s="282" t="s">
        <v>1124</v>
      </c>
      <c r="B62" s="274">
        <v>63</v>
      </c>
      <c r="C62" s="274">
        <v>8</v>
      </c>
      <c r="D62" s="286">
        <v>71</v>
      </c>
      <c r="E62" s="280">
        <v>18.5</v>
      </c>
      <c r="F62" s="280">
        <v>20.47</v>
      </c>
      <c r="G62" s="280">
        <v>278.41</v>
      </c>
      <c r="H62" s="280">
        <v>298.88</v>
      </c>
      <c r="I62" s="285">
        <v>317.38</v>
      </c>
    </row>
    <row r="63" spans="1:9" ht="12.75">
      <c r="A63" s="282" t="s">
        <v>1125</v>
      </c>
      <c r="B63" s="274">
        <v>144</v>
      </c>
      <c r="C63" s="274">
        <v>27</v>
      </c>
      <c r="D63" s="286">
        <v>171</v>
      </c>
      <c r="E63" s="280">
        <v>218.71</v>
      </c>
      <c r="F63" s="280">
        <v>58.8</v>
      </c>
      <c r="G63" s="280">
        <v>20.31</v>
      </c>
      <c r="H63" s="280">
        <v>79.11</v>
      </c>
      <c r="I63" s="285">
        <v>297.82</v>
      </c>
    </row>
    <row r="64" spans="1:9" s="242" customFormat="1" ht="12.75">
      <c r="A64" s="287" t="s">
        <v>1126</v>
      </c>
      <c r="B64" s="288">
        <v>276</v>
      </c>
      <c r="C64" s="288">
        <v>50</v>
      </c>
      <c r="D64" s="288">
        <v>326</v>
      </c>
      <c r="E64" s="289">
        <v>274.54</v>
      </c>
      <c r="F64" s="289">
        <v>154.57</v>
      </c>
      <c r="G64" s="289">
        <v>301.24</v>
      </c>
      <c r="H64" s="289">
        <v>455.81</v>
      </c>
      <c r="I64" s="290">
        <v>730.35</v>
      </c>
    </row>
    <row r="65" spans="1:9" ht="12.75">
      <c r="A65" s="282"/>
      <c r="B65" s="274"/>
      <c r="C65" s="274"/>
      <c r="D65" s="274"/>
      <c r="E65" s="280"/>
      <c r="F65" s="280"/>
      <c r="G65" s="280"/>
      <c r="H65" s="280"/>
      <c r="I65" s="285"/>
    </row>
    <row r="66" spans="1:9" s="242" customFormat="1" ht="12.75">
      <c r="A66" s="287" t="s">
        <v>1127</v>
      </c>
      <c r="B66" s="288">
        <v>93</v>
      </c>
      <c r="C66" s="288">
        <v>16</v>
      </c>
      <c r="D66" s="291">
        <v>109</v>
      </c>
      <c r="E66" s="289">
        <v>24.87</v>
      </c>
      <c r="F66" s="289">
        <v>130.69</v>
      </c>
      <c r="G66" s="289">
        <v>6.72</v>
      </c>
      <c r="H66" s="289">
        <v>137.41</v>
      </c>
      <c r="I66" s="290">
        <v>162.28</v>
      </c>
    </row>
    <row r="67" spans="1:9" ht="12.75">
      <c r="A67" s="282"/>
      <c r="B67" s="274"/>
      <c r="C67" s="274"/>
      <c r="D67" s="274"/>
      <c r="E67" s="280"/>
      <c r="F67" s="280"/>
      <c r="G67" s="280"/>
      <c r="H67" s="280"/>
      <c r="I67" s="285"/>
    </row>
    <row r="68" spans="1:9" ht="12.75">
      <c r="A68" s="282" t="s">
        <v>1128</v>
      </c>
      <c r="B68" s="274">
        <v>137</v>
      </c>
      <c r="C68" s="274">
        <v>135</v>
      </c>
      <c r="D68" s="286">
        <v>272</v>
      </c>
      <c r="E68" s="280">
        <v>105.33</v>
      </c>
      <c r="F68" s="280">
        <v>269.45</v>
      </c>
      <c r="G68" s="280">
        <v>609.77</v>
      </c>
      <c r="H68" s="280">
        <v>879.22</v>
      </c>
      <c r="I68" s="285">
        <v>984.55</v>
      </c>
    </row>
    <row r="69" spans="1:9" ht="12.75">
      <c r="A69" s="282" t="s">
        <v>1129</v>
      </c>
      <c r="B69" s="274">
        <v>367</v>
      </c>
      <c r="C69" s="274">
        <v>235</v>
      </c>
      <c r="D69" s="286">
        <v>602</v>
      </c>
      <c r="E69" s="280">
        <v>86.87</v>
      </c>
      <c r="F69" s="280">
        <v>857.31</v>
      </c>
      <c r="G69" s="280">
        <v>420.71</v>
      </c>
      <c r="H69" s="280">
        <v>1278.02</v>
      </c>
      <c r="I69" s="285">
        <v>1364.89</v>
      </c>
    </row>
    <row r="70" spans="1:9" s="242" customFormat="1" ht="12.75">
      <c r="A70" s="287" t="s">
        <v>1130</v>
      </c>
      <c r="B70" s="288">
        <v>504</v>
      </c>
      <c r="C70" s="288">
        <v>370</v>
      </c>
      <c r="D70" s="288">
        <v>874</v>
      </c>
      <c r="E70" s="289">
        <v>192.2</v>
      </c>
      <c r="F70" s="289">
        <v>1126.76</v>
      </c>
      <c r="G70" s="289">
        <v>1030.48</v>
      </c>
      <c r="H70" s="289">
        <v>2157.24</v>
      </c>
      <c r="I70" s="290">
        <v>2349.44</v>
      </c>
    </row>
    <row r="71" spans="1:9" ht="12.75">
      <c r="A71" s="282"/>
      <c r="B71" s="274"/>
      <c r="C71" s="274"/>
      <c r="D71" s="274"/>
      <c r="E71" s="280"/>
      <c r="F71" s="280"/>
      <c r="G71" s="280"/>
      <c r="H71" s="280"/>
      <c r="I71" s="285"/>
    </row>
    <row r="72" spans="1:9" ht="12.75">
      <c r="A72" s="282" t="s">
        <v>1131</v>
      </c>
      <c r="B72" s="274">
        <v>41</v>
      </c>
      <c r="C72" s="274">
        <v>23</v>
      </c>
      <c r="D72" s="286">
        <v>64</v>
      </c>
      <c r="E72" s="280">
        <v>28.32</v>
      </c>
      <c r="F72" s="280">
        <v>357.98</v>
      </c>
      <c r="G72" s="280">
        <v>18.97</v>
      </c>
      <c r="H72" s="280">
        <v>376.95</v>
      </c>
      <c r="I72" s="285">
        <v>405.27</v>
      </c>
    </row>
    <row r="73" spans="1:9" ht="12.75">
      <c r="A73" s="282" t="s">
        <v>1132</v>
      </c>
      <c r="B73" s="274">
        <v>49</v>
      </c>
      <c r="C73" s="274">
        <v>21</v>
      </c>
      <c r="D73" s="286">
        <v>71</v>
      </c>
      <c r="E73" s="280">
        <v>150.25</v>
      </c>
      <c r="F73" s="280">
        <v>822.31</v>
      </c>
      <c r="G73" s="280">
        <v>45.64</v>
      </c>
      <c r="H73" s="280">
        <v>867.95</v>
      </c>
      <c r="I73" s="285">
        <v>1018.2</v>
      </c>
    </row>
    <row r="74" spans="1:9" ht="12.75">
      <c r="A74" s="282" t="s">
        <v>1133</v>
      </c>
      <c r="B74" s="274">
        <v>42</v>
      </c>
      <c r="C74" s="274">
        <v>21</v>
      </c>
      <c r="D74" s="286">
        <v>63</v>
      </c>
      <c r="E74" s="280">
        <v>6.18</v>
      </c>
      <c r="F74" s="280">
        <v>118.03</v>
      </c>
      <c r="G74" s="280">
        <v>188.55</v>
      </c>
      <c r="H74" s="280">
        <v>306.58</v>
      </c>
      <c r="I74" s="285">
        <v>312.76</v>
      </c>
    </row>
    <row r="75" spans="1:9" ht="12.75">
      <c r="A75" s="282" t="s">
        <v>1134</v>
      </c>
      <c r="B75" s="274">
        <v>82</v>
      </c>
      <c r="C75" s="274">
        <v>33</v>
      </c>
      <c r="D75" s="286">
        <v>115</v>
      </c>
      <c r="E75" s="280">
        <v>11.94</v>
      </c>
      <c r="F75" s="280">
        <v>265.7</v>
      </c>
      <c r="G75" s="280">
        <v>41</v>
      </c>
      <c r="H75" s="280">
        <v>306.7</v>
      </c>
      <c r="I75" s="285">
        <v>318.64</v>
      </c>
    </row>
    <row r="76" spans="1:9" ht="12.75">
      <c r="A76" s="282" t="s">
        <v>1135</v>
      </c>
      <c r="B76" s="274">
        <v>123</v>
      </c>
      <c r="C76" s="274">
        <v>34</v>
      </c>
      <c r="D76" s="286">
        <v>157</v>
      </c>
      <c r="E76" s="280">
        <v>65.54</v>
      </c>
      <c r="F76" s="280">
        <v>67.09</v>
      </c>
      <c r="G76" s="280">
        <v>26.04</v>
      </c>
      <c r="H76" s="280">
        <v>93.13</v>
      </c>
      <c r="I76" s="285">
        <v>158.67</v>
      </c>
    </row>
    <row r="77" spans="1:9" ht="12.75">
      <c r="A77" s="282" t="s">
        <v>1136</v>
      </c>
      <c r="B77" s="274">
        <v>95</v>
      </c>
      <c r="C77" s="274">
        <v>31</v>
      </c>
      <c r="D77" s="286">
        <v>126</v>
      </c>
      <c r="E77" s="280">
        <v>0.82</v>
      </c>
      <c r="F77" s="280">
        <v>82.7</v>
      </c>
      <c r="G77" s="280">
        <v>184.75</v>
      </c>
      <c r="H77" s="280">
        <v>267.45</v>
      </c>
      <c r="I77" s="285">
        <v>268.27</v>
      </c>
    </row>
    <row r="78" spans="1:9" ht="12.75">
      <c r="A78" s="282" t="s">
        <v>1137</v>
      </c>
      <c r="B78" s="274">
        <v>59</v>
      </c>
      <c r="C78" s="274">
        <v>17</v>
      </c>
      <c r="D78" s="286">
        <v>76</v>
      </c>
      <c r="E78" s="280">
        <v>64.97</v>
      </c>
      <c r="F78" s="280">
        <v>192.01</v>
      </c>
      <c r="G78" s="280">
        <v>9.11</v>
      </c>
      <c r="H78" s="280">
        <v>201.12</v>
      </c>
      <c r="I78" s="285">
        <v>266.09</v>
      </c>
    </row>
    <row r="79" spans="1:9" ht="12.75">
      <c r="A79" s="282" t="s">
        <v>1138</v>
      </c>
      <c r="B79" s="274">
        <v>81</v>
      </c>
      <c r="C79" s="274">
        <v>24</v>
      </c>
      <c r="D79" s="286">
        <v>105</v>
      </c>
      <c r="E79" s="280">
        <v>17.03</v>
      </c>
      <c r="F79" s="280">
        <v>25.55</v>
      </c>
      <c r="G79" s="280">
        <v>104.54</v>
      </c>
      <c r="H79" s="280">
        <v>130.09</v>
      </c>
      <c r="I79" s="285">
        <v>147.12</v>
      </c>
    </row>
    <row r="80" spans="1:9" s="242" customFormat="1" ht="12.75">
      <c r="A80" s="287" t="s">
        <v>1139</v>
      </c>
      <c r="B80" s="288">
        <v>572</v>
      </c>
      <c r="C80" s="288">
        <v>204</v>
      </c>
      <c r="D80" s="288">
        <v>776</v>
      </c>
      <c r="E80" s="289">
        <v>345.05</v>
      </c>
      <c r="F80" s="289">
        <v>1931.37</v>
      </c>
      <c r="G80" s="289">
        <v>618.6</v>
      </c>
      <c r="H80" s="289">
        <v>2549.97</v>
      </c>
      <c r="I80" s="290">
        <v>2895.02</v>
      </c>
    </row>
    <row r="81" spans="1:9" ht="12.75">
      <c r="A81" s="282"/>
      <c r="B81" s="274"/>
      <c r="C81" s="274"/>
      <c r="D81" s="274"/>
      <c r="E81" s="280"/>
      <c r="F81" s="280"/>
      <c r="G81" s="280"/>
      <c r="H81" s="280"/>
      <c r="I81" s="285"/>
    </row>
    <row r="82" spans="1:9" ht="12.75">
      <c r="A82" s="282" t="s">
        <v>1140</v>
      </c>
      <c r="B82" s="274">
        <v>49</v>
      </c>
      <c r="C82" s="274">
        <v>2</v>
      </c>
      <c r="D82" s="286">
        <v>51</v>
      </c>
      <c r="E82" s="280">
        <v>0.82</v>
      </c>
      <c r="F82" s="280">
        <v>7.64</v>
      </c>
      <c r="G82" s="280">
        <v>1.12</v>
      </c>
      <c r="H82" s="280">
        <v>8.76</v>
      </c>
      <c r="I82" s="285">
        <v>9.58</v>
      </c>
    </row>
    <row r="83" spans="1:9" ht="12.75">
      <c r="A83" s="282" t="s">
        <v>1141</v>
      </c>
      <c r="B83" s="274">
        <v>75</v>
      </c>
      <c r="C83" s="274">
        <v>7</v>
      </c>
      <c r="D83" s="286">
        <v>82</v>
      </c>
      <c r="E83" s="280">
        <v>375.17</v>
      </c>
      <c r="F83" s="280">
        <v>28.37</v>
      </c>
      <c r="G83" s="280">
        <v>12.93</v>
      </c>
      <c r="H83" s="280">
        <v>41.3</v>
      </c>
      <c r="I83" s="285">
        <v>416.47</v>
      </c>
    </row>
    <row r="84" spans="1:9" s="242" customFormat="1" ht="12.75">
      <c r="A84" s="287" t="s">
        <v>1142</v>
      </c>
      <c r="B84" s="288">
        <v>124</v>
      </c>
      <c r="C84" s="288">
        <v>9</v>
      </c>
      <c r="D84" s="288">
        <v>133</v>
      </c>
      <c r="E84" s="289">
        <v>375.99</v>
      </c>
      <c r="F84" s="289">
        <v>36.01</v>
      </c>
      <c r="G84" s="289">
        <v>14.05</v>
      </c>
      <c r="H84" s="289">
        <v>50.06</v>
      </c>
      <c r="I84" s="290">
        <v>426.05</v>
      </c>
    </row>
    <row r="85" spans="1:9" ht="12.75">
      <c r="A85" s="282"/>
      <c r="B85" s="274"/>
      <c r="C85" s="274"/>
      <c r="D85" s="274"/>
      <c r="E85" s="280"/>
      <c r="F85" s="280"/>
      <c r="G85" s="280"/>
      <c r="H85" s="280"/>
      <c r="I85" s="285"/>
    </row>
    <row r="86" spans="1:9" s="242" customFormat="1" ht="13.5" thickBot="1">
      <c r="A86" s="292" t="s">
        <v>665</v>
      </c>
      <c r="B86" s="293">
        <v>7301</v>
      </c>
      <c r="C86" s="293">
        <v>4355</v>
      </c>
      <c r="D86" s="293">
        <v>11656</v>
      </c>
      <c r="E86" s="294">
        <v>8443.07</v>
      </c>
      <c r="F86" s="294">
        <v>33048.13</v>
      </c>
      <c r="G86" s="294">
        <v>9123.67</v>
      </c>
      <c r="H86" s="294">
        <v>42171.8</v>
      </c>
      <c r="I86" s="295">
        <v>50614.87</v>
      </c>
    </row>
  </sheetData>
  <mergeCells count="9">
    <mergeCell ref="F7:H7"/>
    <mergeCell ref="A1:I1"/>
    <mergeCell ref="A3:I3"/>
    <mergeCell ref="A5:A8"/>
    <mergeCell ref="B5:D6"/>
    <mergeCell ref="B7:C7"/>
    <mergeCell ref="E5:I5"/>
    <mergeCell ref="E6:I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6" width="15.7109375" style="0" customWidth="1"/>
  </cols>
  <sheetData>
    <row r="1" spans="1:12" ht="18">
      <c r="A1" s="516" t="s">
        <v>1039</v>
      </c>
      <c r="B1" s="516"/>
      <c r="C1" s="516"/>
      <c r="D1" s="516"/>
      <c r="E1" s="516"/>
      <c r="F1" s="516"/>
      <c r="G1" s="516"/>
      <c r="H1" s="516"/>
      <c r="I1" s="516"/>
      <c r="J1" s="72"/>
      <c r="K1" s="72"/>
      <c r="L1" s="72"/>
    </row>
    <row r="3" spans="1:12" ht="15">
      <c r="A3" s="517" t="s">
        <v>1143</v>
      </c>
      <c r="B3" s="517"/>
      <c r="C3" s="517"/>
      <c r="D3" s="517"/>
      <c r="E3" s="517"/>
      <c r="F3" s="517"/>
      <c r="G3" s="517"/>
      <c r="H3" s="517"/>
      <c r="I3" s="517"/>
      <c r="J3" s="249"/>
      <c r="K3" s="249"/>
      <c r="L3" s="249"/>
    </row>
    <row r="4" spans="1:16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  <c r="K4" s="12"/>
      <c r="L4" s="12"/>
      <c r="M4" s="12"/>
      <c r="N4" s="12"/>
      <c r="O4" s="12"/>
      <c r="P4" s="12"/>
    </row>
    <row r="5" spans="1:16" ht="12.75">
      <c r="A5" s="555" t="s">
        <v>1144</v>
      </c>
      <c r="B5" s="559" t="s">
        <v>1062</v>
      </c>
      <c r="C5" s="555"/>
      <c r="D5" s="565" t="s">
        <v>1145</v>
      </c>
      <c r="E5" s="566"/>
      <c r="F5" s="566"/>
      <c r="G5" s="566"/>
      <c r="H5" s="566"/>
      <c r="I5" s="566"/>
      <c r="J5" s="12"/>
      <c r="K5" s="12"/>
      <c r="L5" s="12"/>
      <c r="M5" s="12"/>
      <c r="N5" s="12"/>
      <c r="O5" s="12"/>
      <c r="P5" s="12"/>
    </row>
    <row r="6" spans="1:16" ht="12.75">
      <c r="A6" s="636"/>
      <c r="B6" s="640"/>
      <c r="C6" s="642"/>
      <c r="D6" s="643" t="s">
        <v>1146</v>
      </c>
      <c r="E6" s="645"/>
      <c r="F6" s="643" t="s">
        <v>1147</v>
      </c>
      <c r="G6" s="644"/>
      <c r="H6" s="644"/>
      <c r="I6" s="644"/>
      <c r="J6" s="12"/>
      <c r="K6" s="12"/>
      <c r="L6" s="12"/>
      <c r="M6" s="12"/>
      <c r="N6" s="12"/>
      <c r="O6" s="12"/>
      <c r="P6" s="12"/>
    </row>
    <row r="7" spans="1:16" ht="26.25" thickBot="1">
      <c r="A7" s="556"/>
      <c r="B7" s="234" t="s">
        <v>992</v>
      </c>
      <c r="C7" s="234" t="s">
        <v>1148</v>
      </c>
      <c r="D7" s="296" t="s">
        <v>977</v>
      </c>
      <c r="E7" s="234" t="s">
        <v>1148</v>
      </c>
      <c r="F7" s="234" t="s">
        <v>1149</v>
      </c>
      <c r="G7" s="234" t="s">
        <v>1150</v>
      </c>
      <c r="H7" s="234" t="s">
        <v>1151</v>
      </c>
      <c r="I7" s="297" t="s">
        <v>1148</v>
      </c>
      <c r="J7" s="12"/>
      <c r="K7" s="12"/>
      <c r="L7" s="12"/>
      <c r="M7" s="12"/>
      <c r="N7" s="12"/>
      <c r="O7" s="12"/>
      <c r="P7" s="12"/>
    </row>
    <row r="8" spans="1:16" ht="12.75">
      <c r="A8" s="235" t="s">
        <v>1152</v>
      </c>
      <c r="B8" s="273">
        <v>7301</v>
      </c>
      <c r="C8" s="111">
        <v>62.63726835964311</v>
      </c>
      <c r="D8" s="78">
        <v>259.02</v>
      </c>
      <c r="E8" s="111">
        <v>3.0678414368233353</v>
      </c>
      <c r="F8" s="78">
        <v>59.55</v>
      </c>
      <c r="G8" s="78">
        <v>958.66</v>
      </c>
      <c r="H8" s="78">
        <v>1018.21</v>
      </c>
      <c r="I8" s="298">
        <v>3.099889943114442</v>
      </c>
      <c r="J8" s="12"/>
      <c r="K8" s="12"/>
      <c r="L8" s="12"/>
      <c r="M8" s="12"/>
      <c r="N8" s="12"/>
      <c r="O8" s="12"/>
      <c r="P8" s="12"/>
    </row>
    <row r="9" spans="1:10" ht="12.75">
      <c r="A9" s="236" t="s">
        <v>1153</v>
      </c>
      <c r="B9" s="274">
        <v>2153</v>
      </c>
      <c r="C9" s="112">
        <v>18.47117364447495</v>
      </c>
      <c r="D9" s="82">
        <v>528.2</v>
      </c>
      <c r="E9" s="112">
        <v>6.256018249286102</v>
      </c>
      <c r="F9" s="82">
        <v>114.11</v>
      </c>
      <c r="G9" s="82">
        <v>2102.42</v>
      </c>
      <c r="H9" s="82">
        <v>2216.53</v>
      </c>
      <c r="I9" s="299">
        <v>6.748115865697112</v>
      </c>
      <c r="J9" s="12"/>
    </row>
    <row r="10" spans="1:10" ht="12.75">
      <c r="A10" s="236" t="s">
        <v>1154</v>
      </c>
      <c r="B10" s="274">
        <v>741</v>
      </c>
      <c r="C10" s="112">
        <v>6.357240905971173</v>
      </c>
      <c r="D10" s="82">
        <v>391.33</v>
      </c>
      <c r="E10" s="112">
        <v>4.634925447734059</v>
      </c>
      <c r="F10" s="82">
        <v>79.54</v>
      </c>
      <c r="G10" s="82">
        <v>1653.53</v>
      </c>
      <c r="H10" s="82">
        <v>1733.07</v>
      </c>
      <c r="I10" s="299">
        <v>5.276245827200034</v>
      </c>
      <c r="J10" s="12"/>
    </row>
    <row r="11" spans="1:10" ht="12.75">
      <c r="A11" s="236" t="s">
        <v>1155</v>
      </c>
      <c r="B11" s="274">
        <v>674</v>
      </c>
      <c r="C11" s="112">
        <v>5.782429649965683</v>
      </c>
      <c r="D11" s="82">
        <v>536.66</v>
      </c>
      <c r="E11" s="112">
        <v>6.35621876876539</v>
      </c>
      <c r="F11" s="82">
        <v>124.12</v>
      </c>
      <c r="G11" s="82">
        <v>3021.94</v>
      </c>
      <c r="H11" s="82">
        <v>3146.06</v>
      </c>
      <c r="I11" s="299">
        <v>9.578023938514276</v>
      </c>
      <c r="J11" s="12"/>
    </row>
    <row r="12" spans="1:10" ht="12.75">
      <c r="A12" s="236" t="s">
        <v>1156</v>
      </c>
      <c r="B12" s="274">
        <v>456</v>
      </c>
      <c r="C12" s="112">
        <v>3.912148249828414</v>
      </c>
      <c r="D12" s="82">
        <v>940.76</v>
      </c>
      <c r="E12" s="112">
        <v>11.142392518361213</v>
      </c>
      <c r="F12" s="82">
        <v>203.28</v>
      </c>
      <c r="G12" s="82">
        <v>4607.78</v>
      </c>
      <c r="H12" s="82">
        <v>4811.06</v>
      </c>
      <c r="I12" s="299">
        <v>14.647034020212105</v>
      </c>
      <c r="J12" s="12"/>
    </row>
    <row r="13" spans="1:10" ht="12.75">
      <c r="A13" s="236" t="s">
        <v>1157</v>
      </c>
      <c r="B13" s="274">
        <v>260</v>
      </c>
      <c r="C13" s="112">
        <v>2.230610844200412</v>
      </c>
      <c r="D13" s="82">
        <v>1206.95</v>
      </c>
      <c r="E13" s="112">
        <v>14.295155672048201</v>
      </c>
      <c r="F13" s="82">
        <v>339</v>
      </c>
      <c r="G13" s="82">
        <v>7971.29</v>
      </c>
      <c r="H13" s="82">
        <v>8310.29</v>
      </c>
      <c r="I13" s="299">
        <v>25.300266541641236</v>
      </c>
      <c r="J13" s="12"/>
    </row>
    <row r="14" spans="1:10" ht="12.75">
      <c r="A14" s="236" t="s">
        <v>1158</v>
      </c>
      <c r="B14" s="274">
        <v>47</v>
      </c>
      <c r="C14" s="112">
        <v>0.4032258064516129</v>
      </c>
      <c r="D14" s="82">
        <v>803.76</v>
      </c>
      <c r="E14" s="112">
        <v>9.519759992514572</v>
      </c>
      <c r="F14" s="82">
        <v>165.69</v>
      </c>
      <c r="G14" s="82">
        <v>4943.33</v>
      </c>
      <c r="H14" s="82">
        <v>5109.02</v>
      </c>
      <c r="I14" s="299">
        <v>15.554158491048554</v>
      </c>
      <c r="J14" s="12"/>
    </row>
    <row r="15" spans="1:10" ht="12.75">
      <c r="A15" s="236" t="s">
        <v>1159</v>
      </c>
      <c r="B15" s="274">
        <v>18</v>
      </c>
      <c r="C15" s="112">
        <v>0.15442690459849004</v>
      </c>
      <c r="D15" s="82">
        <v>843.36</v>
      </c>
      <c r="E15" s="112">
        <v>9.9887837007155</v>
      </c>
      <c r="F15" s="82">
        <v>91.36</v>
      </c>
      <c r="G15" s="82">
        <v>4777.72</v>
      </c>
      <c r="H15" s="82">
        <v>4869.08</v>
      </c>
      <c r="I15" s="299">
        <v>14.823673038194151</v>
      </c>
      <c r="J15" s="12"/>
    </row>
    <row r="16" spans="1:10" ht="12.75">
      <c r="A16" s="236" t="s">
        <v>1160</v>
      </c>
      <c r="B16" s="274">
        <v>5</v>
      </c>
      <c r="C16" s="300">
        <v>0.04289636238846946</v>
      </c>
      <c r="D16" s="101">
        <v>1021.87</v>
      </c>
      <c r="E16" s="300">
        <v>12.103062037860637</v>
      </c>
      <c r="F16" s="101" t="s">
        <v>915</v>
      </c>
      <c r="G16" s="101">
        <v>1413</v>
      </c>
      <c r="H16" s="101">
        <v>1413</v>
      </c>
      <c r="I16" s="301">
        <v>4.301808555819239</v>
      </c>
      <c r="J16" s="12"/>
    </row>
    <row r="17" spans="1:10" ht="12.75">
      <c r="A17" s="236" t="s">
        <v>1161</v>
      </c>
      <c r="B17" s="274">
        <v>1</v>
      </c>
      <c r="C17" s="300">
        <v>0.008579272477693892</v>
      </c>
      <c r="D17" s="101">
        <v>1911.16</v>
      </c>
      <c r="E17" s="300">
        <v>22.635842175891</v>
      </c>
      <c r="F17" s="101" t="s">
        <v>915</v>
      </c>
      <c r="G17" s="101">
        <v>220.33</v>
      </c>
      <c r="H17" s="101">
        <v>220.33</v>
      </c>
      <c r="I17" s="301">
        <v>0.6707837785588484</v>
      </c>
      <c r="J17" s="12"/>
    </row>
    <row r="18" spans="1:10" ht="12.75">
      <c r="A18" s="236" t="s">
        <v>1162</v>
      </c>
      <c r="B18" s="274" t="s">
        <v>915</v>
      </c>
      <c r="C18" s="302" t="s">
        <v>915</v>
      </c>
      <c r="D18" s="302" t="s">
        <v>915</v>
      </c>
      <c r="E18" s="302" t="s">
        <v>915</v>
      </c>
      <c r="F18" s="302" t="s">
        <v>915</v>
      </c>
      <c r="G18" s="302" t="s">
        <v>915</v>
      </c>
      <c r="H18" s="302" t="s">
        <v>915</v>
      </c>
      <c r="I18" s="303" t="s">
        <v>915</v>
      </c>
      <c r="J18" s="12"/>
    </row>
    <row r="19" spans="1:10" ht="12.75">
      <c r="A19" s="236"/>
      <c r="B19" s="274"/>
      <c r="C19" s="304"/>
      <c r="D19" s="82"/>
      <c r="E19" s="112"/>
      <c r="F19" s="82"/>
      <c r="G19" s="82"/>
      <c r="H19" s="82"/>
      <c r="I19" s="305"/>
      <c r="J19" s="12"/>
    </row>
    <row r="20" spans="1:10" s="242" customFormat="1" ht="13.5" thickBot="1">
      <c r="A20" s="238" t="s">
        <v>1163</v>
      </c>
      <c r="B20" s="293">
        <v>11656</v>
      </c>
      <c r="C20" s="306"/>
      <c r="D20" s="97">
        <v>8443.07</v>
      </c>
      <c r="E20" s="306"/>
      <c r="F20" s="97">
        <v>1176.65</v>
      </c>
      <c r="G20" s="97">
        <v>31670</v>
      </c>
      <c r="H20" s="97">
        <v>32846.65</v>
      </c>
      <c r="I20" s="307"/>
      <c r="J20" s="241"/>
    </row>
    <row r="21" spans="1:9" ht="12.75">
      <c r="A21" s="247"/>
      <c r="B21" s="247"/>
      <c r="C21" s="247"/>
      <c r="D21" s="247"/>
      <c r="E21" s="247"/>
      <c r="F21" s="247"/>
      <c r="G21" s="247"/>
      <c r="H21" s="247"/>
      <c r="I21" s="247"/>
    </row>
    <row r="23" spans="1:8" ht="13.5" thickBot="1">
      <c r="A23" s="233"/>
      <c r="B23" s="233"/>
      <c r="C23" s="233"/>
      <c r="D23" s="233"/>
      <c r="E23" s="233"/>
      <c r="F23" s="233"/>
      <c r="G23" s="233"/>
      <c r="H23" s="233"/>
    </row>
    <row r="24" spans="1:8" ht="12.75">
      <c r="A24" s="555" t="s">
        <v>1144</v>
      </c>
      <c r="B24" s="559" t="s">
        <v>1164</v>
      </c>
      <c r="C24" s="639"/>
      <c r="D24" s="639"/>
      <c r="E24" s="639"/>
      <c r="F24" s="555"/>
      <c r="G24" s="559" t="s">
        <v>1165</v>
      </c>
      <c r="H24" s="639"/>
    </row>
    <row r="25" spans="1:9" ht="12.75">
      <c r="A25" s="636"/>
      <c r="B25" s="640"/>
      <c r="C25" s="641"/>
      <c r="D25" s="641"/>
      <c r="E25" s="641"/>
      <c r="F25" s="642"/>
      <c r="G25" s="640"/>
      <c r="H25" s="641"/>
      <c r="I25" s="12"/>
    </row>
    <row r="26" spans="1:9" ht="26.25" thickBot="1">
      <c r="A26" s="556"/>
      <c r="B26" s="234" t="s">
        <v>1166</v>
      </c>
      <c r="C26" s="234" t="s">
        <v>1167</v>
      </c>
      <c r="D26" s="234" t="s">
        <v>1168</v>
      </c>
      <c r="E26" s="234" t="s">
        <v>1151</v>
      </c>
      <c r="F26" s="234" t="s">
        <v>1148</v>
      </c>
      <c r="G26" s="234" t="s">
        <v>1151</v>
      </c>
      <c r="H26" s="297" t="s">
        <v>1148</v>
      </c>
      <c r="I26" s="12"/>
    </row>
    <row r="27" spans="1:9" ht="12.75">
      <c r="A27" s="235" t="s">
        <v>1152</v>
      </c>
      <c r="B27" s="78">
        <v>7.27</v>
      </c>
      <c r="C27" s="78">
        <v>341.06</v>
      </c>
      <c r="D27" s="78">
        <v>66.68</v>
      </c>
      <c r="E27" s="78">
        <v>415.01</v>
      </c>
      <c r="F27" s="111">
        <v>4.595078180880064</v>
      </c>
      <c r="G27" s="78">
        <v>1692.24</v>
      </c>
      <c r="H27" s="298">
        <v>3.3628675230031635</v>
      </c>
      <c r="I27" s="12"/>
    </row>
    <row r="28" spans="1:9" ht="12.75">
      <c r="A28" s="236" t="s">
        <v>1153</v>
      </c>
      <c r="B28" s="82">
        <v>43.42</v>
      </c>
      <c r="C28" s="82">
        <v>624</v>
      </c>
      <c r="D28" s="82">
        <v>84.25</v>
      </c>
      <c r="E28" s="82">
        <v>751.67</v>
      </c>
      <c r="F28" s="112">
        <v>8.322648649965345</v>
      </c>
      <c r="G28" s="82">
        <v>3496.4</v>
      </c>
      <c r="H28" s="299">
        <v>6.948145657488454</v>
      </c>
      <c r="I28" s="12"/>
    </row>
    <row r="29" spans="1:9" ht="12.75">
      <c r="A29" s="236" t="s">
        <v>1154</v>
      </c>
      <c r="B29" s="82">
        <v>20.09</v>
      </c>
      <c r="C29" s="82">
        <v>442.86</v>
      </c>
      <c r="D29" s="82">
        <v>47.59</v>
      </c>
      <c r="E29" s="82">
        <v>510.54</v>
      </c>
      <c r="F29" s="112">
        <v>5.652806473257289</v>
      </c>
      <c r="G29" s="82">
        <v>2634.94</v>
      </c>
      <c r="H29" s="299">
        <v>5.2362278111036</v>
      </c>
      <c r="I29" s="12"/>
    </row>
    <row r="30" spans="1:9" ht="12.75">
      <c r="A30" s="236" t="s">
        <v>1155</v>
      </c>
      <c r="B30" s="101">
        <v>21</v>
      </c>
      <c r="C30" s="101">
        <v>630.24</v>
      </c>
      <c r="D30" s="101">
        <v>64.07</v>
      </c>
      <c r="E30" s="101">
        <v>715.31</v>
      </c>
      <c r="F30" s="300">
        <v>7.920063067312398</v>
      </c>
      <c r="G30" s="101">
        <v>4398.03</v>
      </c>
      <c r="H30" s="301">
        <v>8.739890471915096</v>
      </c>
      <c r="I30" s="12"/>
    </row>
    <row r="31" spans="1:9" ht="12.75">
      <c r="A31" s="236" t="s">
        <v>1156</v>
      </c>
      <c r="B31" s="101">
        <v>104.26</v>
      </c>
      <c r="C31" s="101">
        <v>882.09</v>
      </c>
      <c r="D31" s="101">
        <v>29.67</v>
      </c>
      <c r="E31" s="101">
        <v>1016.02</v>
      </c>
      <c r="F31" s="300">
        <v>11.249587560149786</v>
      </c>
      <c r="G31" s="101">
        <v>6767.84</v>
      </c>
      <c r="H31" s="301">
        <v>13.449244396115049</v>
      </c>
      <c r="I31" s="12"/>
    </row>
    <row r="32" spans="1:9" ht="12.75">
      <c r="A32" s="236" t="s">
        <v>1157</v>
      </c>
      <c r="B32" s="101">
        <v>492.44</v>
      </c>
      <c r="C32" s="101">
        <v>1872.32</v>
      </c>
      <c r="D32" s="101">
        <v>71.72</v>
      </c>
      <c r="E32" s="101">
        <v>2436.48</v>
      </c>
      <c r="F32" s="300">
        <v>26.97722003361523</v>
      </c>
      <c r="G32" s="101">
        <v>11953.72</v>
      </c>
      <c r="H32" s="301">
        <v>23.75477282600185</v>
      </c>
      <c r="I32" s="12"/>
    </row>
    <row r="33" spans="1:9" ht="12.75">
      <c r="A33" s="236" t="s">
        <v>1158</v>
      </c>
      <c r="B33" s="101">
        <v>22.4</v>
      </c>
      <c r="C33" s="101">
        <v>1262.07</v>
      </c>
      <c r="D33" s="101" t="s">
        <v>915</v>
      </c>
      <c r="E33" s="101">
        <v>1284.47</v>
      </c>
      <c r="F33" s="300">
        <v>14.22192253438475</v>
      </c>
      <c r="G33" s="101">
        <v>7197.25</v>
      </c>
      <c r="H33" s="301">
        <v>14.30258017771387</v>
      </c>
      <c r="I33" s="12"/>
    </row>
    <row r="34" spans="1:9" ht="12.75">
      <c r="A34" s="236" t="s">
        <v>1159</v>
      </c>
      <c r="B34" s="101">
        <v>93.01</v>
      </c>
      <c r="C34" s="101">
        <v>598.48</v>
      </c>
      <c r="D34" s="101">
        <v>277.25</v>
      </c>
      <c r="E34" s="101">
        <v>968.74</v>
      </c>
      <c r="F34" s="300">
        <v>10.726093436172029</v>
      </c>
      <c r="G34" s="101">
        <v>6681.18</v>
      </c>
      <c r="H34" s="301">
        <v>13.277031176037843</v>
      </c>
      <c r="I34" s="12"/>
    </row>
    <row r="35" spans="1:9" ht="12.75">
      <c r="A35" s="236" t="s">
        <v>1160</v>
      </c>
      <c r="B35" s="101" t="s">
        <v>915</v>
      </c>
      <c r="C35" s="101">
        <v>933.38</v>
      </c>
      <c r="D35" s="101" t="s">
        <v>915</v>
      </c>
      <c r="E35" s="101">
        <v>933.38</v>
      </c>
      <c r="F35" s="300">
        <v>10.334580064263111</v>
      </c>
      <c r="G35" s="101">
        <v>3368.25</v>
      </c>
      <c r="H35" s="301">
        <v>6.69348232777585</v>
      </c>
      <c r="I35" s="12"/>
    </row>
    <row r="36" spans="1:9" ht="12.75">
      <c r="A36" s="236" t="s">
        <v>1161</v>
      </c>
      <c r="B36" s="101" t="s">
        <v>915</v>
      </c>
      <c r="C36" s="101" t="s">
        <v>915</v>
      </c>
      <c r="D36" s="101" t="s">
        <v>729</v>
      </c>
      <c r="E36" s="101" t="s">
        <v>915</v>
      </c>
      <c r="F36" s="300" t="s">
        <v>915</v>
      </c>
      <c r="G36" s="101">
        <v>2131.49</v>
      </c>
      <c r="H36" s="301">
        <v>4.23575763284523</v>
      </c>
      <c r="I36" s="12"/>
    </row>
    <row r="37" spans="1:9" ht="12.75">
      <c r="A37" s="236" t="s">
        <v>1162</v>
      </c>
      <c r="B37" s="101" t="s">
        <v>915</v>
      </c>
      <c r="C37" s="101" t="s">
        <v>915</v>
      </c>
      <c r="D37" s="101" t="s">
        <v>729</v>
      </c>
      <c r="E37" s="101" t="s">
        <v>915</v>
      </c>
      <c r="F37" s="300" t="s">
        <v>915</v>
      </c>
      <c r="G37" s="101" t="s">
        <v>915</v>
      </c>
      <c r="H37" s="301" t="s">
        <v>915</v>
      </c>
      <c r="I37" s="12"/>
    </row>
    <row r="38" spans="1:9" ht="12.75">
      <c r="A38" s="236"/>
      <c r="B38" s="82"/>
      <c r="C38" s="82"/>
      <c r="D38" s="82"/>
      <c r="E38" s="82"/>
      <c r="F38" s="304"/>
      <c r="G38" s="82"/>
      <c r="H38" s="305"/>
      <c r="I38" s="12"/>
    </row>
    <row r="39" spans="1:8" s="242" customFormat="1" ht="13.5" thickBot="1">
      <c r="A39" s="238" t="s">
        <v>1163</v>
      </c>
      <c r="B39" s="97">
        <v>803.89</v>
      </c>
      <c r="C39" s="97">
        <v>7586.5</v>
      </c>
      <c r="D39" s="97">
        <v>641.23</v>
      </c>
      <c r="E39" s="97">
        <v>9031.62</v>
      </c>
      <c r="F39" s="306"/>
      <c r="G39" s="97">
        <v>50321.34</v>
      </c>
      <c r="H39" s="307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646" t="s">
        <v>1039</v>
      </c>
      <c r="B1" s="646"/>
      <c r="C1" s="646"/>
      <c r="D1" s="646"/>
      <c r="E1" s="72"/>
      <c r="F1" s="72"/>
      <c r="G1" s="72"/>
      <c r="H1" s="72"/>
      <c r="I1" s="72"/>
      <c r="J1" s="72"/>
      <c r="K1" s="72"/>
      <c r="L1" s="72"/>
    </row>
    <row r="2" spans="1:4" ht="12.75">
      <c r="A2" s="12"/>
      <c r="B2" s="12"/>
      <c r="C2" s="12"/>
      <c r="D2" s="12"/>
    </row>
    <row r="3" spans="1:9" ht="15">
      <c r="A3" s="647" t="s">
        <v>1169</v>
      </c>
      <c r="B3" s="647"/>
      <c r="C3" s="647"/>
      <c r="D3" s="647"/>
      <c r="E3" s="213"/>
      <c r="F3" s="213"/>
      <c r="G3" s="213"/>
      <c r="H3" s="213"/>
      <c r="I3" s="213"/>
    </row>
    <row r="4" spans="1:4" ht="13.5" thickBot="1">
      <c r="A4" s="233"/>
      <c r="B4" s="233"/>
      <c r="C4" s="233"/>
      <c r="D4" s="233"/>
    </row>
    <row r="5" spans="1:5" ht="12.75">
      <c r="A5" s="600" t="s">
        <v>816</v>
      </c>
      <c r="B5" s="308" t="s">
        <v>1170</v>
      </c>
      <c r="C5" s="308" t="s">
        <v>1171</v>
      </c>
      <c r="D5" s="309" t="s">
        <v>1172</v>
      </c>
      <c r="E5" s="12"/>
    </row>
    <row r="6" spans="1:5" ht="13.5" thickBot="1">
      <c r="A6" s="601"/>
      <c r="B6" s="310" t="s">
        <v>1074</v>
      </c>
      <c r="C6" s="310" t="s">
        <v>1173</v>
      </c>
      <c r="D6" s="311" t="s">
        <v>1173</v>
      </c>
      <c r="E6" s="12"/>
    </row>
    <row r="7" spans="1:4" ht="12.75">
      <c r="A7" s="254">
        <v>1989</v>
      </c>
      <c r="B7" s="273">
        <v>20811</v>
      </c>
      <c r="C7" s="273">
        <v>4327</v>
      </c>
      <c r="D7" s="298">
        <v>20.79</v>
      </c>
    </row>
    <row r="8" spans="1:4" ht="12.75">
      <c r="A8" s="258">
        <v>1990</v>
      </c>
      <c r="B8" s="274">
        <v>12913</v>
      </c>
      <c r="C8" s="274">
        <v>4521</v>
      </c>
      <c r="D8" s="299">
        <v>35.01</v>
      </c>
    </row>
    <row r="9" spans="1:4" ht="12.75">
      <c r="A9" s="258">
        <v>1991</v>
      </c>
      <c r="B9" s="274">
        <v>13531</v>
      </c>
      <c r="C9" s="274">
        <v>6079</v>
      </c>
      <c r="D9" s="299">
        <v>44.93</v>
      </c>
    </row>
    <row r="10" spans="1:4" ht="12.75">
      <c r="A10" s="258">
        <v>1992</v>
      </c>
      <c r="B10" s="274">
        <v>15955</v>
      </c>
      <c r="C10" s="274">
        <v>8619</v>
      </c>
      <c r="D10" s="299">
        <v>54.02</v>
      </c>
    </row>
    <row r="11" spans="1:4" ht="12.75">
      <c r="A11" s="258">
        <v>1993</v>
      </c>
      <c r="B11" s="274">
        <v>14254</v>
      </c>
      <c r="C11" s="274">
        <v>9269</v>
      </c>
      <c r="D11" s="299">
        <v>65.03</v>
      </c>
    </row>
    <row r="12" spans="1:4" ht="12.75">
      <c r="A12" s="258">
        <v>1994</v>
      </c>
      <c r="B12" s="274">
        <v>19263</v>
      </c>
      <c r="C12" s="274">
        <v>10961</v>
      </c>
      <c r="D12" s="299">
        <v>56.9</v>
      </c>
    </row>
    <row r="13" spans="1:4" ht="12.75">
      <c r="A13" s="258">
        <v>1995</v>
      </c>
      <c r="B13" s="274">
        <v>25827</v>
      </c>
      <c r="C13" s="274">
        <v>15222</v>
      </c>
      <c r="D13" s="299">
        <v>58.94</v>
      </c>
    </row>
    <row r="14" spans="1:4" ht="12.75">
      <c r="A14" s="258">
        <v>1996</v>
      </c>
      <c r="B14" s="274">
        <v>16771</v>
      </c>
      <c r="C14" s="274">
        <v>10918</v>
      </c>
      <c r="D14" s="299">
        <v>65.1</v>
      </c>
    </row>
    <row r="15" spans="1:4" ht="12.75">
      <c r="A15" s="258">
        <v>1997</v>
      </c>
      <c r="B15" s="274">
        <v>22320</v>
      </c>
      <c r="C15" s="274">
        <v>14136</v>
      </c>
      <c r="D15" s="299">
        <v>63.33</v>
      </c>
    </row>
    <row r="16" spans="1:4" ht="12.75">
      <c r="A16" s="258">
        <v>1998</v>
      </c>
      <c r="B16" s="274">
        <v>22446</v>
      </c>
      <c r="C16" s="274">
        <v>14343</v>
      </c>
      <c r="D16" s="299">
        <v>63.9</v>
      </c>
    </row>
    <row r="17" spans="1:4" ht="12.75">
      <c r="A17" s="258">
        <v>1999</v>
      </c>
      <c r="B17" s="274">
        <v>18237</v>
      </c>
      <c r="C17" s="274">
        <v>11650</v>
      </c>
      <c r="D17" s="299">
        <v>63.88</v>
      </c>
    </row>
    <row r="18" spans="1:4" ht="12.75">
      <c r="A18" s="258">
        <v>2000</v>
      </c>
      <c r="B18" s="274">
        <v>24118</v>
      </c>
      <c r="C18" s="274">
        <v>14547</v>
      </c>
      <c r="D18" s="299">
        <v>60.32</v>
      </c>
    </row>
    <row r="19" spans="1:4" ht="12.75">
      <c r="A19" s="258">
        <v>2001</v>
      </c>
      <c r="B19" s="274">
        <v>19547</v>
      </c>
      <c r="C19" s="274">
        <v>12415</v>
      </c>
      <c r="D19" s="299">
        <v>63.51</v>
      </c>
    </row>
    <row r="20" spans="1:4" ht="12.75">
      <c r="A20" s="258">
        <v>2002</v>
      </c>
      <c r="B20" s="274">
        <v>19929</v>
      </c>
      <c r="C20" s="274">
        <v>12111</v>
      </c>
      <c r="D20" s="299">
        <v>60.77</v>
      </c>
    </row>
    <row r="21" spans="1:4" ht="12.75">
      <c r="A21" s="258">
        <v>2003</v>
      </c>
      <c r="B21" s="274">
        <v>18616</v>
      </c>
      <c r="C21" s="274">
        <v>11982</v>
      </c>
      <c r="D21" s="299">
        <v>64.36</v>
      </c>
    </row>
    <row r="22" spans="1:4" ht="12.75">
      <c r="A22" s="258">
        <v>2004</v>
      </c>
      <c r="B22" s="274">
        <v>21396</v>
      </c>
      <c r="C22" s="274">
        <v>13750</v>
      </c>
      <c r="D22" s="299">
        <v>64.26</v>
      </c>
    </row>
    <row r="23" spans="1:4" ht="12.75">
      <c r="A23" s="258">
        <v>2005</v>
      </c>
      <c r="B23" s="274">
        <v>25492</v>
      </c>
      <c r="C23" s="274">
        <v>16475</v>
      </c>
      <c r="D23" s="299">
        <v>64.63</v>
      </c>
    </row>
    <row r="24" spans="1:4" ht="12.75">
      <c r="A24" s="258">
        <v>2006</v>
      </c>
      <c r="B24" s="274">
        <v>7712</v>
      </c>
      <c r="C24" s="274">
        <v>5070</v>
      </c>
      <c r="D24" s="299">
        <v>65.74</v>
      </c>
    </row>
    <row r="25" spans="1:4" ht="12.75">
      <c r="A25" s="258">
        <v>2007</v>
      </c>
      <c r="B25" s="274">
        <v>10932</v>
      </c>
      <c r="C25" s="274">
        <v>7523</v>
      </c>
      <c r="D25" s="299">
        <v>68.82</v>
      </c>
    </row>
    <row r="26" spans="1:4" ht="13.5" thickBot="1">
      <c r="A26" s="260">
        <v>2008</v>
      </c>
      <c r="B26" s="275">
        <v>11656</v>
      </c>
      <c r="C26" s="275">
        <v>7301</v>
      </c>
      <c r="D26" s="312">
        <v>62.6458476321208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4">
      <selection activeCell="G14" sqref="G14"/>
    </sheetView>
  </sheetViews>
  <sheetFormatPr defaultColWidth="11.421875" defaultRowHeight="12.75"/>
  <cols>
    <col min="1" max="6" width="18.7109375" style="0" customWidth="1"/>
  </cols>
  <sheetData>
    <row r="1" spans="1:6" ht="18">
      <c r="A1" s="586" t="s">
        <v>1039</v>
      </c>
      <c r="B1" s="586"/>
      <c r="C1" s="586"/>
      <c r="D1" s="586"/>
      <c r="E1" s="586"/>
      <c r="F1" s="586"/>
    </row>
    <row r="3" spans="1:6" ht="15">
      <c r="A3" s="554" t="s">
        <v>1174</v>
      </c>
      <c r="B3" s="554"/>
      <c r="C3" s="554"/>
      <c r="D3" s="554"/>
      <c r="E3" s="554"/>
      <c r="F3" s="554"/>
    </row>
    <row r="4" spans="1:6" ht="13.5" thickBot="1">
      <c r="A4" s="233"/>
      <c r="B4" s="233"/>
      <c r="C4" s="233"/>
      <c r="D4" s="233"/>
      <c r="E4" s="233"/>
      <c r="F4" s="233"/>
    </row>
    <row r="5" spans="1:6" ht="12.75">
      <c r="A5" s="600" t="s">
        <v>816</v>
      </c>
      <c r="B5" s="308" t="s">
        <v>1170</v>
      </c>
      <c r="C5" s="308" t="s">
        <v>1175</v>
      </c>
      <c r="D5" s="308" t="s">
        <v>1176</v>
      </c>
      <c r="E5" s="557" t="s">
        <v>1177</v>
      </c>
      <c r="F5" s="511"/>
    </row>
    <row r="6" spans="1:6" ht="13.5" thickBot="1">
      <c r="A6" s="601"/>
      <c r="B6" s="310" t="s">
        <v>1079</v>
      </c>
      <c r="C6" s="310" t="s">
        <v>1178</v>
      </c>
      <c r="D6" s="310" t="s">
        <v>1179</v>
      </c>
      <c r="E6" s="313" t="s">
        <v>1180</v>
      </c>
      <c r="F6" s="314" t="s">
        <v>1148</v>
      </c>
    </row>
    <row r="7" spans="1:6" ht="12.75">
      <c r="A7" s="254">
        <v>1998</v>
      </c>
      <c r="B7" s="273">
        <v>22003</v>
      </c>
      <c r="C7" s="273">
        <v>27</v>
      </c>
      <c r="D7" s="78">
        <v>132892.34</v>
      </c>
      <c r="E7" s="78">
        <v>41761.62</v>
      </c>
      <c r="F7" s="298">
        <v>31.43</v>
      </c>
    </row>
    <row r="8" spans="1:6" ht="12.75">
      <c r="A8" s="258">
        <v>1999</v>
      </c>
      <c r="B8" s="274">
        <v>17943</v>
      </c>
      <c r="C8" s="274">
        <v>16</v>
      </c>
      <c r="D8" s="82">
        <v>81680.67</v>
      </c>
      <c r="E8" s="82">
        <v>17399.05</v>
      </c>
      <c r="F8" s="299">
        <v>21.3</v>
      </c>
    </row>
    <row r="9" spans="1:6" ht="12.75">
      <c r="A9" s="258">
        <v>2000</v>
      </c>
      <c r="B9" s="274">
        <v>23574</v>
      </c>
      <c r="C9" s="274">
        <v>49</v>
      </c>
      <c r="D9" s="82">
        <v>187567.06</v>
      </c>
      <c r="E9" s="82">
        <v>63634.69</v>
      </c>
      <c r="F9" s="299">
        <v>33.93</v>
      </c>
    </row>
    <row r="10" spans="1:6" ht="12.75">
      <c r="A10" s="258">
        <v>2001</v>
      </c>
      <c r="B10" s="274">
        <v>19099</v>
      </c>
      <c r="C10" s="274">
        <v>16</v>
      </c>
      <c r="D10" s="82">
        <v>92386.01</v>
      </c>
      <c r="E10" s="82">
        <v>20325.2</v>
      </c>
      <c r="F10" s="299">
        <v>22</v>
      </c>
    </row>
    <row r="11" spans="1:6" ht="12.75">
      <c r="A11" s="258">
        <v>2002</v>
      </c>
      <c r="B11" s="274">
        <v>19929</v>
      </c>
      <c r="C11" s="274">
        <v>18</v>
      </c>
      <c r="D11" s="82">
        <v>107472.05</v>
      </c>
      <c r="E11" s="82">
        <v>14582.03</v>
      </c>
      <c r="F11" s="299">
        <v>13.57</v>
      </c>
    </row>
    <row r="12" spans="1:6" ht="12.75">
      <c r="A12" s="258">
        <v>2003</v>
      </c>
      <c r="B12" s="274">
        <v>18616</v>
      </c>
      <c r="C12" s="274">
        <v>42</v>
      </c>
      <c r="D12" s="82">
        <v>148173.07</v>
      </c>
      <c r="E12" s="82">
        <v>66530.61</v>
      </c>
      <c r="F12" s="299">
        <v>44.9</v>
      </c>
    </row>
    <row r="13" spans="1:6" ht="12.75">
      <c r="A13" s="258">
        <v>2004</v>
      </c>
      <c r="B13" s="274">
        <v>21396</v>
      </c>
      <c r="C13" s="274">
        <v>22</v>
      </c>
      <c r="D13" s="82">
        <v>134192.64</v>
      </c>
      <c r="E13" s="82">
        <v>56725.8</v>
      </c>
      <c r="F13" s="299">
        <v>42.27</v>
      </c>
    </row>
    <row r="14" spans="1:6" ht="12.75">
      <c r="A14" s="258">
        <v>2005</v>
      </c>
      <c r="B14" s="274">
        <v>25492</v>
      </c>
      <c r="C14" s="274">
        <v>49</v>
      </c>
      <c r="D14" s="82">
        <v>188697.49</v>
      </c>
      <c r="E14" s="82">
        <v>84594.29</v>
      </c>
      <c r="F14" s="299">
        <v>44.83</v>
      </c>
    </row>
    <row r="15" spans="1:6" ht="12.75">
      <c r="A15" s="258">
        <v>2006</v>
      </c>
      <c r="B15" s="274">
        <v>16334</v>
      </c>
      <c r="C15" s="274">
        <v>59</v>
      </c>
      <c r="D15" s="82">
        <v>155344.83</v>
      </c>
      <c r="E15" s="82">
        <v>72119.08</v>
      </c>
      <c r="F15" s="299">
        <v>46.42</v>
      </c>
    </row>
    <row r="16" spans="1:6" ht="12.75">
      <c r="A16" s="258">
        <v>2007</v>
      </c>
      <c r="B16" s="274">
        <v>10936</v>
      </c>
      <c r="C16" s="274">
        <v>16</v>
      </c>
      <c r="D16" s="82">
        <v>86122.03</v>
      </c>
      <c r="E16" s="82">
        <v>52233.72</v>
      </c>
      <c r="F16" s="299">
        <v>60.66</v>
      </c>
    </row>
    <row r="17" spans="1:6" ht="13.5" thickBot="1">
      <c r="A17" s="260">
        <v>2008</v>
      </c>
      <c r="B17" s="275">
        <v>10164</v>
      </c>
      <c r="C17" s="275">
        <v>6</v>
      </c>
      <c r="D17" s="85">
        <v>47068.67</v>
      </c>
      <c r="E17" s="85">
        <v>5499.8</v>
      </c>
      <c r="F17" s="312">
        <v>11.68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K28" sqref="K28"/>
    </sheetView>
  </sheetViews>
  <sheetFormatPr defaultColWidth="11.421875" defaultRowHeight="12.75"/>
  <cols>
    <col min="1" max="1" width="24.00390625" style="0" customWidth="1"/>
    <col min="2" max="3" width="15.140625" style="0" customWidth="1"/>
    <col min="4" max="5" width="17.421875" style="0" customWidth="1"/>
    <col min="6" max="9" width="15.14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10" ht="15">
      <c r="A3" s="554" t="s">
        <v>1181</v>
      </c>
      <c r="B3" s="554"/>
      <c r="C3" s="554"/>
      <c r="D3" s="554"/>
      <c r="E3" s="554"/>
      <c r="F3" s="554"/>
      <c r="G3" s="554"/>
      <c r="H3" s="554"/>
      <c r="I3" s="554"/>
      <c r="J3" s="12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600" t="s">
        <v>1182</v>
      </c>
      <c r="B5" s="652" t="s">
        <v>1171</v>
      </c>
      <c r="C5" s="653"/>
      <c r="D5" s="557" t="s">
        <v>1183</v>
      </c>
      <c r="E5" s="511"/>
      <c r="F5" s="511"/>
      <c r="G5" s="511"/>
      <c r="H5" s="511"/>
      <c r="I5" s="511"/>
      <c r="J5" s="12"/>
    </row>
    <row r="6" spans="1:10" ht="12.75">
      <c r="A6" s="602"/>
      <c r="B6" s="654" t="s">
        <v>1184</v>
      </c>
      <c r="C6" s="655"/>
      <c r="D6" s="603" t="s">
        <v>1146</v>
      </c>
      <c r="E6" s="607"/>
      <c r="F6" s="603" t="s">
        <v>1147</v>
      </c>
      <c r="G6" s="604"/>
      <c r="H6" s="604"/>
      <c r="I6" s="604"/>
      <c r="J6" s="12"/>
    </row>
    <row r="7" spans="1:10" ht="13.5" thickBot="1">
      <c r="A7" s="601"/>
      <c r="B7" s="313" t="s">
        <v>946</v>
      </c>
      <c r="C7" s="313" t="s">
        <v>1148</v>
      </c>
      <c r="D7" s="313" t="s">
        <v>977</v>
      </c>
      <c r="E7" s="313" t="s">
        <v>1148</v>
      </c>
      <c r="F7" s="313" t="s">
        <v>1185</v>
      </c>
      <c r="G7" s="313" t="s">
        <v>1150</v>
      </c>
      <c r="H7" s="313" t="s">
        <v>1151</v>
      </c>
      <c r="I7" s="314" t="s">
        <v>1148</v>
      </c>
      <c r="J7" s="12"/>
    </row>
    <row r="8" spans="1:10" ht="12.75">
      <c r="A8" s="235" t="s">
        <v>1186</v>
      </c>
      <c r="B8" s="273">
        <v>1633</v>
      </c>
      <c r="C8" s="111">
        <v>13.599267155229846</v>
      </c>
      <c r="D8" s="78">
        <v>3479.51</v>
      </c>
      <c r="E8" s="111">
        <v>41.21143138692443</v>
      </c>
      <c r="F8" s="78">
        <v>231.88</v>
      </c>
      <c r="G8" s="78">
        <v>10673.01</v>
      </c>
      <c r="H8" s="78">
        <v>10904.89</v>
      </c>
      <c r="I8" s="298">
        <v>33.1993917432569</v>
      </c>
      <c r="J8" s="12"/>
    </row>
    <row r="9" spans="1:10" ht="12.75">
      <c r="A9" s="236" t="s">
        <v>1187</v>
      </c>
      <c r="B9" s="274">
        <v>574</v>
      </c>
      <c r="C9" s="112">
        <v>4.780146568954031</v>
      </c>
      <c r="D9" s="82">
        <v>513.92</v>
      </c>
      <c r="E9" s="112">
        <v>6.086885457540918</v>
      </c>
      <c r="F9" s="82">
        <v>17.02</v>
      </c>
      <c r="G9" s="82">
        <v>386.3</v>
      </c>
      <c r="H9" s="82">
        <v>403.32</v>
      </c>
      <c r="I9" s="299">
        <v>1.2278875511711145</v>
      </c>
      <c r="J9" s="12"/>
    </row>
    <row r="10" spans="1:10" ht="12.75">
      <c r="A10" s="236" t="s">
        <v>1188</v>
      </c>
      <c r="B10" s="274">
        <v>146</v>
      </c>
      <c r="C10" s="112">
        <v>1.2158560959360427</v>
      </c>
      <c r="D10" s="82">
        <v>223.8</v>
      </c>
      <c r="E10" s="112">
        <v>2.65069459331736</v>
      </c>
      <c r="F10" s="82">
        <v>73.68</v>
      </c>
      <c r="G10" s="82">
        <v>294.3</v>
      </c>
      <c r="H10" s="82">
        <v>367.98</v>
      </c>
      <c r="I10" s="299">
        <v>1.120296690171444</v>
      </c>
      <c r="J10" s="12"/>
    </row>
    <row r="11" spans="1:10" ht="12.75">
      <c r="A11" s="236" t="s">
        <v>1189</v>
      </c>
      <c r="B11" s="274">
        <v>785</v>
      </c>
      <c r="C11" s="112">
        <v>6.537308461025983</v>
      </c>
      <c r="D11" s="82">
        <v>385.61</v>
      </c>
      <c r="E11" s="112">
        <v>4.567177578771703</v>
      </c>
      <c r="F11" s="82">
        <v>79.55</v>
      </c>
      <c r="G11" s="82">
        <v>2201.31</v>
      </c>
      <c r="H11" s="82">
        <v>2280.86</v>
      </c>
      <c r="I11" s="299">
        <v>6.943964097897819</v>
      </c>
      <c r="J11" s="12"/>
    </row>
    <row r="12" spans="1:10" ht="12.75">
      <c r="A12" s="236" t="s">
        <v>1190</v>
      </c>
      <c r="B12" s="274">
        <v>963</v>
      </c>
      <c r="C12" s="112">
        <v>8.019653564290472</v>
      </c>
      <c r="D12" s="82">
        <v>801.24</v>
      </c>
      <c r="E12" s="112">
        <v>9.489913029265422</v>
      </c>
      <c r="F12" s="82">
        <v>124.77</v>
      </c>
      <c r="G12" s="82">
        <v>4562.63</v>
      </c>
      <c r="H12" s="82">
        <v>4687.4</v>
      </c>
      <c r="I12" s="299">
        <v>14.270554664681848</v>
      </c>
      <c r="J12" s="12"/>
    </row>
    <row r="13" spans="1:10" ht="12.75">
      <c r="A13" s="236" t="s">
        <v>1191</v>
      </c>
      <c r="B13" s="274">
        <v>7907</v>
      </c>
      <c r="C13" s="112">
        <v>65.84776815456362</v>
      </c>
      <c r="D13" s="82">
        <v>3038.99</v>
      </c>
      <c r="E13" s="112">
        <v>35.99389795418017</v>
      </c>
      <c r="F13" s="82">
        <v>649.756</v>
      </c>
      <c r="G13" s="82">
        <v>13552.45</v>
      </c>
      <c r="H13" s="82">
        <v>14202.206</v>
      </c>
      <c r="I13" s="299">
        <v>43.237905252820866</v>
      </c>
      <c r="J13" s="12"/>
    </row>
    <row r="14" spans="1:10" ht="12.75">
      <c r="A14" s="236"/>
      <c r="B14" s="274"/>
      <c r="C14" s="304"/>
      <c r="D14" s="82"/>
      <c r="E14" s="304"/>
      <c r="F14" s="82"/>
      <c r="G14" s="82"/>
      <c r="H14" s="82"/>
      <c r="I14" s="305"/>
      <c r="J14" s="12"/>
    </row>
    <row r="15" spans="1:10" s="242" customFormat="1" ht="13.5" thickBot="1">
      <c r="A15" s="238" t="s">
        <v>738</v>
      </c>
      <c r="B15" s="293">
        <v>12008</v>
      </c>
      <c r="C15" s="318"/>
      <c r="D15" s="97">
        <v>8443.07</v>
      </c>
      <c r="E15" s="318"/>
      <c r="F15" s="97">
        <v>1176.656</v>
      </c>
      <c r="G15" s="97">
        <v>31670</v>
      </c>
      <c r="H15" s="97">
        <v>32846.656</v>
      </c>
      <c r="I15" s="319"/>
      <c r="J15" s="241"/>
    </row>
    <row r="16" spans="1:10" ht="12.75">
      <c r="A16" s="247"/>
      <c r="B16" s="247"/>
      <c r="C16" s="247"/>
      <c r="D16" s="247"/>
      <c r="E16" s="247"/>
      <c r="F16" s="247"/>
      <c r="G16" s="247"/>
      <c r="H16" s="247"/>
      <c r="I16" s="247"/>
      <c r="J16" s="12"/>
    </row>
    <row r="17" ht="12.75">
      <c r="J17" s="12"/>
    </row>
    <row r="18" spans="1:10" ht="13.5" thickBot="1">
      <c r="A18" s="233"/>
      <c r="B18" s="233"/>
      <c r="C18" s="233"/>
      <c r="D18" s="233"/>
      <c r="E18" s="233"/>
      <c r="F18" s="233"/>
      <c r="G18" s="233"/>
      <c r="H18" s="233"/>
      <c r="J18" s="12"/>
    </row>
    <row r="19" spans="1:10" ht="12.75">
      <c r="A19" s="600" t="s">
        <v>1182</v>
      </c>
      <c r="B19" s="584" t="s">
        <v>1192</v>
      </c>
      <c r="C19" s="648"/>
      <c r="D19" s="648"/>
      <c r="E19" s="648"/>
      <c r="F19" s="600"/>
      <c r="G19" s="584" t="s">
        <v>1165</v>
      </c>
      <c r="H19" s="648"/>
      <c r="I19" s="12"/>
      <c r="J19" s="12"/>
    </row>
    <row r="20" spans="1:10" ht="12.75">
      <c r="A20" s="602"/>
      <c r="B20" s="649"/>
      <c r="C20" s="650"/>
      <c r="D20" s="650"/>
      <c r="E20" s="650"/>
      <c r="F20" s="651"/>
      <c r="G20" s="649"/>
      <c r="H20" s="650"/>
      <c r="I20" s="12"/>
      <c r="J20" s="12"/>
    </row>
    <row r="21" spans="1:10" ht="13.5" thickBot="1">
      <c r="A21" s="601"/>
      <c r="B21" s="313" t="s">
        <v>1166</v>
      </c>
      <c r="C21" s="313" t="s">
        <v>1167</v>
      </c>
      <c r="D21" s="313" t="s">
        <v>1168</v>
      </c>
      <c r="E21" s="313" t="s">
        <v>1151</v>
      </c>
      <c r="F21" s="313" t="s">
        <v>1148</v>
      </c>
      <c r="G21" s="313" t="s">
        <v>1151</v>
      </c>
      <c r="H21" s="314" t="s">
        <v>1148</v>
      </c>
      <c r="I21" s="12"/>
      <c r="J21" s="12"/>
    </row>
    <row r="22" spans="1:10" ht="12.75">
      <c r="A22" s="235" t="s">
        <v>1186</v>
      </c>
      <c r="B22" s="78">
        <v>25.89</v>
      </c>
      <c r="C22" s="78">
        <v>2124.08</v>
      </c>
      <c r="D22" s="78">
        <v>13.23</v>
      </c>
      <c r="E22" s="78">
        <v>2163.2</v>
      </c>
      <c r="F22" s="111">
        <v>23.9514062814866</v>
      </c>
      <c r="G22" s="78">
        <v>16547.6</v>
      </c>
      <c r="H22" s="298">
        <v>32.883861995725866</v>
      </c>
      <c r="I22" s="12"/>
      <c r="J22" s="12"/>
    </row>
    <row r="23" spans="1:10" ht="12.75">
      <c r="A23" s="236" t="s">
        <v>1187</v>
      </c>
      <c r="B23" s="82">
        <v>6.17</v>
      </c>
      <c r="C23" s="82">
        <v>373.91</v>
      </c>
      <c r="D23" s="82">
        <v>52.68</v>
      </c>
      <c r="E23" s="82">
        <v>432.76</v>
      </c>
      <c r="F23" s="112">
        <v>4.791609921586605</v>
      </c>
      <c r="G23" s="82">
        <v>1350</v>
      </c>
      <c r="H23" s="299">
        <v>2.6827584480063527</v>
      </c>
      <c r="I23" s="12"/>
      <c r="J23" s="12"/>
    </row>
    <row r="24" spans="1:10" ht="12.75">
      <c r="A24" s="236" t="s">
        <v>1188</v>
      </c>
      <c r="B24" s="101" t="s">
        <v>915</v>
      </c>
      <c r="C24" s="82">
        <v>14.58</v>
      </c>
      <c r="D24" s="82">
        <v>0.12</v>
      </c>
      <c r="E24" s="82">
        <v>14.7</v>
      </c>
      <c r="F24" s="112">
        <v>0.16276149793724715</v>
      </c>
      <c r="G24" s="82">
        <v>606.48</v>
      </c>
      <c r="H24" s="299">
        <v>1.205214328553254</v>
      </c>
      <c r="I24" s="12"/>
      <c r="J24" s="12"/>
    </row>
    <row r="25" spans="1:10" ht="12.75">
      <c r="A25" s="236" t="s">
        <v>1189</v>
      </c>
      <c r="B25" s="82">
        <v>166.28</v>
      </c>
      <c r="C25" s="82">
        <v>691.45</v>
      </c>
      <c r="D25" s="82">
        <v>95.1</v>
      </c>
      <c r="E25" s="82">
        <v>952.83</v>
      </c>
      <c r="F25" s="112">
        <v>10.549934563234505</v>
      </c>
      <c r="G25" s="82">
        <v>3619.3</v>
      </c>
      <c r="H25" s="299">
        <v>7.192376037681032</v>
      </c>
      <c r="I25" s="12"/>
      <c r="J25" s="12"/>
    </row>
    <row r="26" spans="1:9" ht="12.75">
      <c r="A26" s="236" t="s">
        <v>1190</v>
      </c>
      <c r="B26" s="82">
        <v>32.53</v>
      </c>
      <c r="C26" s="82">
        <v>641.01</v>
      </c>
      <c r="D26" s="82">
        <v>37.38</v>
      </c>
      <c r="E26" s="82">
        <v>710.92</v>
      </c>
      <c r="F26" s="112">
        <v>7.871456062146105</v>
      </c>
      <c r="G26" s="82">
        <v>6199.56</v>
      </c>
      <c r="H26" s="299">
        <v>12.319942195497974</v>
      </c>
      <c r="I26" s="12"/>
    </row>
    <row r="27" spans="1:9" ht="12.75">
      <c r="A27" s="236" t="s">
        <v>1191</v>
      </c>
      <c r="B27" s="82">
        <v>573.02</v>
      </c>
      <c r="C27" s="82">
        <v>3741.47</v>
      </c>
      <c r="D27" s="82">
        <v>442.72</v>
      </c>
      <c r="E27" s="82">
        <v>4757.21</v>
      </c>
      <c r="F27" s="112">
        <v>52.67283167360895</v>
      </c>
      <c r="G27" s="82">
        <v>21998.4</v>
      </c>
      <c r="H27" s="299">
        <v>43.715846994535525</v>
      </c>
      <c r="I27" s="12"/>
    </row>
    <row r="28" spans="1:9" ht="12.75">
      <c r="A28" s="236"/>
      <c r="B28" s="82"/>
      <c r="C28" s="82"/>
      <c r="D28" s="82"/>
      <c r="E28" s="82"/>
      <c r="F28" s="304"/>
      <c r="G28" s="82"/>
      <c r="H28" s="305"/>
      <c r="I28" s="12"/>
    </row>
    <row r="29" spans="1:9" s="242" customFormat="1" ht="13.5" thickBot="1">
      <c r="A29" s="238" t="s">
        <v>738</v>
      </c>
      <c r="B29" s="97">
        <v>803.89</v>
      </c>
      <c r="C29" s="97">
        <v>7586.5</v>
      </c>
      <c r="D29" s="97">
        <v>641.23</v>
      </c>
      <c r="E29" s="97">
        <v>9031.62</v>
      </c>
      <c r="F29" s="306"/>
      <c r="G29" s="97">
        <v>50321.34</v>
      </c>
      <c r="H29" s="307"/>
      <c r="I29" s="241"/>
    </row>
    <row r="30" ht="12.75">
      <c r="I30" s="12"/>
    </row>
    <row r="31" ht="12.75">
      <c r="I31" s="12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57" right="0.39" top="0.5905511811023623" bottom="0.984251968503937" header="0" footer="0"/>
  <pageSetup horizontalDpi="600" verticalDpi="600" orientation="portrait" paperSize="9" scale="64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23.57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525" t="s">
        <v>669</v>
      </c>
      <c r="B1" s="525"/>
      <c r="C1" s="525"/>
      <c r="D1" s="525"/>
      <c r="E1" s="525"/>
      <c r="F1" s="525"/>
      <c r="G1" s="525"/>
      <c r="H1" s="525"/>
      <c r="I1" s="525"/>
      <c r="J1" s="1"/>
      <c r="K1" s="1"/>
      <c r="L1" s="1"/>
      <c r="M1" s="1"/>
      <c r="N1" s="1"/>
    </row>
    <row r="3" spans="1:15" ht="15">
      <c r="A3" s="526" t="s">
        <v>1034</v>
      </c>
      <c r="B3" s="514"/>
      <c r="C3" s="514"/>
      <c r="D3" s="514"/>
      <c r="E3" s="514"/>
      <c r="F3" s="514"/>
      <c r="G3" s="514"/>
      <c r="H3" s="514"/>
      <c r="I3" s="514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534" t="s">
        <v>612</v>
      </c>
      <c r="B5" s="542" t="s">
        <v>636</v>
      </c>
      <c r="C5" s="543"/>
      <c r="D5" s="543"/>
      <c r="E5" s="513"/>
      <c r="F5" s="542" t="s">
        <v>637</v>
      </c>
      <c r="G5" s="543"/>
      <c r="H5" s="543"/>
      <c r="I5" s="543"/>
      <c r="J5" s="4"/>
      <c r="K5" s="4"/>
      <c r="L5" s="4"/>
      <c r="M5" s="4"/>
      <c r="N5" s="4"/>
      <c r="O5" s="4"/>
    </row>
    <row r="6" spans="1:15" s="5" customFormat="1" ht="13.5" customHeight="1">
      <c r="A6" s="541"/>
      <c r="B6" s="518" t="s">
        <v>638</v>
      </c>
      <c r="C6" s="518" t="s">
        <v>641</v>
      </c>
      <c r="D6" s="518" t="s">
        <v>639</v>
      </c>
      <c r="E6" s="518" t="s">
        <v>640</v>
      </c>
      <c r="F6" s="518" t="s">
        <v>638</v>
      </c>
      <c r="G6" s="518" t="s">
        <v>642</v>
      </c>
      <c r="H6" s="518" t="s">
        <v>639</v>
      </c>
      <c r="I6" s="519" t="s">
        <v>640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535"/>
      <c r="B7" s="537"/>
      <c r="C7" s="537"/>
      <c r="D7" s="537"/>
      <c r="E7" s="537" t="s">
        <v>640</v>
      </c>
      <c r="F7" s="537"/>
      <c r="G7" s="537"/>
      <c r="H7" s="537"/>
      <c r="I7" s="520" t="s">
        <v>640</v>
      </c>
      <c r="J7" s="4"/>
      <c r="K7" s="4"/>
      <c r="L7" s="4"/>
      <c r="M7" s="4"/>
      <c r="N7" s="4"/>
      <c r="O7" s="4"/>
    </row>
    <row r="8" spans="1:19" s="5" customFormat="1" ht="12.75">
      <c r="A8" s="20" t="s">
        <v>670</v>
      </c>
      <c r="B8" s="37" t="s">
        <v>709</v>
      </c>
      <c r="C8" s="37">
        <v>74970837.6769724</v>
      </c>
      <c r="D8" s="37">
        <v>657441658.5415077</v>
      </c>
      <c r="E8" s="37">
        <v>767908378</v>
      </c>
      <c r="F8" s="37" t="s">
        <v>697</v>
      </c>
      <c r="G8" s="37">
        <v>40794501</v>
      </c>
      <c r="H8" s="37">
        <v>402855610</v>
      </c>
      <c r="I8" s="56">
        <v>513480154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671</v>
      </c>
      <c r="B9" s="39" t="s">
        <v>698</v>
      </c>
      <c r="C9" s="39">
        <v>74338313</v>
      </c>
      <c r="D9" s="39">
        <v>734991219</v>
      </c>
      <c r="E9" s="39">
        <v>1352197973</v>
      </c>
      <c r="F9" s="39" t="s">
        <v>699</v>
      </c>
      <c r="G9" s="39">
        <v>44575286</v>
      </c>
      <c r="H9" s="39">
        <v>489142878</v>
      </c>
      <c r="I9" s="57">
        <v>932225755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689</v>
      </c>
      <c r="B10" s="39">
        <v>1998</v>
      </c>
      <c r="C10" s="39">
        <v>47300541</v>
      </c>
      <c r="D10" s="39">
        <v>262047945</v>
      </c>
      <c r="E10" s="39">
        <v>385021574</v>
      </c>
      <c r="F10" s="39">
        <v>1988</v>
      </c>
      <c r="G10" s="39">
        <v>32577250</v>
      </c>
      <c r="H10" s="39">
        <v>175998280</v>
      </c>
      <c r="I10" s="57">
        <v>253325257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700</v>
      </c>
      <c r="B11" s="39">
        <v>1999</v>
      </c>
      <c r="C11" s="39">
        <v>7525457</v>
      </c>
      <c r="D11" s="39">
        <v>62796997</v>
      </c>
      <c r="E11" s="39">
        <v>103509384</v>
      </c>
      <c r="F11" s="39" t="s">
        <v>701</v>
      </c>
      <c r="G11" s="39">
        <v>5451412</v>
      </c>
      <c r="H11" s="39">
        <v>45923035</v>
      </c>
      <c r="I11" s="57">
        <v>55511419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674</v>
      </c>
      <c r="B12" s="39">
        <v>2002</v>
      </c>
      <c r="C12" s="39">
        <v>13543532</v>
      </c>
      <c r="D12" s="39">
        <v>63241562</v>
      </c>
      <c r="E12" s="39">
        <v>119908071</v>
      </c>
      <c r="F12" s="39">
        <v>1992</v>
      </c>
      <c r="G12" s="39">
        <v>9452859</v>
      </c>
      <c r="H12" s="39">
        <v>42948193</v>
      </c>
      <c r="I12" s="57">
        <v>85563792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675</v>
      </c>
      <c r="B13" s="39">
        <v>2000</v>
      </c>
      <c r="C13" s="39">
        <v>25206929</v>
      </c>
      <c r="D13" s="39">
        <v>139995412</v>
      </c>
      <c r="E13" s="39">
        <v>183575264</v>
      </c>
      <c r="F13" s="39" t="s">
        <v>702</v>
      </c>
      <c r="G13" s="39">
        <v>19309309</v>
      </c>
      <c r="H13" s="39">
        <v>97309277</v>
      </c>
      <c r="I13" s="57">
        <v>143762246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676</v>
      </c>
      <c r="B14" s="39" t="s">
        <v>703</v>
      </c>
      <c r="C14" s="39">
        <v>83734225</v>
      </c>
      <c r="D14" s="39">
        <v>858701263</v>
      </c>
      <c r="E14" s="39">
        <v>1539020381</v>
      </c>
      <c r="F14" s="39" t="s">
        <v>704</v>
      </c>
      <c r="G14" s="39">
        <v>49524473</v>
      </c>
      <c r="H14" s="39">
        <v>500117900</v>
      </c>
      <c r="I14" s="57">
        <v>1025681397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677</v>
      </c>
      <c r="B15" s="39" t="s">
        <v>705</v>
      </c>
      <c r="C15" s="39">
        <v>153771658</v>
      </c>
      <c r="D15" s="39">
        <v>1210642112</v>
      </c>
      <c r="E15" s="39">
        <v>1987334660</v>
      </c>
      <c r="F15" s="39" t="s">
        <v>706</v>
      </c>
      <c r="G15" s="39">
        <v>86602609</v>
      </c>
      <c r="H15" s="39">
        <v>740246643</v>
      </c>
      <c r="I15" s="57">
        <v>1349090285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678</v>
      </c>
      <c r="B16" s="39" t="s">
        <v>707</v>
      </c>
      <c r="C16" s="39">
        <v>118157125</v>
      </c>
      <c r="D16" s="39">
        <v>1035407888</v>
      </c>
      <c r="E16" s="39">
        <v>1638995489</v>
      </c>
      <c r="F16" s="39" t="s">
        <v>708</v>
      </c>
      <c r="G16" s="39">
        <v>80040743</v>
      </c>
      <c r="H16" s="39">
        <v>798899957</v>
      </c>
      <c r="I16" s="57">
        <v>1470239766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691</v>
      </c>
      <c r="B17" s="39" t="s">
        <v>710</v>
      </c>
      <c r="C17" s="39">
        <v>20065059</v>
      </c>
      <c r="D17" s="39">
        <v>231693591</v>
      </c>
      <c r="E17" s="39">
        <v>425079613</v>
      </c>
      <c r="F17" s="39">
        <v>1994</v>
      </c>
      <c r="G17" s="39">
        <v>10946124</v>
      </c>
      <c r="H17" s="39">
        <v>151430435</v>
      </c>
      <c r="I17" s="57">
        <v>235627475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680</v>
      </c>
      <c r="B18" s="39">
        <v>2001</v>
      </c>
      <c r="C18" s="39">
        <v>33255502</v>
      </c>
      <c r="D18" s="39">
        <v>246854913</v>
      </c>
      <c r="E18" s="39">
        <v>345455952</v>
      </c>
      <c r="F18" s="39">
        <v>1990</v>
      </c>
      <c r="G18" s="39">
        <v>19060829</v>
      </c>
      <c r="H18" s="39">
        <v>154974856</v>
      </c>
      <c r="I18" s="57">
        <v>214926320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681</v>
      </c>
      <c r="B19" s="39">
        <v>1998</v>
      </c>
      <c r="C19" s="39">
        <v>133092754</v>
      </c>
      <c r="D19" s="39">
        <v>688061951</v>
      </c>
      <c r="E19" s="39">
        <v>937470406</v>
      </c>
      <c r="F19" s="39" t="s">
        <v>701</v>
      </c>
      <c r="G19" s="39">
        <v>90397515</v>
      </c>
      <c r="H19" s="39">
        <v>478465099</v>
      </c>
      <c r="I19" s="57">
        <v>462474516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682</v>
      </c>
      <c r="B20" s="39">
        <v>1999</v>
      </c>
      <c r="C20" s="39">
        <v>15516950</v>
      </c>
      <c r="D20" s="39">
        <v>117714161</v>
      </c>
      <c r="E20" s="39">
        <v>124166834</v>
      </c>
      <c r="F20" s="39">
        <v>1987</v>
      </c>
      <c r="G20" s="39">
        <v>9569904</v>
      </c>
      <c r="H20" s="39">
        <v>85416491</v>
      </c>
      <c r="I20" s="57">
        <v>116472292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692</v>
      </c>
      <c r="B21" s="39">
        <v>2000</v>
      </c>
      <c r="C21" s="39">
        <v>10895345</v>
      </c>
      <c r="D21" s="39">
        <v>83508240</v>
      </c>
      <c r="E21" s="39">
        <v>115452507</v>
      </c>
      <c r="F21" s="39">
        <v>1990</v>
      </c>
      <c r="G21" s="39">
        <v>6798903</v>
      </c>
      <c r="H21" s="39">
        <v>56094587</v>
      </c>
      <c r="I21" s="57">
        <v>85226136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693</v>
      </c>
      <c r="B22" s="39">
        <v>1999</v>
      </c>
      <c r="C22" s="39">
        <v>6919544</v>
      </c>
      <c r="D22" s="39">
        <v>84597294</v>
      </c>
      <c r="E22" s="39">
        <v>87127120</v>
      </c>
      <c r="F22" s="39" t="s">
        <v>701</v>
      </c>
      <c r="G22" s="39">
        <v>3144308</v>
      </c>
      <c r="H22" s="39">
        <v>43218188</v>
      </c>
      <c r="I22" s="57">
        <v>46845088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694</v>
      </c>
      <c r="B23" s="39">
        <v>1999</v>
      </c>
      <c r="C23" s="39">
        <v>54651039</v>
      </c>
      <c r="D23" s="39">
        <v>266606811</v>
      </c>
      <c r="E23" s="39">
        <v>441259193</v>
      </c>
      <c r="F23" s="39" t="s">
        <v>708</v>
      </c>
      <c r="G23" s="39">
        <v>45349058</v>
      </c>
      <c r="H23" s="39">
        <v>230248092</v>
      </c>
      <c r="I23" s="57">
        <v>360845645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58" t="s">
        <v>686</v>
      </c>
      <c r="B24" s="59">
        <v>2005</v>
      </c>
      <c r="C24" s="59">
        <v>54816506</v>
      </c>
      <c r="D24" s="59">
        <v>226980023</v>
      </c>
      <c r="E24" s="59">
        <v>323524187</v>
      </c>
      <c r="F24" s="59">
        <v>1996</v>
      </c>
      <c r="G24" s="59">
        <v>43727142</v>
      </c>
      <c r="H24" s="59">
        <v>181805593</v>
      </c>
      <c r="I24" s="60">
        <v>325466402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5"/>
      <c r="B25" s="55"/>
      <c r="C25" s="55"/>
      <c r="D25" s="55"/>
      <c r="E25" s="55"/>
      <c r="F25" s="55"/>
      <c r="G25" s="55"/>
      <c r="H25" s="55"/>
      <c r="I25" s="55"/>
    </row>
    <row r="28" ht="12.75">
      <c r="C28" s="7"/>
    </row>
  </sheetData>
  <mergeCells count="13"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  <mergeCell ref="B5:E5"/>
    <mergeCell ref="B6:B7"/>
    <mergeCell ref="C6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1193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1186</v>
      </c>
      <c r="C5" s="558"/>
      <c r="D5" s="557" t="s">
        <v>1195</v>
      </c>
      <c r="E5" s="558"/>
      <c r="F5" s="557" t="s">
        <v>1196</v>
      </c>
      <c r="G5" s="558"/>
      <c r="H5" s="557" t="s">
        <v>1197</v>
      </c>
      <c r="I5" s="558"/>
      <c r="J5" s="557" t="s">
        <v>1198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977</v>
      </c>
      <c r="C6" s="313" t="s">
        <v>1148</v>
      </c>
      <c r="D6" s="313" t="s">
        <v>977</v>
      </c>
      <c r="E6" s="313" t="s">
        <v>1148</v>
      </c>
      <c r="F6" s="313" t="s">
        <v>977</v>
      </c>
      <c r="G6" s="313" t="s">
        <v>1148</v>
      </c>
      <c r="H6" s="313" t="s">
        <v>977</v>
      </c>
      <c r="I6" s="313" t="s">
        <v>1148</v>
      </c>
      <c r="J6" s="313" t="s">
        <v>977</v>
      </c>
      <c r="K6" s="313" t="s">
        <v>1148</v>
      </c>
      <c r="L6" s="313" t="s">
        <v>977</v>
      </c>
      <c r="M6" s="314" t="s">
        <v>1148</v>
      </c>
      <c r="N6" s="12"/>
    </row>
    <row r="7" spans="1:14" ht="12.75">
      <c r="A7" s="278" t="s">
        <v>681</v>
      </c>
      <c r="B7" s="322">
        <v>0.08</v>
      </c>
      <c r="C7" s="323">
        <v>0.002299174309026271</v>
      </c>
      <c r="D7" s="77">
        <v>1.5</v>
      </c>
      <c r="E7" s="77">
        <v>0.2918742216687423</v>
      </c>
      <c r="F7" s="322">
        <v>67.23</v>
      </c>
      <c r="G7" s="323">
        <v>30.040214477211798</v>
      </c>
      <c r="H7" s="322">
        <v>32.74</v>
      </c>
      <c r="I7" s="323">
        <v>8.490443712559323</v>
      </c>
      <c r="J7" s="322">
        <v>896.68</v>
      </c>
      <c r="K7" s="323">
        <v>23.353291853642148</v>
      </c>
      <c r="L7" s="322">
        <v>998.23</v>
      </c>
      <c r="M7" s="324">
        <v>11.82390935354227</v>
      </c>
      <c r="N7" s="12"/>
    </row>
    <row r="8" spans="1:14" ht="12.75">
      <c r="A8" s="282" t="s">
        <v>689</v>
      </c>
      <c r="B8" s="101">
        <v>135.72</v>
      </c>
      <c r="C8" s="300">
        <v>3.900549215263068</v>
      </c>
      <c r="D8" s="80">
        <v>1.5</v>
      </c>
      <c r="E8" s="80">
        <v>0.2918742216687423</v>
      </c>
      <c r="F8" s="101">
        <v>7.36</v>
      </c>
      <c r="G8" s="300">
        <v>3.288650580875782</v>
      </c>
      <c r="H8" s="101">
        <v>0.2</v>
      </c>
      <c r="I8" s="300">
        <v>0.051865874847643996</v>
      </c>
      <c r="J8" s="101">
        <v>443.34</v>
      </c>
      <c r="K8" s="300">
        <v>11.546425046163302</v>
      </c>
      <c r="L8" s="101">
        <v>588.12</v>
      </c>
      <c r="M8" s="301">
        <v>6.9662077567347005</v>
      </c>
      <c r="N8" s="12"/>
    </row>
    <row r="9" spans="1:14" ht="12.75">
      <c r="A9" s="282" t="s">
        <v>675</v>
      </c>
      <c r="B9" s="101">
        <v>495.78</v>
      </c>
      <c r="C9" s="300">
        <v>14.248557986613056</v>
      </c>
      <c r="D9" s="80" t="s">
        <v>915</v>
      </c>
      <c r="E9" s="80" t="s">
        <v>915</v>
      </c>
      <c r="F9" s="101">
        <v>0.9</v>
      </c>
      <c r="G9" s="300">
        <v>0.40214477211796246</v>
      </c>
      <c r="H9" s="101">
        <v>66.67</v>
      </c>
      <c r="I9" s="300">
        <v>17.28948938046213</v>
      </c>
      <c r="J9" s="101">
        <v>21.47</v>
      </c>
      <c r="K9" s="300">
        <v>0.5591684615444718</v>
      </c>
      <c r="L9" s="101">
        <v>584.82</v>
      </c>
      <c r="M9" s="301">
        <v>6.927119669954409</v>
      </c>
      <c r="N9" s="12"/>
    </row>
    <row r="10" spans="1:14" ht="12.75">
      <c r="A10" s="282" t="s">
        <v>686</v>
      </c>
      <c r="B10" s="101">
        <v>12.62</v>
      </c>
      <c r="C10" s="300">
        <v>0.36269474724889417</v>
      </c>
      <c r="D10" s="80" t="s">
        <v>915</v>
      </c>
      <c r="E10" s="80" t="s">
        <v>915</v>
      </c>
      <c r="F10" s="101" t="s">
        <v>915</v>
      </c>
      <c r="G10" s="300" t="s">
        <v>915</v>
      </c>
      <c r="H10" s="101">
        <v>10.53</v>
      </c>
      <c r="I10" s="300">
        <v>2.7307383107284564</v>
      </c>
      <c r="J10" s="101">
        <v>15.48</v>
      </c>
      <c r="K10" s="300">
        <v>0.4031638465164612</v>
      </c>
      <c r="L10" s="101">
        <v>38.63</v>
      </c>
      <c r="M10" s="301">
        <v>0.4575675128250381</v>
      </c>
      <c r="N10" s="12"/>
    </row>
    <row r="11" spans="1:14" ht="12.75">
      <c r="A11" s="282" t="s">
        <v>1200</v>
      </c>
      <c r="B11" s="101">
        <v>163.14</v>
      </c>
      <c r="C11" s="300">
        <v>4.688591209681822</v>
      </c>
      <c r="D11" s="80" t="s">
        <v>915</v>
      </c>
      <c r="E11" s="80" t="s">
        <v>915</v>
      </c>
      <c r="F11" s="101" t="s">
        <v>915</v>
      </c>
      <c r="G11" s="300" t="s">
        <v>915</v>
      </c>
      <c r="H11" s="101">
        <v>4.15</v>
      </c>
      <c r="I11" s="300">
        <v>1.076216903088613</v>
      </c>
      <c r="J11" s="101">
        <v>5.87</v>
      </c>
      <c r="K11" s="300">
        <v>0.15287931389222398</v>
      </c>
      <c r="L11" s="101">
        <v>173.16</v>
      </c>
      <c r="M11" s="301">
        <v>2.051058517234885</v>
      </c>
      <c r="N11" s="12"/>
    </row>
    <row r="12" spans="1:14" ht="12.75">
      <c r="A12" s="282" t="s">
        <v>682</v>
      </c>
      <c r="B12" s="101" t="s">
        <v>915</v>
      </c>
      <c r="C12" s="300" t="s">
        <v>915</v>
      </c>
      <c r="D12" s="80">
        <v>1.14</v>
      </c>
      <c r="E12" s="80">
        <v>0.2218244084682441</v>
      </c>
      <c r="F12" s="101" t="s">
        <v>915</v>
      </c>
      <c r="G12" s="300" t="s">
        <v>915</v>
      </c>
      <c r="H12" s="101">
        <v>4.61</v>
      </c>
      <c r="I12" s="300">
        <v>1.195508415238194</v>
      </c>
      <c r="J12" s="101">
        <v>2.27</v>
      </c>
      <c r="K12" s="300">
        <v>0.05912027981862836</v>
      </c>
      <c r="L12" s="101">
        <v>8.02</v>
      </c>
      <c r="M12" s="301">
        <v>0.09499589575088807</v>
      </c>
      <c r="N12" s="12"/>
    </row>
    <row r="13" spans="1:14" ht="12.75">
      <c r="A13" s="282" t="s">
        <v>671</v>
      </c>
      <c r="B13" s="101">
        <v>1341.5</v>
      </c>
      <c r="C13" s="300">
        <v>38.55427919448428</v>
      </c>
      <c r="D13" s="80">
        <v>336.45</v>
      </c>
      <c r="E13" s="80">
        <v>65.46738792029888</v>
      </c>
      <c r="F13" s="101">
        <v>0.26</v>
      </c>
      <c r="G13" s="300">
        <v>0.1161751563896336</v>
      </c>
      <c r="H13" s="101">
        <v>11.53</v>
      </c>
      <c r="I13" s="300">
        <v>2.9900676849666765</v>
      </c>
      <c r="J13" s="101">
        <v>292.41</v>
      </c>
      <c r="K13" s="300">
        <v>7.615577542627807</v>
      </c>
      <c r="L13" s="101">
        <v>1982.15</v>
      </c>
      <c r="M13" s="301">
        <v>23.478318548955464</v>
      </c>
      <c r="N13" s="12"/>
    </row>
    <row r="14" spans="1:14" ht="12.75">
      <c r="A14" s="282" t="s">
        <v>678</v>
      </c>
      <c r="B14" s="101">
        <v>39.12</v>
      </c>
      <c r="C14" s="300">
        <v>1.1242962371138465</v>
      </c>
      <c r="D14" s="80">
        <v>100.69</v>
      </c>
      <c r="E14" s="80">
        <v>19.592543586550438</v>
      </c>
      <c r="F14" s="101">
        <v>7.88</v>
      </c>
      <c r="G14" s="300">
        <v>3.521000893655049</v>
      </c>
      <c r="H14" s="101">
        <v>3.25</v>
      </c>
      <c r="I14" s="300">
        <v>0.8428204662742149</v>
      </c>
      <c r="J14" s="101">
        <v>38.88</v>
      </c>
      <c r="K14" s="300">
        <v>1.012597567994833</v>
      </c>
      <c r="L14" s="101">
        <v>189.82</v>
      </c>
      <c r="M14" s="301">
        <v>2.248394131101443</v>
      </c>
      <c r="N14" s="12"/>
    </row>
    <row r="15" spans="1:14" ht="12.75">
      <c r="A15" s="282" t="s">
        <v>1201</v>
      </c>
      <c r="B15" s="101" t="s">
        <v>915</v>
      </c>
      <c r="C15" s="300" t="s">
        <v>915</v>
      </c>
      <c r="D15" s="80" t="s">
        <v>915</v>
      </c>
      <c r="E15" s="80" t="s">
        <v>915</v>
      </c>
      <c r="F15" s="101" t="s">
        <v>915</v>
      </c>
      <c r="G15" s="300" t="s">
        <v>915</v>
      </c>
      <c r="H15" s="101" t="s">
        <v>915</v>
      </c>
      <c r="I15" s="300" t="s">
        <v>915</v>
      </c>
      <c r="J15" s="101">
        <v>4.11</v>
      </c>
      <c r="K15" s="300">
        <v>0.10704156390068835</v>
      </c>
      <c r="L15" s="101">
        <v>4.11</v>
      </c>
      <c r="M15" s="301">
        <v>0.048682435353634666</v>
      </c>
      <c r="N15" s="12"/>
    </row>
    <row r="16" spans="1:14" ht="12.75">
      <c r="A16" s="282" t="s">
        <v>690</v>
      </c>
      <c r="B16" s="101">
        <v>1120.96</v>
      </c>
      <c r="C16" s="300">
        <v>32.21603041807611</v>
      </c>
      <c r="D16" s="80">
        <v>0.98</v>
      </c>
      <c r="E16" s="80">
        <v>0.1906911581569116</v>
      </c>
      <c r="F16" s="101">
        <v>24.62</v>
      </c>
      <c r="G16" s="300">
        <v>11.000893655049152</v>
      </c>
      <c r="H16" s="101">
        <v>230.06</v>
      </c>
      <c r="I16" s="300">
        <v>59.661315837244885</v>
      </c>
      <c r="J16" s="101">
        <v>1111.26</v>
      </c>
      <c r="K16" s="300">
        <v>28.94185116795108</v>
      </c>
      <c r="L16" s="101">
        <v>2487.88</v>
      </c>
      <c r="M16" s="301">
        <v>29.46862707240891</v>
      </c>
      <c r="N16" s="12"/>
    </row>
    <row r="17" spans="1:14" ht="12.75">
      <c r="A17" s="282" t="s">
        <v>683</v>
      </c>
      <c r="B17" s="101">
        <v>1.38</v>
      </c>
      <c r="C17" s="300">
        <v>0.03966075683070317</v>
      </c>
      <c r="D17" s="80" t="s">
        <v>915</v>
      </c>
      <c r="E17" s="80" t="s">
        <v>915</v>
      </c>
      <c r="F17" s="101" t="s">
        <v>915</v>
      </c>
      <c r="G17" s="300" t="s">
        <v>915</v>
      </c>
      <c r="H17" s="101">
        <v>0.02</v>
      </c>
      <c r="I17" s="300">
        <v>0.0051865874847644</v>
      </c>
      <c r="J17" s="101">
        <v>2.8</v>
      </c>
      <c r="K17" s="300">
        <v>0.07292369316835215</v>
      </c>
      <c r="L17" s="101">
        <v>4.2</v>
      </c>
      <c r="M17" s="301">
        <v>0.04974847408400621</v>
      </c>
      <c r="N17" s="12"/>
    </row>
    <row r="18" spans="1:14" ht="12.75">
      <c r="A18" s="282" t="s">
        <v>1202</v>
      </c>
      <c r="B18" s="101">
        <v>7.29</v>
      </c>
      <c r="C18" s="300">
        <v>0.20951225891001893</v>
      </c>
      <c r="D18" s="80">
        <v>15.78</v>
      </c>
      <c r="E18" s="80">
        <v>3.0705168119551685</v>
      </c>
      <c r="F18" s="101">
        <v>12.21</v>
      </c>
      <c r="G18" s="300">
        <v>5.455764075067025</v>
      </c>
      <c r="H18" s="101">
        <v>4.3</v>
      </c>
      <c r="I18" s="300">
        <v>1.115116309224346</v>
      </c>
      <c r="J18" s="101">
        <v>131.1</v>
      </c>
      <c r="K18" s="300">
        <v>3.414391490846774</v>
      </c>
      <c r="L18" s="101">
        <v>170.68</v>
      </c>
      <c r="M18" s="301">
        <v>2.0216832277757577</v>
      </c>
      <c r="N18" s="12"/>
    </row>
    <row r="19" spans="1:14" ht="12.75">
      <c r="A19" s="282" t="s">
        <v>679</v>
      </c>
      <c r="B19" s="101">
        <v>97.47</v>
      </c>
      <c r="C19" s="300">
        <v>2.8012564987598827</v>
      </c>
      <c r="D19" s="80">
        <v>0.17</v>
      </c>
      <c r="E19" s="80">
        <v>0.03307907845579079</v>
      </c>
      <c r="F19" s="101" t="s">
        <v>915</v>
      </c>
      <c r="G19" s="300" t="s">
        <v>915</v>
      </c>
      <c r="H19" s="101">
        <v>1.83</v>
      </c>
      <c r="I19" s="300">
        <v>0.47457275485594264</v>
      </c>
      <c r="J19" s="101">
        <v>175.07</v>
      </c>
      <c r="K19" s="300">
        <v>4.559553915351219</v>
      </c>
      <c r="L19" s="101">
        <v>274.54</v>
      </c>
      <c r="M19" s="301">
        <v>3.25189192262454</v>
      </c>
      <c r="N19" s="12"/>
    </row>
    <row r="20" spans="1:14" ht="12.75">
      <c r="A20" s="282" t="s">
        <v>693</v>
      </c>
      <c r="B20" s="101">
        <v>12.78</v>
      </c>
      <c r="C20" s="300">
        <v>0.36729309586694675</v>
      </c>
      <c r="D20" s="80">
        <v>3.2</v>
      </c>
      <c r="E20" s="80">
        <v>0.6226650062266501</v>
      </c>
      <c r="F20" s="101">
        <v>0.1</v>
      </c>
      <c r="G20" s="300">
        <v>0.044682752457551385</v>
      </c>
      <c r="H20" s="101">
        <v>0.89</v>
      </c>
      <c r="I20" s="300">
        <v>0.23080314307201577</v>
      </c>
      <c r="J20" s="101">
        <v>7.9</v>
      </c>
      <c r="K20" s="300">
        <v>0.20574899143927933</v>
      </c>
      <c r="L20" s="101">
        <v>24.87</v>
      </c>
      <c r="M20" s="301">
        <v>0.29458203582600834</v>
      </c>
      <c r="N20" s="12"/>
    </row>
    <row r="21" spans="1:14" ht="12.75">
      <c r="A21" s="282" t="s">
        <v>680</v>
      </c>
      <c r="B21" s="101">
        <v>25.59</v>
      </c>
      <c r="C21" s="300">
        <v>0.7354483820997784</v>
      </c>
      <c r="D21" s="80">
        <v>35.8</v>
      </c>
      <c r="E21" s="80">
        <v>6.966064757160647</v>
      </c>
      <c r="F21" s="101">
        <v>8.91</v>
      </c>
      <c r="G21" s="300">
        <v>3.9812332439678286</v>
      </c>
      <c r="H21" s="101">
        <v>14.77</v>
      </c>
      <c r="I21" s="300">
        <v>3.830294857498509</v>
      </c>
      <c r="J21" s="101">
        <v>107.13</v>
      </c>
      <c r="K21" s="300">
        <v>2.7901125889734164</v>
      </c>
      <c r="L21" s="101">
        <v>192.2</v>
      </c>
      <c r="M21" s="301">
        <v>2.27658493308238</v>
      </c>
      <c r="N21" s="12"/>
    </row>
    <row r="22" spans="1:14" ht="12.75">
      <c r="A22" s="282" t="s">
        <v>670</v>
      </c>
      <c r="B22" s="101">
        <v>25.58</v>
      </c>
      <c r="C22" s="300">
        <v>0.73516098531115</v>
      </c>
      <c r="D22" s="80">
        <v>16.71</v>
      </c>
      <c r="E22" s="80">
        <v>3.251478829389789</v>
      </c>
      <c r="F22" s="101">
        <v>94.33</v>
      </c>
      <c r="G22" s="300">
        <v>42.14924039320822</v>
      </c>
      <c r="H22" s="101">
        <v>0.06</v>
      </c>
      <c r="I22" s="300">
        <v>0.015559762454293198</v>
      </c>
      <c r="J22" s="101">
        <v>208.37</v>
      </c>
      <c r="K22" s="300">
        <v>5.426824980531978</v>
      </c>
      <c r="L22" s="101">
        <v>345.05</v>
      </c>
      <c r="M22" s="301">
        <v>4.08707404349675</v>
      </c>
      <c r="N22" s="12"/>
    </row>
    <row r="23" spans="1:14" ht="12.75">
      <c r="A23" s="282" t="s">
        <v>674</v>
      </c>
      <c r="B23" s="101">
        <v>0.5</v>
      </c>
      <c r="C23" s="300">
        <v>0.014369839431414193</v>
      </c>
      <c r="D23" s="80" t="s">
        <v>915</v>
      </c>
      <c r="E23" s="80" t="s">
        <v>915</v>
      </c>
      <c r="F23" s="101" t="s">
        <v>915</v>
      </c>
      <c r="G23" s="300" t="s">
        <v>915</v>
      </c>
      <c r="H23" s="101" t="s">
        <v>915</v>
      </c>
      <c r="I23" s="300" t="s">
        <v>915</v>
      </c>
      <c r="J23" s="101">
        <v>375.49</v>
      </c>
      <c r="K23" s="300">
        <v>9.77932769563734</v>
      </c>
      <c r="L23" s="101">
        <v>375.99</v>
      </c>
      <c r="M23" s="301">
        <v>4.453554469248928</v>
      </c>
      <c r="N23" s="12"/>
    </row>
    <row r="24" spans="1:14" ht="12.75">
      <c r="A24" s="236"/>
      <c r="B24" s="101"/>
      <c r="C24" s="300"/>
      <c r="D24" s="101"/>
      <c r="E24" s="300"/>
      <c r="F24" s="101"/>
      <c r="G24" s="300"/>
      <c r="H24" s="101"/>
      <c r="I24" s="300"/>
      <c r="J24" s="101"/>
      <c r="K24" s="300"/>
      <c r="L24" s="101"/>
      <c r="M24" s="325"/>
      <c r="N24" s="12"/>
    </row>
    <row r="25" spans="1:13" s="242" customFormat="1" ht="13.5" thickBot="1">
      <c r="A25" s="238" t="s">
        <v>665</v>
      </c>
      <c r="B25" s="97">
        <v>3479.51</v>
      </c>
      <c r="C25" s="318"/>
      <c r="D25" s="97">
        <v>513.92</v>
      </c>
      <c r="E25" s="318"/>
      <c r="F25" s="97">
        <v>223.8</v>
      </c>
      <c r="G25" s="318"/>
      <c r="H25" s="97">
        <v>385.61</v>
      </c>
      <c r="I25" s="318"/>
      <c r="J25" s="97">
        <v>3839.63</v>
      </c>
      <c r="K25" s="113"/>
      <c r="L25" s="97">
        <v>8442.47</v>
      </c>
      <c r="M25" s="319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4" right="0.26" top="0.6" bottom="0.984251968503937" header="0" footer="0"/>
  <pageSetup fitToHeight="1" fitToWidth="1" horizontalDpi="600" verticalDpi="600" orientation="portrait" paperSize="9" scale="55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selection activeCell="J40" sqref="J40"/>
    </sheetView>
  </sheetViews>
  <sheetFormatPr defaultColWidth="11.421875" defaultRowHeight="12.75"/>
  <cols>
    <col min="1" max="1" width="23.28125" style="0" customWidth="1"/>
    <col min="2" max="5" width="15.7109375" style="0" customWidth="1"/>
  </cols>
  <sheetData>
    <row r="1" spans="1:5" ht="12.75">
      <c r="A1" s="586" t="s">
        <v>1039</v>
      </c>
      <c r="B1" s="586"/>
      <c r="C1" s="586"/>
      <c r="D1" s="586"/>
      <c r="E1" s="586"/>
    </row>
    <row r="2" spans="1:5" ht="12.75">
      <c r="A2" s="586"/>
      <c r="B2" s="586"/>
      <c r="C2" s="586"/>
      <c r="D2" s="586"/>
      <c r="E2" s="586"/>
    </row>
    <row r="3" spans="1:5" ht="15" customHeight="1">
      <c r="A3" s="587" t="s">
        <v>1203</v>
      </c>
      <c r="B3" s="587"/>
      <c r="C3" s="587"/>
      <c r="D3" s="587"/>
      <c r="E3" s="587"/>
    </row>
    <row r="4" spans="1:5" ht="15" customHeight="1">
      <c r="A4" s="587"/>
      <c r="B4" s="587"/>
      <c r="C4" s="587"/>
      <c r="D4" s="587"/>
      <c r="E4" s="587"/>
    </row>
    <row r="5" spans="1:5" ht="13.5" thickBot="1">
      <c r="A5" s="233"/>
      <c r="B5" s="233"/>
      <c r="C5" s="233"/>
      <c r="D5" s="233"/>
      <c r="E5" s="233"/>
    </row>
    <row r="6" spans="1:5" ht="12.75">
      <c r="A6" s="320" t="s">
        <v>1194</v>
      </c>
      <c r="B6" s="308" t="s">
        <v>1204</v>
      </c>
      <c r="C6" s="557" t="s">
        <v>1205</v>
      </c>
      <c r="D6" s="511"/>
      <c r="E6" s="511"/>
    </row>
    <row r="7" spans="1:5" ht="15" thickBot="1">
      <c r="A7" s="321" t="s">
        <v>1199</v>
      </c>
      <c r="B7" s="310" t="s">
        <v>1207</v>
      </c>
      <c r="C7" s="313" t="s">
        <v>258</v>
      </c>
      <c r="D7" s="313" t="s">
        <v>259</v>
      </c>
      <c r="E7" s="314" t="s">
        <v>653</v>
      </c>
    </row>
    <row r="8" spans="1:5" ht="12.75">
      <c r="A8" s="278" t="s">
        <v>686</v>
      </c>
      <c r="B8" s="326" t="s">
        <v>840</v>
      </c>
      <c r="C8" s="111">
        <v>6.21</v>
      </c>
      <c r="D8" s="111">
        <v>3.44</v>
      </c>
      <c r="E8" s="298">
        <v>9.65</v>
      </c>
    </row>
    <row r="9" spans="1:5" ht="12.75">
      <c r="A9" s="282" t="s">
        <v>678</v>
      </c>
      <c r="B9" s="327" t="s">
        <v>1208</v>
      </c>
      <c r="C9" s="112">
        <v>21.27</v>
      </c>
      <c r="D9" s="112">
        <v>84.54</v>
      </c>
      <c r="E9" s="299">
        <v>105.81</v>
      </c>
    </row>
    <row r="10" spans="1:5" ht="12.75">
      <c r="A10" s="282" t="s">
        <v>681</v>
      </c>
      <c r="B10" s="327" t="s">
        <v>837</v>
      </c>
      <c r="C10" s="112">
        <v>168.85</v>
      </c>
      <c r="D10" s="112">
        <v>165.5</v>
      </c>
      <c r="E10" s="299">
        <v>334.35</v>
      </c>
    </row>
    <row r="11" spans="1:5" ht="12.75">
      <c r="A11" s="282" t="s">
        <v>670</v>
      </c>
      <c r="B11" s="327" t="s">
        <v>1210</v>
      </c>
      <c r="C11" s="112">
        <v>21.09</v>
      </c>
      <c r="D11" s="112">
        <v>84.73</v>
      </c>
      <c r="E11" s="299">
        <v>105.82</v>
      </c>
    </row>
    <row r="12" spans="1:5" ht="12.75">
      <c r="A12" s="282" t="s">
        <v>1212</v>
      </c>
      <c r="B12" s="327" t="s">
        <v>849</v>
      </c>
      <c r="C12" s="112">
        <v>50.65</v>
      </c>
      <c r="D12" s="112">
        <v>76.23</v>
      </c>
      <c r="E12" s="299">
        <v>126.88</v>
      </c>
    </row>
    <row r="13" spans="1:5" ht="12.75">
      <c r="A13" s="282" t="s">
        <v>675</v>
      </c>
      <c r="B13" s="327" t="s">
        <v>1209</v>
      </c>
      <c r="C13" s="112">
        <v>308.75</v>
      </c>
      <c r="D13" s="112">
        <v>62.55</v>
      </c>
      <c r="E13" s="299">
        <v>371.3</v>
      </c>
    </row>
    <row r="14" spans="1:5" ht="12.75">
      <c r="A14" s="282" t="s">
        <v>682</v>
      </c>
      <c r="B14" s="327" t="s">
        <v>838</v>
      </c>
      <c r="C14" s="112">
        <v>3.19</v>
      </c>
      <c r="D14" s="112">
        <v>0</v>
      </c>
      <c r="E14" s="299">
        <v>3.19</v>
      </c>
    </row>
    <row r="15" spans="1:5" ht="12.75">
      <c r="A15" s="282" t="s">
        <v>1214</v>
      </c>
      <c r="B15" s="327" t="s">
        <v>838</v>
      </c>
      <c r="C15" s="112">
        <v>10.62</v>
      </c>
      <c r="D15" s="112">
        <v>2.5</v>
      </c>
      <c r="E15" s="299">
        <v>13.12</v>
      </c>
    </row>
    <row r="16" spans="1:5" ht="12.75">
      <c r="A16" s="282" t="s">
        <v>1215</v>
      </c>
      <c r="B16" s="327" t="s">
        <v>839</v>
      </c>
      <c r="C16" s="112">
        <v>143.65</v>
      </c>
      <c r="D16" s="112">
        <v>80.64</v>
      </c>
      <c r="E16" s="299">
        <v>224.29</v>
      </c>
    </row>
    <row r="17" spans="1:5" ht="12.75">
      <c r="A17" s="282" t="s">
        <v>671</v>
      </c>
      <c r="B17" s="327" t="s">
        <v>839</v>
      </c>
      <c r="C17" s="112">
        <v>62.82</v>
      </c>
      <c r="D17" s="112">
        <v>1863.41</v>
      </c>
      <c r="E17" s="299">
        <v>1926.23</v>
      </c>
    </row>
    <row r="18" spans="1:5" ht="12.75">
      <c r="A18" s="282" t="s">
        <v>1202</v>
      </c>
      <c r="B18" s="327" t="s">
        <v>1216</v>
      </c>
      <c r="C18" s="80">
        <v>46.34</v>
      </c>
      <c r="D18" s="112">
        <v>4.63</v>
      </c>
      <c r="E18" s="299">
        <v>50.97</v>
      </c>
    </row>
    <row r="19" spans="1:5" ht="12.75">
      <c r="A19" s="282" t="s">
        <v>674</v>
      </c>
      <c r="B19" s="327" t="s">
        <v>1218</v>
      </c>
      <c r="C19" s="112">
        <v>52.69</v>
      </c>
      <c r="D19" s="112">
        <v>0</v>
      </c>
      <c r="E19" s="299">
        <v>52.69</v>
      </c>
    </row>
    <row r="20" spans="1:5" ht="12.75">
      <c r="A20" s="282" t="s">
        <v>685</v>
      </c>
      <c r="B20" s="327" t="s">
        <v>848</v>
      </c>
      <c r="C20" s="112">
        <v>74.32</v>
      </c>
      <c r="D20" s="112">
        <v>16.5</v>
      </c>
      <c r="E20" s="299">
        <v>90.82</v>
      </c>
    </row>
    <row r="21" spans="1:5" ht="12.75">
      <c r="A21" s="282" t="s">
        <v>680</v>
      </c>
      <c r="B21" s="327" t="s">
        <v>1219</v>
      </c>
      <c r="C21" s="112">
        <v>35.65</v>
      </c>
      <c r="D21" s="112">
        <v>6.3</v>
      </c>
      <c r="E21" s="299">
        <v>41.95</v>
      </c>
    </row>
    <row r="22" spans="1:5" ht="12.75">
      <c r="A22" s="282" t="s">
        <v>1220</v>
      </c>
      <c r="B22" s="327" t="s">
        <v>839</v>
      </c>
      <c r="C22" s="112">
        <v>1.63</v>
      </c>
      <c r="D22" s="112">
        <v>1.84</v>
      </c>
      <c r="E22" s="299">
        <v>3.47</v>
      </c>
    </row>
    <row r="23" spans="1:5" ht="12.75">
      <c r="A23" s="282" t="s">
        <v>1221</v>
      </c>
      <c r="B23" s="327" t="s">
        <v>1216</v>
      </c>
      <c r="C23" s="112">
        <v>3.11</v>
      </c>
      <c r="D23" s="112">
        <v>0</v>
      </c>
      <c r="E23" s="299">
        <v>3.11</v>
      </c>
    </row>
    <row r="24" spans="1:5" ht="13.5" thickBot="1">
      <c r="A24" s="328" t="s">
        <v>690</v>
      </c>
      <c r="B24" s="329" t="s">
        <v>1209</v>
      </c>
      <c r="C24" s="330">
        <v>587.35</v>
      </c>
      <c r="D24" s="330">
        <v>126.07</v>
      </c>
      <c r="E24" s="312">
        <f>C24+D24</f>
        <v>713.4200000000001</v>
      </c>
    </row>
    <row r="25" spans="1:5" ht="14.25">
      <c r="A25" s="656" t="s">
        <v>260</v>
      </c>
      <c r="B25" s="657"/>
      <c r="C25" s="657"/>
      <c r="D25" s="247"/>
      <c r="E25" s="247"/>
    </row>
    <row r="26" spans="1:3" ht="14.25">
      <c r="A26" s="658" t="s">
        <v>261</v>
      </c>
      <c r="B26" s="659"/>
      <c r="C26" s="659"/>
    </row>
    <row r="28" ht="13.5" thickBot="1"/>
    <row r="29" spans="1:5" ht="12.75">
      <c r="A29" s="320" t="s">
        <v>1194</v>
      </c>
      <c r="B29" s="308" t="s">
        <v>1206</v>
      </c>
      <c r="C29" s="557" t="s">
        <v>1205</v>
      </c>
      <c r="D29" s="511"/>
      <c r="E29" s="511"/>
    </row>
    <row r="30" spans="1:5" ht="15" thickBot="1">
      <c r="A30" s="321" t="s">
        <v>1199</v>
      </c>
      <c r="B30" s="310" t="s">
        <v>1207</v>
      </c>
      <c r="C30" s="313" t="s">
        <v>258</v>
      </c>
      <c r="D30" s="313" t="s">
        <v>259</v>
      </c>
      <c r="E30" s="314" t="s">
        <v>653</v>
      </c>
    </row>
    <row r="31" spans="1:5" ht="12.75">
      <c r="A31" s="278" t="s">
        <v>686</v>
      </c>
      <c r="B31" s="326" t="s">
        <v>837</v>
      </c>
      <c r="C31" s="111">
        <v>5.6</v>
      </c>
      <c r="D31" s="111">
        <v>1.5</v>
      </c>
      <c r="E31" s="298">
        <v>7.1</v>
      </c>
    </row>
    <row r="32" spans="1:5" ht="12.75">
      <c r="A32" s="282" t="s">
        <v>678</v>
      </c>
      <c r="B32" s="327" t="s">
        <v>839</v>
      </c>
      <c r="C32" s="112">
        <v>21.28</v>
      </c>
      <c r="D32" s="112">
        <v>11.04</v>
      </c>
      <c r="E32" s="299">
        <v>32.32</v>
      </c>
    </row>
    <row r="33" spans="1:5" ht="12.75">
      <c r="A33" s="282" t="s">
        <v>681</v>
      </c>
      <c r="B33" s="327" t="s">
        <v>1209</v>
      </c>
      <c r="C33" s="112">
        <v>99.41</v>
      </c>
      <c r="D33" s="112">
        <v>152.52</v>
      </c>
      <c r="E33" s="299">
        <v>251.93</v>
      </c>
    </row>
    <row r="34" spans="1:5" ht="12.75">
      <c r="A34" s="282" t="s">
        <v>670</v>
      </c>
      <c r="B34" s="327" t="s">
        <v>1211</v>
      </c>
      <c r="C34" s="112">
        <v>10.4</v>
      </c>
      <c r="D34" s="112">
        <v>34.83</v>
      </c>
      <c r="E34" s="299">
        <v>45.23</v>
      </c>
    </row>
    <row r="35" spans="1:5" ht="12.75">
      <c r="A35" s="282" t="s">
        <v>1212</v>
      </c>
      <c r="B35" s="327" t="s">
        <v>1213</v>
      </c>
      <c r="C35" s="112">
        <v>51.81</v>
      </c>
      <c r="D35" s="112">
        <v>56.58</v>
      </c>
      <c r="E35" s="299">
        <v>108.39</v>
      </c>
    </row>
    <row r="36" spans="1:5" ht="12.75">
      <c r="A36" s="282" t="s">
        <v>675</v>
      </c>
      <c r="B36" s="327" t="s">
        <v>1213</v>
      </c>
      <c r="C36" s="112">
        <v>68.08</v>
      </c>
      <c r="D36" s="80">
        <v>8.32</v>
      </c>
      <c r="E36" s="299">
        <v>76.4</v>
      </c>
    </row>
    <row r="37" spans="1:5" ht="12.75">
      <c r="A37" s="282" t="s">
        <v>682</v>
      </c>
      <c r="B37" s="327" t="s">
        <v>839</v>
      </c>
      <c r="C37" s="112">
        <v>2.21</v>
      </c>
      <c r="D37" s="112">
        <v>0</v>
      </c>
      <c r="E37" s="299">
        <v>2.21</v>
      </c>
    </row>
    <row r="38" spans="1:5" ht="12.75">
      <c r="A38" s="282" t="s">
        <v>1214</v>
      </c>
      <c r="B38" s="327" t="s">
        <v>839</v>
      </c>
      <c r="C38" s="112">
        <v>9.36</v>
      </c>
      <c r="D38" s="112">
        <v>0</v>
      </c>
      <c r="E38" s="299">
        <v>9.36</v>
      </c>
    </row>
    <row r="39" spans="1:5" ht="12.75">
      <c r="A39" s="282" t="s">
        <v>1215</v>
      </c>
      <c r="B39" s="327" t="s">
        <v>1216</v>
      </c>
      <c r="C39" s="112">
        <v>26.25</v>
      </c>
      <c r="D39" s="80">
        <v>0</v>
      </c>
      <c r="E39" s="299">
        <v>26.25</v>
      </c>
    </row>
    <row r="40" spans="1:5" ht="12.75">
      <c r="A40" s="282" t="s">
        <v>671</v>
      </c>
      <c r="B40" s="327" t="s">
        <v>1217</v>
      </c>
      <c r="C40" s="112">
        <v>7.57</v>
      </c>
      <c r="D40" s="112">
        <v>18</v>
      </c>
      <c r="E40" s="299">
        <v>25.57</v>
      </c>
    </row>
    <row r="41" spans="1:5" ht="12.75">
      <c r="A41" s="282" t="s">
        <v>1202</v>
      </c>
      <c r="B41" s="327" t="s">
        <v>839</v>
      </c>
      <c r="C41" s="112">
        <v>28.62</v>
      </c>
      <c r="D41" s="80">
        <v>0.89</v>
      </c>
      <c r="E41" s="299">
        <v>29.51</v>
      </c>
    </row>
    <row r="42" spans="1:5" ht="12.75">
      <c r="A42" s="282" t="s">
        <v>674</v>
      </c>
      <c r="B42" s="327" t="s">
        <v>849</v>
      </c>
      <c r="C42" s="112">
        <v>0</v>
      </c>
      <c r="D42" s="112">
        <v>8</v>
      </c>
      <c r="E42" s="299">
        <v>8</v>
      </c>
    </row>
    <row r="43" spans="1:5" ht="12.75">
      <c r="A43" s="282" t="s">
        <v>685</v>
      </c>
      <c r="B43" s="327" t="s">
        <v>1213</v>
      </c>
      <c r="C43" s="112">
        <v>28.8</v>
      </c>
      <c r="D43" s="80">
        <v>0</v>
      </c>
      <c r="E43" s="299">
        <v>28.8</v>
      </c>
    </row>
    <row r="44" spans="1:5" ht="12.75">
      <c r="A44" s="282" t="s">
        <v>680</v>
      </c>
      <c r="B44" s="327" t="s">
        <v>1216</v>
      </c>
      <c r="C44" s="112">
        <v>31.53</v>
      </c>
      <c r="D44" s="112">
        <v>5.5</v>
      </c>
      <c r="E44" s="299">
        <v>37.03</v>
      </c>
    </row>
    <row r="45" spans="1:5" ht="12.75">
      <c r="A45" s="282" t="s">
        <v>1220</v>
      </c>
      <c r="B45" s="327" t="s">
        <v>1216</v>
      </c>
      <c r="C45" s="112">
        <v>0</v>
      </c>
      <c r="D45" s="112">
        <v>0.43</v>
      </c>
      <c r="E45" s="299">
        <v>0.43</v>
      </c>
    </row>
    <row r="46" spans="1:5" ht="12.75">
      <c r="A46" s="282" t="s">
        <v>1221</v>
      </c>
      <c r="B46" s="327" t="s">
        <v>839</v>
      </c>
      <c r="C46" s="112">
        <v>0.52</v>
      </c>
      <c r="D46" s="112">
        <v>0</v>
      </c>
      <c r="E46" s="299">
        <v>0.52</v>
      </c>
    </row>
    <row r="47" spans="1:5" ht="13.5" thickBot="1">
      <c r="A47" s="328" t="s">
        <v>690</v>
      </c>
      <c r="B47" s="329" t="s">
        <v>837</v>
      </c>
      <c r="C47" s="330">
        <v>586.08</v>
      </c>
      <c r="D47" s="331">
        <v>26.83</v>
      </c>
      <c r="E47" s="312">
        <v>612.91</v>
      </c>
    </row>
    <row r="48" spans="1:3" ht="14.25">
      <c r="A48" s="656" t="s">
        <v>260</v>
      </c>
      <c r="B48" s="657"/>
      <c r="C48" s="657"/>
    </row>
    <row r="49" spans="1:3" ht="14.25">
      <c r="A49" s="658" t="s">
        <v>261</v>
      </c>
      <c r="B49" s="659"/>
      <c r="C49" s="659"/>
    </row>
  </sheetData>
  <mergeCells count="8">
    <mergeCell ref="A48:C48"/>
    <mergeCell ref="A49:C49"/>
    <mergeCell ref="C29:E29"/>
    <mergeCell ref="A1:E2"/>
    <mergeCell ref="A3:E4"/>
    <mergeCell ref="A25:C25"/>
    <mergeCell ref="A26:C26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1222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00" t="s">
        <v>1223</v>
      </c>
      <c r="B5" s="557" t="s">
        <v>1186</v>
      </c>
      <c r="C5" s="558"/>
      <c r="D5" s="557" t="s">
        <v>1224</v>
      </c>
      <c r="E5" s="558"/>
      <c r="F5" s="557" t="s">
        <v>1188</v>
      </c>
      <c r="G5" s="511"/>
    </row>
    <row r="6" spans="1:8" ht="13.5" thickBot="1">
      <c r="A6" s="601"/>
      <c r="B6" s="313" t="s">
        <v>1225</v>
      </c>
      <c r="C6" s="313" t="s">
        <v>1148</v>
      </c>
      <c r="D6" s="313" t="s">
        <v>1225</v>
      </c>
      <c r="E6" s="313" t="s">
        <v>1148</v>
      </c>
      <c r="F6" s="313" t="s">
        <v>1225</v>
      </c>
      <c r="G6" s="314" t="s">
        <v>1148</v>
      </c>
      <c r="H6" s="12"/>
    </row>
    <row r="7" spans="1:8" ht="12.75">
      <c r="A7" s="235" t="s">
        <v>1226</v>
      </c>
      <c r="B7" s="273">
        <v>3102410</v>
      </c>
      <c r="C7" s="111">
        <v>59.88</v>
      </c>
      <c r="D7" s="273">
        <v>48716</v>
      </c>
      <c r="E7" s="111">
        <v>24.75</v>
      </c>
      <c r="F7" s="273">
        <v>1018655</v>
      </c>
      <c r="G7" s="298">
        <v>62.25</v>
      </c>
      <c r="H7" s="12"/>
    </row>
    <row r="8" spans="1:8" ht="12.75">
      <c r="A8" s="236" t="s">
        <v>1227</v>
      </c>
      <c r="B8" s="274">
        <v>674002</v>
      </c>
      <c r="C8" s="112">
        <v>13.01</v>
      </c>
      <c r="D8" s="274">
        <v>5096</v>
      </c>
      <c r="E8" s="112">
        <v>2.59</v>
      </c>
      <c r="F8" s="274">
        <v>168480</v>
      </c>
      <c r="G8" s="299">
        <v>10.3</v>
      </c>
      <c r="H8" s="12"/>
    </row>
    <row r="9" spans="1:8" ht="12.75">
      <c r="A9" s="236" t="s">
        <v>1228</v>
      </c>
      <c r="B9" s="80" t="s">
        <v>729</v>
      </c>
      <c r="C9" s="80" t="s">
        <v>729</v>
      </c>
      <c r="D9" s="80" t="s">
        <v>729</v>
      </c>
      <c r="E9" s="80" t="s">
        <v>729</v>
      </c>
      <c r="F9" s="80" t="s">
        <v>729</v>
      </c>
      <c r="G9" s="91" t="s">
        <v>729</v>
      </c>
      <c r="H9" s="12"/>
    </row>
    <row r="10" spans="1:8" ht="12.75">
      <c r="A10" s="236" t="s">
        <v>1229</v>
      </c>
      <c r="B10" s="80" t="s">
        <v>729</v>
      </c>
      <c r="C10" s="80" t="s">
        <v>729</v>
      </c>
      <c r="D10" s="80" t="s">
        <v>729</v>
      </c>
      <c r="E10" s="80" t="s">
        <v>729</v>
      </c>
      <c r="F10" s="80" t="s">
        <v>729</v>
      </c>
      <c r="G10" s="91" t="s">
        <v>729</v>
      </c>
      <c r="H10" s="12"/>
    </row>
    <row r="11" spans="1:8" ht="12.75">
      <c r="A11" s="236" t="s">
        <v>1230</v>
      </c>
      <c r="B11" s="80" t="s">
        <v>729</v>
      </c>
      <c r="C11" s="80" t="s">
        <v>729</v>
      </c>
      <c r="D11" s="80" t="s">
        <v>729</v>
      </c>
      <c r="E11" s="80" t="s">
        <v>729</v>
      </c>
      <c r="F11" s="80" t="s">
        <v>729</v>
      </c>
      <c r="G11" s="91" t="s">
        <v>729</v>
      </c>
      <c r="H11" s="12"/>
    </row>
    <row r="12" spans="1:8" ht="12.75">
      <c r="A12" s="236" t="s">
        <v>1231</v>
      </c>
      <c r="B12" s="274">
        <v>53894</v>
      </c>
      <c r="C12" s="112">
        <v>1.04</v>
      </c>
      <c r="D12" s="274">
        <v>885</v>
      </c>
      <c r="E12" s="80">
        <v>0.45</v>
      </c>
      <c r="F12" s="80">
        <v>195</v>
      </c>
      <c r="G12" s="91">
        <v>0.01</v>
      </c>
      <c r="H12" s="12"/>
    </row>
    <row r="13" spans="1:8" ht="12.75">
      <c r="A13" s="236" t="s">
        <v>1232</v>
      </c>
      <c r="B13" s="274">
        <v>73446</v>
      </c>
      <c r="C13" s="112">
        <v>1.42</v>
      </c>
      <c r="D13" s="274">
        <v>1034</v>
      </c>
      <c r="E13" s="112">
        <v>0.53</v>
      </c>
      <c r="F13" s="274">
        <v>679</v>
      </c>
      <c r="G13" s="299">
        <v>0.04</v>
      </c>
      <c r="H13" s="12"/>
    </row>
    <row r="14" spans="1:8" ht="12.75">
      <c r="A14" s="236" t="s">
        <v>919</v>
      </c>
      <c r="B14" s="274">
        <v>1297</v>
      </c>
      <c r="C14" s="112">
        <v>0.03</v>
      </c>
      <c r="D14" s="274">
        <v>1260</v>
      </c>
      <c r="E14" s="112">
        <v>0.64</v>
      </c>
      <c r="F14" s="274">
        <v>2</v>
      </c>
      <c r="G14" s="91" t="s">
        <v>729</v>
      </c>
      <c r="H14" s="12"/>
    </row>
    <row r="15" spans="1:8" ht="12.75">
      <c r="A15" s="236" t="s">
        <v>1233</v>
      </c>
      <c r="B15" s="274">
        <v>1038761</v>
      </c>
      <c r="C15" s="112">
        <v>20.05</v>
      </c>
      <c r="D15" s="274">
        <v>583</v>
      </c>
      <c r="E15" s="112">
        <v>0.29</v>
      </c>
      <c r="F15" s="274">
        <v>311</v>
      </c>
      <c r="G15" s="299">
        <v>0.02</v>
      </c>
      <c r="H15" s="12"/>
    </row>
    <row r="16" spans="1:8" s="242" customFormat="1" ht="12.75">
      <c r="A16" s="237" t="s">
        <v>653</v>
      </c>
      <c r="B16" s="288">
        <v>4943810</v>
      </c>
      <c r="C16" s="332">
        <v>95.43</v>
      </c>
      <c r="D16" s="288">
        <v>57574</v>
      </c>
      <c r="E16" s="332">
        <v>29.25</v>
      </c>
      <c r="F16" s="288">
        <v>1188322</v>
      </c>
      <c r="G16" s="333">
        <v>72.62</v>
      </c>
      <c r="H16" s="241"/>
    </row>
    <row r="17" spans="1:8" ht="12.75">
      <c r="A17" s="236"/>
      <c r="B17" s="274"/>
      <c r="C17" s="112"/>
      <c r="D17" s="274"/>
      <c r="E17" s="112"/>
      <c r="F17" s="274"/>
      <c r="G17" s="299"/>
      <c r="H17" s="12"/>
    </row>
    <row r="18" spans="1:8" ht="12.75">
      <c r="A18" s="236" t="s">
        <v>1060</v>
      </c>
      <c r="B18" s="274">
        <v>236804</v>
      </c>
      <c r="C18" s="112">
        <v>4.57</v>
      </c>
      <c r="D18" s="274">
        <v>139231</v>
      </c>
      <c r="E18" s="112">
        <v>70.75</v>
      </c>
      <c r="F18" s="274">
        <v>448050</v>
      </c>
      <c r="G18" s="299">
        <v>27.38</v>
      </c>
      <c r="H18" s="12"/>
    </row>
    <row r="19" spans="1:8" ht="12.75">
      <c r="A19" s="236"/>
      <c r="B19" s="274"/>
      <c r="C19" s="327"/>
      <c r="D19" s="274"/>
      <c r="E19" s="327"/>
      <c r="F19" s="274"/>
      <c r="G19" s="334"/>
      <c r="H19" s="12"/>
    </row>
    <row r="20" spans="1:8" s="242" customFormat="1" ht="13.5" thickBot="1">
      <c r="A20" s="238" t="s">
        <v>738</v>
      </c>
      <c r="B20" s="293">
        <v>5180614</v>
      </c>
      <c r="C20" s="318"/>
      <c r="D20" s="293">
        <v>196805</v>
      </c>
      <c r="E20" s="318"/>
      <c r="F20" s="293">
        <v>1636372</v>
      </c>
      <c r="G20" s="319"/>
      <c r="H20" s="241"/>
    </row>
    <row r="21" spans="1:8" ht="12.75">
      <c r="A21" s="247"/>
      <c r="B21" s="247"/>
      <c r="C21" s="247"/>
      <c r="D21" s="247"/>
      <c r="E21" s="247"/>
      <c r="F21" s="247"/>
      <c r="G21" s="247"/>
      <c r="H21" s="12"/>
    </row>
    <row r="22" ht="12.75">
      <c r="H22" s="12"/>
    </row>
    <row r="23" spans="1:8" ht="13.5" thickBot="1">
      <c r="A23" s="233"/>
      <c r="B23" s="233"/>
      <c r="C23" s="233"/>
      <c r="D23" s="233"/>
      <c r="E23" s="233"/>
      <c r="F23" s="233"/>
      <c r="G23" s="233"/>
      <c r="H23" s="12"/>
    </row>
    <row r="24" spans="1:8" ht="12.75">
      <c r="A24" s="600" t="s">
        <v>1223</v>
      </c>
      <c r="B24" s="557" t="s">
        <v>1234</v>
      </c>
      <c r="C24" s="558"/>
      <c r="D24" s="557" t="s">
        <v>1235</v>
      </c>
      <c r="E24" s="558"/>
      <c r="F24" s="557" t="s">
        <v>653</v>
      </c>
      <c r="G24" s="511"/>
      <c r="H24" s="12"/>
    </row>
    <row r="25" spans="1:8" ht="13.5" thickBot="1">
      <c r="A25" s="601"/>
      <c r="B25" s="313" t="s">
        <v>1225</v>
      </c>
      <c r="C25" s="313" t="s">
        <v>1148</v>
      </c>
      <c r="D25" s="313" t="s">
        <v>1225</v>
      </c>
      <c r="E25" s="313" t="s">
        <v>1148</v>
      </c>
      <c r="F25" s="313" t="s">
        <v>1225</v>
      </c>
      <c r="G25" s="314" t="s">
        <v>1148</v>
      </c>
      <c r="H25" s="12"/>
    </row>
    <row r="26" spans="1:8" ht="12.75">
      <c r="A26" s="235" t="s">
        <v>1226</v>
      </c>
      <c r="B26" s="273">
        <v>343064</v>
      </c>
      <c r="C26" s="111">
        <v>54.45</v>
      </c>
      <c r="D26" s="273">
        <v>6189106</v>
      </c>
      <c r="E26" s="111">
        <v>61.66</v>
      </c>
      <c r="F26" s="273">
        <v>10708882</v>
      </c>
      <c r="G26" s="298">
        <v>60.54</v>
      </c>
      <c r="H26" s="12"/>
    </row>
    <row r="27" spans="1:8" ht="12.75">
      <c r="A27" s="236" t="s">
        <v>1227</v>
      </c>
      <c r="B27" s="274">
        <v>34422</v>
      </c>
      <c r="C27" s="112">
        <v>6.01</v>
      </c>
      <c r="D27" s="274">
        <v>2038180</v>
      </c>
      <c r="E27" s="112">
        <v>20.44</v>
      </c>
      <c r="F27" s="274">
        <v>2920180</v>
      </c>
      <c r="G27" s="299">
        <v>16.63</v>
      </c>
      <c r="H27" s="12"/>
    </row>
    <row r="28" spans="1:8" ht="12.75">
      <c r="A28" s="236" t="s">
        <v>1228</v>
      </c>
      <c r="B28" s="80" t="s">
        <v>729</v>
      </c>
      <c r="C28" s="80" t="s">
        <v>729</v>
      </c>
      <c r="D28" s="80" t="s">
        <v>729</v>
      </c>
      <c r="E28" s="80" t="s">
        <v>729</v>
      </c>
      <c r="F28" s="80" t="s">
        <v>729</v>
      </c>
      <c r="G28" s="91" t="s">
        <v>729</v>
      </c>
      <c r="H28" s="12"/>
    </row>
    <row r="29" spans="1:8" ht="12.75">
      <c r="A29" s="236" t="s">
        <v>1229</v>
      </c>
      <c r="B29" s="80" t="s">
        <v>729</v>
      </c>
      <c r="C29" s="80" t="s">
        <v>729</v>
      </c>
      <c r="D29" s="80" t="s">
        <v>729</v>
      </c>
      <c r="E29" s="80" t="s">
        <v>729</v>
      </c>
      <c r="F29" s="80" t="s">
        <v>729</v>
      </c>
      <c r="G29" s="91" t="s">
        <v>729</v>
      </c>
      <c r="H29" s="12"/>
    </row>
    <row r="30" spans="1:8" ht="12.75">
      <c r="A30" s="236" t="s">
        <v>1230</v>
      </c>
      <c r="B30" s="80" t="s">
        <v>729</v>
      </c>
      <c r="C30" s="80" t="s">
        <v>729</v>
      </c>
      <c r="D30" s="274">
        <v>27</v>
      </c>
      <c r="E30" s="80" t="s">
        <v>729</v>
      </c>
      <c r="F30" s="274">
        <v>27</v>
      </c>
      <c r="G30" s="91" t="s">
        <v>729</v>
      </c>
      <c r="H30" s="12"/>
    </row>
    <row r="31" spans="1:8" ht="12.75">
      <c r="A31" s="236" t="s">
        <v>1231</v>
      </c>
      <c r="B31" s="274">
        <v>2967</v>
      </c>
      <c r="C31" s="112">
        <v>0.52</v>
      </c>
      <c r="D31" s="274">
        <v>5998</v>
      </c>
      <c r="E31" s="112">
        <v>0.06</v>
      </c>
      <c r="F31" s="274">
        <v>63939</v>
      </c>
      <c r="G31" s="299">
        <v>0.36</v>
      </c>
      <c r="H31" s="12"/>
    </row>
    <row r="32" spans="1:8" ht="12.75">
      <c r="A32" s="236" t="s">
        <v>1232</v>
      </c>
      <c r="B32" s="274">
        <v>11404</v>
      </c>
      <c r="C32" s="112">
        <v>1.99</v>
      </c>
      <c r="D32" s="274">
        <v>15248</v>
      </c>
      <c r="E32" s="112">
        <v>0.15</v>
      </c>
      <c r="F32" s="274">
        <v>101811</v>
      </c>
      <c r="G32" s="299">
        <v>0.58</v>
      </c>
      <c r="H32" s="12"/>
    </row>
    <row r="33" spans="1:8" ht="12.75">
      <c r="A33" s="236" t="s">
        <v>919</v>
      </c>
      <c r="B33" s="274">
        <v>995</v>
      </c>
      <c r="C33" s="112">
        <v>0.17</v>
      </c>
      <c r="D33" s="274">
        <v>7820</v>
      </c>
      <c r="E33" s="112">
        <v>0.08</v>
      </c>
      <c r="F33" s="274">
        <v>11374</v>
      </c>
      <c r="G33" s="299">
        <v>0.06</v>
      </c>
      <c r="H33" s="12"/>
    </row>
    <row r="34" spans="1:9" ht="12.75">
      <c r="A34" s="236" t="s">
        <v>1233</v>
      </c>
      <c r="B34" s="274">
        <v>135760</v>
      </c>
      <c r="C34" s="112">
        <v>23.7</v>
      </c>
      <c r="D34" s="274">
        <v>108357</v>
      </c>
      <c r="E34" s="112">
        <v>1.09</v>
      </c>
      <c r="F34" s="274">
        <v>1283772</v>
      </c>
      <c r="G34" s="299">
        <v>7.31</v>
      </c>
      <c r="H34" s="12"/>
      <c r="I34" s="335"/>
    </row>
    <row r="35" spans="1:8" s="242" customFormat="1" ht="12.75">
      <c r="A35" s="237" t="s">
        <v>653</v>
      </c>
      <c r="B35" s="288">
        <v>471456</v>
      </c>
      <c r="C35" s="332">
        <v>82.3</v>
      </c>
      <c r="D35" s="288">
        <v>8327909</v>
      </c>
      <c r="E35" s="332">
        <v>83.51</v>
      </c>
      <c r="F35" s="288">
        <v>14989071</v>
      </c>
      <c r="G35" s="333">
        <v>85.35</v>
      </c>
      <c r="H35" s="241"/>
    </row>
    <row r="36" spans="1:8" ht="12.75">
      <c r="A36" s="236"/>
      <c r="B36" s="274"/>
      <c r="C36" s="112"/>
      <c r="D36" s="274"/>
      <c r="E36" s="112"/>
      <c r="F36" s="274"/>
      <c r="G36" s="299"/>
      <c r="H36" s="12"/>
    </row>
    <row r="37" spans="1:8" ht="12.75">
      <c r="A37" s="236" t="s">
        <v>1060</v>
      </c>
      <c r="B37" s="274">
        <v>101421</v>
      </c>
      <c r="C37" s="112">
        <v>17.7</v>
      </c>
      <c r="D37" s="274">
        <v>1644180</v>
      </c>
      <c r="E37" s="112">
        <v>16.49</v>
      </c>
      <c r="F37" s="274">
        <v>2569686</v>
      </c>
      <c r="G37" s="299">
        <v>14.63</v>
      </c>
      <c r="H37" s="12"/>
    </row>
    <row r="38" spans="1:7" ht="12.75">
      <c r="A38" s="236"/>
      <c r="B38" s="274"/>
      <c r="C38" s="112"/>
      <c r="D38" s="274"/>
      <c r="E38" s="327"/>
      <c r="F38" s="274"/>
      <c r="G38" s="334"/>
    </row>
    <row r="39" spans="1:7" s="242" customFormat="1" ht="13.5" thickBot="1">
      <c r="A39" s="238" t="s">
        <v>738</v>
      </c>
      <c r="B39" s="293">
        <v>572877</v>
      </c>
      <c r="C39" s="318"/>
      <c r="D39" s="293">
        <v>9972089</v>
      </c>
      <c r="E39" s="318"/>
      <c r="F39" s="293">
        <v>17558757</v>
      </c>
      <c r="G39" s="319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1236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00" t="s">
        <v>1237</v>
      </c>
      <c r="B5" s="584" t="s">
        <v>1238</v>
      </c>
      <c r="C5" s="600"/>
      <c r="D5" s="557" t="s">
        <v>1145</v>
      </c>
      <c r="E5" s="511"/>
      <c r="F5" s="511"/>
      <c r="G5" s="511"/>
      <c r="H5" s="584" t="s">
        <v>1164</v>
      </c>
      <c r="I5" s="648"/>
    </row>
    <row r="6" spans="1:9" ht="12.75">
      <c r="A6" s="602"/>
      <c r="B6" s="649"/>
      <c r="C6" s="651"/>
      <c r="D6" s="603" t="s">
        <v>1239</v>
      </c>
      <c r="E6" s="607"/>
      <c r="F6" s="603" t="s">
        <v>1240</v>
      </c>
      <c r="G6" s="607"/>
      <c r="H6" s="649"/>
      <c r="I6" s="650"/>
    </row>
    <row r="7" spans="1:11" ht="13.5" thickBot="1">
      <c r="A7" s="601"/>
      <c r="B7" s="313" t="s">
        <v>992</v>
      </c>
      <c r="C7" s="313" t="s">
        <v>1148</v>
      </c>
      <c r="D7" s="313" t="s">
        <v>977</v>
      </c>
      <c r="E7" s="313" t="s">
        <v>1148</v>
      </c>
      <c r="F7" s="313" t="s">
        <v>977</v>
      </c>
      <c r="G7" s="313" t="s">
        <v>1148</v>
      </c>
      <c r="H7" s="313" t="s">
        <v>977</v>
      </c>
      <c r="I7" s="314" t="s">
        <v>1148</v>
      </c>
      <c r="J7" s="12"/>
      <c r="K7" s="12"/>
    </row>
    <row r="8" spans="1:11" ht="12.75">
      <c r="A8" s="235"/>
      <c r="B8" s="326"/>
      <c r="C8" s="326"/>
      <c r="D8" s="326"/>
      <c r="E8" s="326"/>
      <c r="F8" s="336"/>
      <c r="G8" s="326"/>
      <c r="H8" s="336"/>
      <c r="I8" s="337"/>
      <c r="J8" s="12"/>
      <c r="K8" s="12"/>
    </row>
    <row r="9" spans="1:11" ht="12.75">
      <c r="A9" s="237" t="s">
        <v>1241</v>
      </c>
      <c r="B9" s="107"/>
      <c r="C9" s="327"/>
      <c r="D9" s="338"/>
      <c r="E9" s="327"/>
      <c r="F9" s="338"/>
      <c r="G9" s="327"/>
      <c r="H9" s="338"/>
      <c r="I9" s="334"/>
      <c r="J9" s="12"/>
      <c r="K9" s="12"/>
    </row>
    <row r="10" spans="1:11" ht="12.75">
      <c r="A10" s="339" t="s">
        <v>1242</v>
      </c>
      <c r="B10" s="274">
        <v>10924</v>
      </c>
      <c r="C10" s="112">
        <v>93.71997254632807</v>
      </c>
      <c r="D10" s="82">
        <v>3201.9</v>
      </c>
      <c r="E10" s="112">
        <v>37.923409375973435</v>
      </c>
      <c r="F10" s="82">
        <v>26075.43</v>
      </c>
      <c r="G10" s="112">
        <v>79.38535588865227</v>
      </c>
      <c r="H10" s="82">
        <v>9031.62</v>
      </c>
      <c r="I10" s="299">
        <v>100</v>
      </c>
      <c r="J10" s="12"/>
      <c r="K10" s="12"/>
    </row>
    <row r="11" spans="1:11" ht="12.75">
      <c r="A11" s="339" t="s">
        <v>1243</v>
      </c>
      <c r="B11" s="274">
        <v>592</v>
      </c>
      <c r="C11" s="112">
        <v>5.078929306794784</v>
      </c>
      <c r="D11" s="82">
        <v>4782.53</v>
      </c>
      <c r="E11" s="112">
        <v>56.64444331268129</v>
      </c>
      <c r="F11" s="82">
        <v>5467.13</v>
      </c>
      <c r="G11" s="112">
        <v>16.64440665943102</v>
      </c>
      <c r="H11" s="101" t="s">
        <v>729</v>
      </c>
      <c r="I11" s="301" t="s">
        <v>729</v>
      </c>
      <c r="J11" s="12"/>
      <c r="K11" s="12"/>
    </row>
    <row r="12" spans="1:11" ht="12.75">
      <c r="A12" s="339" t="s">
        <v>1244</v>
      </c>
      <c r="B12" s="274">
        <v>140</v>
      </c>
      <c r="C12" s="112">
        <v>1.2010981468771447</v>
      </c>
      <c r="D12" s="82">
        <v>458.64</v>
      </c>
      <c r="E12" s="112">
        <v>5.432147311345281</v>
      </c>
      <c r="F12" s="82">
        <v>1304.09</v>
      </c>
      <c r="G12" s="112">
        <v>3.97023745191671</v>
      </c>
      <c r="H12" s="101" t="s">
        <v>729</v>
      </c>
      <c r="I12" s="301" t="s">
        <v>729</v>
      </c>
      <c r="J12" s="12"/>
      <c r="K12" s="12"/>
    </row>
    <row r="13" spans="1:11" ht="12.75">
      <c r="A13" s="236"/>
      <c r="B13" s="274"/>
      <c r="C13" s="112"/>
      <c r="D13" s="82"/>
      <c r="E13" s="112"/>
      <c r="F13" s="82"/>
      <c r="G13" s="112"/>
      <c r="H13" s="101"/>
      <c r="I13" s="301"/>
      <c r="J13" s="12"/>
      <c r="K13" s="12"/>
    </row>
    <row r="14" spans="1:11" ht="12.75">
      <c r="A14" s="237" t="s">
        <v>1245</v>
      </c>
      <c r="B14" s="274"/>
      <c r="C14" s="112"/>
      <c r="D14" s="82"/>
      <c r="E14" s="112"/>
      <c r="F14" s="82"/>
      <c r="G14" s="112"/>
      <c r="H14" s="82"/>
      <c r="I14" s="299"/>
      <c r="J14" s="12"/>
      <c r="K14" s="12"/>
    </row>
    <row r="15" spans="1:11" ht="12.75">
      <c r="A15" s="339" t="s">
        <v>1246</v>
      </c>
      <c r="B15" s="274">
        <v>8572</v>
      </c>
      <c r="C15" s="112">
        <v>73.54152367879205</v>
      </c>
      <c r="D15" s="82">
        <v>855</v>
      </c>
      <c r="E15" s="112">
        <v>10.126648245247285</v>
      </c>
      <c r="F15" s="82">
        <v>6194.86</v>
      </c>
      <c r="G15" s="112">
        <v>18.85994462144541</v>
      </c>
      <c r="H15" s="82">
        <v>2167.21</v>
      </c>
      <c r="I15" s="299">
        <v>23.99580584657016</v>
      </c>
      <c r="J15" s="12"/>
      <c r="K15" s="12"/>
    </row>
    <row r="16" spans="1:11" ht="12.75">
      <c r="A16" s="339" t="s">
        <v>1247</v>
      </c>
      <c r="B16" s="274">
        <v>3040</v>
      </c>
      <c r="C16" s="112">
        <v>26.08098833218943</v>
      </c>
      <c r="D16" s="82">
        <v>4452.4</v>
      </c>
      <c r="E16" s="112">
        <v>52.73437268671229</v>
      </c>
      <c r="F16" s="82">
        <v>24550.01</v>
      </c>
      <c r="G16" s="112">
        <v>45.37</v>
      </c>
      <c r="H16" s="82">
        <v>6063.44</v>
      </c>
      <c r="I16" s="299">
        <v>67.13568551378378</v>
      </c>
      <c r="J16" s="12"/>
      <c r="K16" s="12"/>
    </row>
    <row r="17" spans="1:11" ht="12.75">
      <c r="A17" s="339" t="s">
        <v>1248</v>
      </c>
      <c r="B17" s="274">
        <v>44</v>
      </c>
      <c r="C17" s="112">
        <v>0.3774879890185312</v>
      </c>
      <c r="D17" s="82">
        <v>3135.67</v>
      </c>
      <c r="E17" s="112">
        <v>37.13897906804042</v>
      </c>
      <c r="F17" s="82">
        <v>2101.78</v>
      </c>
      <c r="G17" s="112">
        <v>44.38</v>
      </c>
      <c r="H17" s="82">
        <v>800.97</v>
      </c>
      <c r="I17" s="299">
        <v>8.868508639646043</v>
      </c>
      <c r="J17" s="12"/>
      <c r="K17" s="12"/>
    </row>
    <row r="18" spans="1:11" ht="12.75">
      <c r="A18" s="236"/>
      <c r="B18" s="274"/>
      <c r="C18" s="112"/>
      <c r="D18" s="82"/>
      <c r="E18" s="112"/>
      <c r="F18" s="82"/>
      <c r="G18" s="112"/>
      <c r="H18" s="82"/>
      <c r="I18" s="299"/>
      <c r="J18" s="12"/>
      <c r="K18" s="12"/>
    </row>
    <row r="19" spans="1:11" ht="12.75">
      <c r="A19" s="237" t="s">
        <v>1249</v>
      </c>
      <c r="B19" s="274"/>
      <c r="C19" s="112"/>
      <c r="D19" s="82"/>
      <c r="E19" s="112"/>
      <c r="F19" s="82"/>
      <c r="G19" s="112"/>
      <c r="H19" s="82"/>
      <c r="I19" s="299"/>
      <c r="J19" s="12"/>
      <c r="K19" s="12"/>
    </row>
    <row r="20" spans="1:11" ht="12.75">
      <c r="A20" s="339" t="s">
        <v>1250</v>
      </c>
      <c r="B20" s="274">
        <v>9283</v>
      </c>
      <c r="C20" s="112">
        <v>79.64138641043239</v>
      </c>
      <c r="D20" s="82">
        <v>1510</v>
      </c>
      <c r="E20" s="112">
        <v>17.88448988341918</v>
      </c>
      <c r="F20" s="82">
        <v>7556.73</v>
      </c>
      <c r="G20" s="112">
        <v>23.006090423224286</v>
      </c>
      <c r="H20" s="82">
        <v>4218.17</v>
      </c>
      <c r="I20" s="299">
        <v>46.70446719414678</v>
      </c>
      <c r="J20" s="12"/>
      <c r="K20" s="12"/>
    </row>
    <row r="21" spans="1:11" ht="12.75">
      <c r="A21" s="339" t="s">
        <v>1251</v>
      </c>
      <c r="B21" s="274">
        <v>2063</v>
      </c>
      <c r="C21" s="112">
        <v>17.6990391214825</v>
      </c>
      <c r="D21" s="82">
        <v>4563.45</v>
      </c>
      <c r="E21" s="112">
        <v>54.049652555290905</v>
      </c>
      <c r="F21" s="82">
        <v>15226.28</v>
      </c>
      <c r="G21" s="112">
        <v>46.35565575180422</v>
      </c>
      <c r="H21" s="82">
        <v>2818.43</v>
      </c>
      <c r="I21" s="299">
        <v>31.206250927297646</v>
      </c>
      <c r="J21" s="12"/>
      <c r="K21" s="12"/>
    </row>
    <row r="22" spans="1:11" ht="12.75">
      <c r="A22" s="339" t="s">
        <v>1252</v>
      </c>
      <c r="B22" s="274">
        <v>310</v>
      </c>
      <c r="C22" s="112">
        <v>2.6595744680851063</v>
      </c>
      <c r="D22" s="82">
        <v>2369.22</v>
      </c>
      <c r="E22" s="112">
        <v>28.061119948075756</v>
      </c>
      <c r="F22" s="82">
        <v>10063.64</v>
      </c>
      <c r="G22" s="112">
        <v>30.638253824971496</v>
      </c>
      <c r="H22" s="82">
        <v>1995.02</v>
      </c>
      <c r="I22" s="299">
        <v>22.08928187855556</v>
      </c>
      <c r="J22" s="12"/>
      <c r="K22" s="12"/>
    </row>
    <row r="23" spans="1:11" ht="12.75">
      <c r="A23" s="236"/>
      <c r="B23" s="274"/>
      <c r="C23" s="112"/>
      <c r="D23" s="82"/>
      <c r="E23" s="112"/>
      <c r="F23" s="82"/>
      <c r="G23" s="112"/>
      <c r="H23" s="82"/>
      <c r="I23" s="299"/>
      <c r="J23" s="12"/>
      <c r="K23" s="12"/>
    </row>
    <row r="24" spans="1:11" ht="12.75">
      <c r="A24" s="237" t="s">
        <v>1253</v>
      </c>
      <c r="B24" s="274"/>
      <c r="C24" s="112"/>
      <c r="D24" s="82"/>
      <c r="E24" s="112"/>
      <c r="F24" s="82"/>
      <c r="G24" s="112"/>
      <c r="H24" s="82"/>
      <c r="I24" s="299"/>
      <c r="J24" s="12"/>
      <c r="K24" s="12"/>
    </row>
    <row r="25" spans="1:11" ht="12.75">
      <c r="A25" s="339" t="s">
        <v>1254</v>
      </c>
      <c r="B25" s="274">
        <v>8354</v>
      </c>
      <c r="C25" s="112">
        <v>71.67124227865477</v>
      </c>
      <c r="D25" s="82">
        <v>884.36</v>
      </c>
      <c r="E25" s="112">
        <v>10.474389055165952</v>
      </c>
      <c r="F25" s="82">
        <v>5918.33</v>
      </c>
      <c r="G25" s="112">
        <v>18.018062724813642</v>
      </c>
      <c r="H25" s="82">
        <v>1990.52</v>
      </c>
      <c r="I25" s="299">
        <v>22.039456930207425</v>
      </c>
      <c r="J25" s="12"/>
      <c r="K25" s="12"/>
    </row>
    <row r="26" spans="1:11" ht="12.75">
      <c r="A26" s="339" t="s">
        <v>1255</v>
      </c>
      <c r="B26" s="274">
        <v>3255</v>
      </c>
      <c r="C26" s="112">
        <v>27.925531914893615</v>
      </c>
      <c r="D26" s="82">
        <v>4349.46</v>
      </c>
      <c r="E26" s="112">
        <v>51.515147926050595</v>
      </c>
      <c r="F26" s="82">
        <v>24358.36</v>
      </c>
      <c r="G26" s="112">
        <v>74.15782126944453</v>
      </c>
      <c r="H26" s="82">
        <v>6805.99</v>
      </c>
      <c r="I26" s="299">
        <v>75.35735560176357</v>
      </c>
      <c r="J26" s="12"/>
      <c r="K26" s="12"/>
    </row>
    <row r="27" spans="1:11" ht="12.75">
      <c r="A27" s="339" t="s">
        <v>1248</v>
      </c>
      <c r="B27" s="274">
        <v>47</v>
      </c>
      <c r="C27" s="112">
        <v>0.4032258064516129</v>
      </c>
      <c r="D27" s="82">
        <v>3209.25</v>
      </c>
      <c r="E27" s="112">
        <v>38.010463018783454</v>
      </c>
      <c r="F27" s="82">
        <v>2569.96</v>
      </c>
      <c r="G27" s="112">
        <v>7.824116005741834</v>
      </c>
      <c r="H27" s="82">
        <v>235.11</v>
      </c>
      <c r="I27" s="299">
        <v>2.6031874680289913</v>
      </c>
      <c r="J27" s="12"/>
      <c r="K27" s="12"/>
    </row>
    <row r="28" spans="1:11" ht="12.75">
      <c r="A28" s="236"/>
      <c r="B28" s="274"/>
      <c r="C28" s="112"/>
      <c r="D28" s="82"/>
      <c r="E28" s="112"/>
      <c r="F28" s="82"/>
      <c r="G28" s="112"/>
      <c r="H28" s="82"/>
      <c r="I28" s="299"/>
      <c r="J28" s="12"/>
      <c r="K28" s="12"/>
    </row>
    <row r="29" spans="1:11" ht="12.75">
      <c r="A29" s="237" t="s">
        <v>1256</v>
      </c>
      <c r="B29" s="274"/>
      <c r="C29" s="112"/>
      <c r="D29" s="82"/>
      <c r="E29" s="112"/>
      <c r="F29" s="82"/>
      <c r="G29" s="112"/>
      <c r="H29" s="82"/>
      <c r="I29" s="299"/>
      <c r="J29" s="12"/>
      <c r="K29" s="12"/>
    </row>
    <row r="30" spans="1:11" ht="12.75">
      <c r="A30" s="339" t="s">
        <v>1254</v>
      </c>
      <c r="B30" s="274">
        <v>10914</v>
      </c>
      <c r="C30" s="112">
        <v>93.63417982155113</v>
      </c>
      <c r="D30" s="82">
        <v>2864.05</v>
      </c>
      <c r="E30" s="112">
        <v>33.92190281497133</v>
      </c>
      <c r="F30" s="82">
        <v>18010.83</v>
      </c>
      <c r="G30" s="112">
        <v>54.83308039023767</v>
      </c>
      <c r="H30" s="82">
        <v>5496.08</v>
      </c>
      <c r="I30" s="299">
        <v>60.85375602605069</v>
      </c>
      <c r="J30" s="12"/>
      <c r="K30" s="12"/>
    </row>
    <row r="31" spans="1:11" ht="12.75">
      <c r="A31" s="339" t="s">
        <v>1255</v>
      </c>
      <c r="B31" s="274">
        <v>734</v>
      </c>
      <c r="C31" s="112">
        <v>6.297185998627317</v>
      </c>
      <c r="D31" s="82">
        <v>4459.47</v>
      </c>
      <c r="E31" s="112">
        <v>52.81811000027242</v>
      </c>
      <c r="F31" s="82">
        <v>14019.82</v>
      </c>
      <c r="G31" s="112">
        <v>42.68264800215547</v>
      </c>
      <c r="H31" s="82">
        <v>3367.82</v>
      </c>
      <c r="I31" s="299">
        <v>37.289212787960516</v>
      </c>
      <c r="J31" s="12"/>
      <c r="K31" s="12"/>
    </row>
    <row r="32" spans="1:11" ht="12.75">
      <c r="A32" s="339" t="s">
        <v>1248</v>
      </c>
      <c r="B32" s="274">
        <v>8</v>
      </c>
      <c r="C32" s="112">
        <v>0.06863417982155114</v>
      </c>
      <c r="D32" s="82">
        <v>1119.55</v>
      </c>
      <c r="E32" s="112">
        <v>13.259987184756255</v>
      </c>
      <c r="F32" s="82">
        <v>816</v>
      </c>
      <c r="G32" s="112">
        <v>2.484271607606864</v>
      </c>
      <c r="H32" s="82">
        <v>167.72</v>
      </c>
      <c r="I32" s="299">
        <v>1.8570311859887816</v>
      </c>
      <c r="J32" s="12"/>
      <c r="K32" s="12"/>
    </row>
    <row r="33" spans="1:11" ht="12.75">
      <c r="A33" s="236"/>
      <c r="B33" s="274"/>
      <c r="C33" s="112"/>
      <c r="D33" s="82"/>
      <c r="E33" s="112"/>
      <c r="F33" s="82"/>
      <c r="G33" s="112"/>
      <c r="H33" s="82"/>
      <c r="I33" s="299"/>
      <c r="J33" s="12"/>
      <c r="K33" s="12"/>
    </row>
    <row r="34" spans="1:11" ht="12.75">
      <c r="A34" s="237" t="s">
        <v>1257</v>
      </c>
      <c r="B34" s="274"/>
      <c r="C34" s="112"/>
      <c r="D34" s="82"/>
      <c r="E34" s="112"/>
      <c r="F34" s="82"/>
      <c r="G34" s="112"/>
      <c r="H34" s="82"/>
      <c r="I34" s="299"/>
      <c r="J34" s="12"/>
      <c r="K34" s="12"/>
    </row>
    <row r="35" spans="1:11" ht="12.75">
      <c r="A35" s="339" t="s">
        <v>915</v>
      </c>
      <c r="B35" s="274">
        <v>7222</v>
      </c>
      <c r="C35" s="112">
        <v>61.95950583390528</v>
      </c>
      <c r="D35" s="82">
        <v>454.68</v>
      </c>
      <c r="E35" s="112">
        <v>5.3852449405251885</v>
      </c>
      <c r="F35" s="82">
        <v>4106.74</v>
      </c>
      <c r="G35" s="112">
        <v>12.502766644391436</v>
      </c>
      <c r="H35" s="82">
        <v>1716.4</v>
      </c>
      <c r="I35" s="299">
        <v>19.004342521053808</v>
      </c>
      <c r="J35" s="12"/>
      <c r="K35" s="12"/>
    </row>
    <row r="36" spans="1:11" ht="12.75">
      <c r="A36" s="339">
        <v>1</v>
      </c>
      <c r="B36" s="274">
        <v>1262</v>
      </c>
      <c r="C36" s="112">
        <v>10.827041866849692</v>
      </c>
      <c r="D36" s="82">
        <v>274.05</v>
      </c>
      <c r="E36" s="112">
        <v>3.245857253345051</v>
      </c>
      <c r="F36" s="82">
        <v>1372.19</v>
      </c>
      <c r="G36" s="112">
        <v>4.177564530933901</v>
      </c>
      <c r="H36" s="82">
        <v>417.69</v>
      </c>
      <c r="I36" s="299">
        <v>4.624751705674065</v>
      </c>
      <c r="J36" s="12"/>
      <c r="K36" s="12"/>
    </row>
    <row r="37" spans="1:11" ht="12.75">
      <c r="A37" s="339">
        <v>2</v>
      </c>
      <c r="B37" s="274">
        <v>1360</v>
      </c>
      <c r="C37" s="112">
        <v>11.667810569663692</v>
      </c>
      <c r="D37" s="82">
        <v>603.91</v>
      </c>
      <c r="E37" s="112">
        <v>7.152729990394489</v>
      </c>
      <c r="F37" s="82">
        <v>3205.53</v>
      </c>
      <c r="G37" s="112">
        <v>9.759077409720627</v>
      </c>
      <c r="H37" s="82">
        <v>1797</v>
      </c>
      <c r="I37" s="299">
        <v>19.89676270702266</v>
      </c>
      <c r="J37" s="12"/>
      <c r="K37" s="12"/>
    </row>
    <row r="38" spans="1:11" ht="12.75">
      <c r="A38" s="339">
        <v>3</v>
      </c>
      <c r="B38" s="274">
        <v>924</v>
      </c>
      <c r="C38" s="112">
        <v>7.927247769389156</v>
      </c>
      <c r="D38" s="82">
        <v>723.37</v>
      </c>
      <c r="E38" s="112">
        <v>8.56761817680062</v>
      </c>
      <c r="F38" s="82">
        <v>5780.56</v>
      </c>
      <c r="G38" s="112">
        <v>17.59862877949502</v>
      </c>
      <c r="H38" s="82">
        <v>1450.01</v>
      </c>
      <c r="I38" s="299">
        <v>16.054816300951543</v>
      </c>
      <c r="J38" s="12"/>
      <c r="K38" s="12"/>
    </row>
    <row r="39" spans="1:11" ht="12.75">
      <c r="A39" s="339">
        <v>4</v>
      </c>
      <c r="B39" s="274">
        <v>535</v>
      </c>
      <c r="C39" s="112">
        <v>4.589910775566232</v>
      </c>
      <c r="D39" s="82">
        <v>1424.06</v>
      </c>
      <c r="E39" s="112">
        <v>16.86661368435889</v>
      </c>
      <c r="F39" s="82">
        <v>7802.13</v>
      </c>
      <c r="G39" s="112">
        <v>23.753198575806056</v>
      </c>
      <c r="H39" s="82">
        <v>1866.79</v>
      </c>
      <c r="I39" s="299">
        <v>20.669492294848542</v>
      </c>
      <c r="J39" s="12"/>
      <c r="K39" s="12"/>
    </row>
    <row r="40" spans="1:11" ht="12.75">
      <c r="A40" s="339">
        <v>5</v>
      </c>
      <c r="B40" s="274">
        <v>278</v>
      </c>
      <c r="C40" s="112">
        <v>2.385037748798902</v>
      </c>
      <c r="D40" s="82">
        <v>1500.05</v>
      </c>
      <c r="E40" s="112">
        <v>17.766641754717185</v>
      </c>
      <c r="F40" s="82">
        <v>7048.64</v>
      </c>
      <c r="G40" s="112">
        <v>21.459235568924075</v>
      </c>
      <c r="H40" s="82">
        <v>849.04</v>
      </c>
      <c r="I40" s="299">
        <v>9.400749810111584</v>
      </c>
      <c r="J40" s="12"/>
      <c r="K40" s="12"/>
    </row>
    <row r="41" spans="1:11" ht="12.75">
      <c r="A41" s="339">
        <v>6</v>
      </c>
      <c r="B41" s="274">
        <v>47</v>
      </c>
      <c r="C41" s="112">
        <v>0.4032258064516129</v>
      </c>
      <c r="D41" s="82">
        <v>312.59</v>
      </c>
      <c r="E41" s="112">
        <v>3.702326286528478</v>
      </c>
      <c r="F41" s="82">
        <v>1498.57</v>
      </c>
      <c r="G41" s="112">
        <v>4.562322185063012</v>
      </c>
      <c r="H41" s="82">
        <v>746.78</v>
      </c>
      <c r="I41" s="299">
        <v>8.268505539427034</v>
      </c>
      <c r="J41" s="12"/>
      <c r="K41" s="12"/>
    </row>
    <row r="42" spans="1:11" ht="12.75">
      <c r="A42" s="339">
        <v>7</v>
      </c>
      <c r="B42" s="274">
        <v>15</v>
      </c>
      <c r="C42" s="112">
        <v>0.12868908716540836</v>
      </c>
      <c r="D42" s="82">
        <v>1971.45</v>
      </c>
      <c r="E42" s="112">
        <v>23.349918927593873</v>
      </c>
      <c r="F42" s="82">
        <v>744.71</v>
      </c>
      <c r="G42" s="112">
        <v>2.26723273149621</v>
      </c>
      <c r="H42" s="82">
        <v>32.94</v>
      </c>
      <c r="I42" s="299">
        <v>0.3647186219083619</v>
      </c>
      <c r="J42" s="12"/>
      <c r="K42" s="12"/>
    </row>
    <row r="43" spans="1:11" ht="12.75">
      <c r="A43" s="339">
        <v>8</v>
      </c>
      <c r="B43" s="274">
        <v>8</v>
      </c>
      <c r="C43" s="112">
        <v>0.06863417982155114</v>
      </c>
      <c r="D43" s="82">
        <v>61.45</v>
      </c>
      <c r="E43" s="112">
        <v>0.7278158300239133</v>
      </c>
      <c r="F43" s="82">
        <v>471.58</v>
      </c>
      <c r="G43" s="112">
        <v>1.4357019665628001</v>
      </c>
      <c r="H43" s="82">
        <v>5</v>
      </c>
      <c r="I43" s="299">
        <v>0.055361053720152084</v>
      </c>
      <c r="J43" s="12"/>
      <c r="K43" s="12"/>
    </row>
    <row r="44" spans="1:11" ht="12.75">
      <c r="A44" s="339">
        <v>9</v>
      </c>
      <c r="B44" s="274">
        <v>3</v>
      </c>
      <c r="C44" s="112">
        <v>0.025737817433081678</v>
      </c>
      <c r="D44" s="82">
        <v>998.39</v>
      </c>
      <c r="E44" s="112">
        <v>11.824964142189986</v>
      </c>
      <c r="F44" s="82">
        <v>381.14</v>
      </c>
      <c r="G44" s="112">
        <v>1.1603618633863726</v>
      </c>
      <c r="H44" s="82">
        <v>55.59</v>
      </c>
      <c r="I44" s="299">
        <v>0.6155041952606509</v>
      </c>
      <c r="J44" s="12"/>
      <c r="K44" s="12"/>
    </row>
    <row r="45" spans="1:11" ht="12.75">
      <c r="A45" s="339">
        <v>10</v>
      </c>
      <c r="B45" s="216">
        <v>2</v>
      </c>
      <c r="C45" s="112">
        <v>0.017158544955387784</v>
      </c>
      <c r="D45" s="82">
        <v>119.07</v>
      </c>
      <c r="E45" s="80">
        <v>1.4102690135223326</v>
      </c>
      <c r="F45" s="82">
        <v>434.86</v>
      </c>
      <c r="G45" s="112">
        <v>1.3239097442204912</v>
      </c>
      <c r="H45" s="82">
        <v>94.38</v>
      </c>
      <c r="I45" s="299">
        <v>1.0449952500215907</v>
      </c>
      <c r="J45" s="12"/>
      <c r="K45" s="12"/>
    </row>
    <row r="46" spans="1:11" ht="12.75">
      <c r="A46" s="236"/>
      <c r="B46" s="274"/>
      <c r="C46" s="327"/>
      <c r="D46" s="82"/>
      <c r="E46" s="327"/>
      <c r="F46" s="82"/>
      <c r="G46" s="327"/>
      <c r="H46" s="82"/>
      <c r="I46" s="334"/>
      <c r="J46" s="12"/>
      <c r="K46" s="12"/>
    </row>
    <row r="47" spans="1:11" ht="13.5" thickBot="1">
      <c r="A47" s="238" t="s">
        <v>738</v>
      </c>
      <c r="B47" s="293">
        <v>11656</v>
      </c>
      <c r="C47" s="318"/>
      <c r="D47" s="97">
        <v>8443.07</v>
      </c>
      <c r="E47" s="318"/>
      <c r="F47" s="97">
        <v>32846.65</v>
      </c>
      <c r="G47" s="318"/>
      <c r="H47" s="340">
        <v>9031.62</v>
      </c>
      <c r="I47" s="319"/>
      <c r="J47" s="12"/>
      <c r="K47" s="12"/>
    </row>
    <row r="48" spans="8:11" ht="12.75">
      <c r="H48" s="341"/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586" t="s">
        <v>1039</v>
      </c>
      <c r="B1" s="586"/>
      <c r="C1" s="586"/>
      <c r="D1" s="586"/>
      <c r="E1" s="586"/>
      <c r="F1" s="586"/>
      <c r="G1" s="586"/>
    </row>
    <row r="3" spans="1:7" ht="15">
      <c r="A3" s="554" t="s">
        <v>1258</v>
      </c>
      <c r="B3" s="554"/>
      <c r="C3" s="554"/>
      <c r="D3" s="554"/>
      <c r="E3" s="554"/>
      <c r="F3" s="554"/>
      <c r="G3" s="554"/>
    </row>
    <row r="4" spans="1:7" ht="13.5" thickBot="1">
      <c r="A4" s="233"/>
      <c r="B4" s="233"/>
      <c r="C4" s="233"/>
      <c r="D4" s="233"/>
      <c r="E4" s="233"/>
      <c r="F4" s="233"/>
      <c r="G4" s="233"/>
    </row>
    <row r="5" spans="1:7" ht="12.75">
      <c r="A5" s="661" t="s">
        <v>791</v>
      </c>
      <c r="B5" s="559" t="s">
        <v>1259</v>
      </c>
      <c r="C5" s="639"/>
      <c r="D5" s="639"/>
      <c r="E5" s="555"/>
      <c r="F5" s="637" t="s">
        <v>1260</v>
      </c>
      <c r="G5" s="559" t="s">
        <v>1261</v>
      </c>
    </row>
    <row r="6" spans="1:8" ht="12.75">
      <c r="A6" s="662"/>
      <c r="B6" s="640"/>
      <c r="C6" s="641"/>
      <c r="D6" s="641"/>
      <c r="E6" s="642"/>
      <c r="F6" s="638"/>
      <c r="G6" s="660"/>
      <c r="H6" s="12"/>
    </row>
    <row r="7" spans="1:8" ht="13.5" thickBot="1">
      <c r="A7" s="663"/>
      <c r="B7" s="342" t="s">
        <v>1262</v>
      </c>
      <c r="C7" s="342" t="s">
        <v>1263</v>
      </c>
      <c r="D7" s="342" t="s">
        <v>1264</v>
      </c>
      <c r="E7" s="342" t="s">
        <v>1265</v>
      </c>
      <c r="F7" s="568"/>
      <c r="G7" s="560"/>
      <c r="H7" s="12"/>
    </row>
    <row r="8" spans="1:8" ht="12.75">
      <c r="A8" s="278" t="s">
        <v>681</v>
      </c>
      <c r="B8" s="273">
        <v>7</v>
      </c>
      <c r="C8" s="77" t="s">
        <v>729</v>
      </c>
      <c r="D8" s="273">
        <v>7</v>
      </c>
      <c r="E8" s="343" t="s">
        <v>729</v>
      </c>
      <c r="F8" s="214">
        <v>2</v>
      </c>
      <c r="G8" s="255">
        <v>1</v>
      </c>
      <c r="H8" s="12"/>
    </row>
    <row r="9" spans="1:8" ht="12.75">
      <c r="A9" s="282" t="s">
        <v>689</v>
      </c>
      <c r="B9" s="80" t="s">
        <v>729</v>
      </c>
      <c r="C9" s="216">
        <v>1</v>
      </c>
      <c r="D9" s="274">
        <v>2</v>
      </c>
      <c r="E9" s="216">
        <v>1</v>
      </c>
      <c r="F9" s="216">
        <v>1</v>
      </c>
      <c r="G9" s="91" t="s">
        <v>729</v>
      </c>
      <c r="H9" s="12"/>
    </row>
    <row r="10" spans="1:8" ht="12.75">
      <c r="A10" s="282" t="s">
        <v>675</v>
      </c>
      <c r="B10" s="216" t="s">
        <v>729</v>
      </c>
      <c r="C10" s="216">
        <v>1</v>
      </c>
      <c r="D10" s="343" t="s">
        <v>729</v>
      </c>
      <c r="E10" s="216" t="s">
        <v>729</v>
      </c>
      <c r="F10" s="216">
        <v>1</v>
      </c>
      <c r="G10" s="217" t="s">
        <v>729</v>
      </c>
      <c r="H10" s="12"/>
    </row>
    <row r="11" spans="1:8" ht="12.75">
      <c r="A11" s="282" t="s">
        <v>686</v>
      </c>
      <c r="B11" s="216">
        <v>2</v>
      </c>
      <c r="C11" s="343" t="s">
        <v>729</v>
      </c>
      <c r="D11" s="343" t="s">
        <v>729</v>
      </c>
      <c r="E11" s="216" t="s">
        <v>729</v>
      </c>
      <c r="F11" s="216">
        <v>1</v>
      </c>
      <c r="G11" s="217" t="s">
        <v>729</v>
      </c>
      <c r="H11" s="12"/>
    </row>
    <row r="12" spans="1:8" ht="12.75">
      <c r="A12" s="282" t="s">
        <v>1200</v>
      </c>
      <c r="B12" s="216" t="s">
        <v>729</v>
      </c>
      <c r="C12" s="216" t="s">
        <v>729</v>
      </c>
      <c r="D12" s="343" t="s">
        <v>729</v>
      </c>
      <c r="E12" s="216" t="s">
        <v>729</v>
      </c>
      <c r="F12" s="216" t="s">
        <v>729</v>
      </c>
      <c r="G12" s="217" t="s">
        <v>729</v>
      </c>
      <c r="H12" s="12"/>
    </row>
    <row r="13" spans="1:8" ht="12.75">
      <c r="A13" s="282" t="s">
        <v>682</v>
      </c>
      <c r="B13" s="216" t="s">
        <v>729</v>
      </c>
      <c r="C13" s="216" t="s">
        <v>729</v>
      </c>
      <c r="D13" s="343">
        <v>2</v>
      </c>
      <c r="E13" s="216" t="s">
        <v>729</v>
      </c>
      <c r="F13" s="216" t="s">
        <v>729</v>
      </c>
      <c r="G13" s="217" t="s">
        <v>729</v>
      </c>
      <c r="H13" s="12"/>
    </row>
    <row r="14" spans="1:8" ht="12.75">
      <c r="A14" s="282" t="s">
        <v>671</v>
      </c>
      <c r="B14" s="216">
        <v>8</v>
      </c>
      <c r="C14" s="216">
        <v>4</v>
      </c>
      <c r="D14" s="343">
        <v>7</v>
      </c>
      <c r="E14" s="216">
        <v>1</v>
      </c>
      <c r="F14" s="216">
        <v>2</v>
      </c>
      <c r="G14" s="217">
        <v>3</v>
      </c>
      <c r="H14" s="12"/>
    </row>
    <row r="15" spans="1:8" ht="12.75">
      <c r="A15" s="282" t="s">
        <v>678</v>
      </c>
      <c r="B15" s="216">
        <v>12</v>
      </c>
      <c r="C15" s="216">
        <v>3</v>
      </c>
      <c r="D15" s="343">
        <v>8</v>
      </c>
      <c r="E15" s="216" t="s">
        <v>729</v>
      </c>
      <c r="F15" s="216">
        <v>0</v>
      </c>
      <c r="G15" s="217">
        <v>0</v>
      </c>
      <c r="H15" s="12"/>
    </row>
    <row r="16" spans="1:8" ht="12.75">
      <c r="A16" s="282" t="s">
        <v>1201</v>
      </c>
      <c r="B16" s="216">
        <v>1</v>
      </c>
      <c r="C16" s="216" t="s">
        <v>729</v>
      </c>
      <c r="D16" s="343">
        <v>0</v>
      </c>
      <c r="E16" s="216" t="s">
        <v>729</v>
      </c>
      <c r="F16" s="216">
        <v>1</v>
      </c>
      <c r="G16" s="217">
        <v>1</v>
      </c>
      <c r="H16" s="12"/>
    </row>
    <row r="17" spans="1:8" ht="12.75">
      <c r="A17" s="282" t="s">
        <v>690</v>
      </c>
      <c r="B17" s="216">
        <v>23</v>
      </c>
      <c r="C17" s="216">
        <v>6</v>
      </c>
      <c r="D17" s="343">
        <v>14</v>
      </c>
      <c r="E17" s="216">
        <v>4</v>
      </c>
      <c r="F17" s="216">
        <v>6</v>
      </c>
      <c r="G17" s="217">
        <v>2</v>
      </c>
      <c r="H17" s="12"/>
    </row>
    <row r="18" spans="1:8" ht="12.75">
      <c r="A18" s="282" t="s">
        <v>683</v>
      </c>
      <c r="B18" s="216">
        <v>2</v>
      </c>
      <c r="C18" s="216">
        <v>2</v>
      </c>
      <c r="D18" s="343">
        <v>1</v>
      </c>
      <c r="E18" s="216" t="s">
        <v>729</v>
      </c>
      <c r="F18" s="216">
        <v>4</v>
      </c>
      <c r="G18" s="217">
        <v>1</v>
      </c>
      <c r="H18" s="12"/>
    </row>
    <row r="19" spans="1:8" ht="12.75">
      <c r="A19" s="282" t="s">
        <v>1202</v>
      </c>
      <c r="B19" s="216" t="s">
        <v>729</v>
      </c>
      <c r="C19" s="216" t="s">
        <v>729</v>
      </c>
      <c r="D19" s="343">
        <v>2</v>
      </c>
      <c r="E19" s="216" t="s">
        <v>729</v>
      </c>
      <c r="F19" s="216" t="s">
        <v>729</v>
      </c>
      <c r="G19" s="217" t="s">
        <v>729</v>
      </c>
      <c r="H19" s="12"/>
    </row>
    <row r="20" spans="1:8" ht="12.75">
      <c r="A20" s="282" t="s">
        <v>679</v>
      </c>
      <c r="B20" s="216">
        <v>8</v>
      </c>
      <c r="C20" s="216" t="s">
        <v>729</v>
      </c>
      <c r="D20" s="343">
        <v>1</v>
      </c>
      <c r="E20" s="216" t="s">
        <v>729</v>
      </c>
      <c r="F20" s="216">
        <v>9</v>
      </c>
      <c r="G20" s="217">
        <v>2</v>
      </c>
      <c r="H20" s="12"/>
    </row>
    <row r="21" spans="1:8" ht="12.75">
      <c r="A21" s="282" t="s">
        <v>693</v>
      </c>
      <c r="B21" s="216">
        <v>1</v>
      </c>
      <c r="C21" s="216" t="s">
        <v>729</v>
      </c>
      <c r="D21" s="343" t="s">
        <v>729</v>
      </c>
      <c r="E21" s="216" t="s">
        <v>729</v>
      </c>
      <c r="F21" s="216" t="s">
        <v>729</v>
      </c>
      <c r="G21" s="217" t="s">
        <v>729</v>
      </c>
      <c r="H21" s="12"/>
    </row>
    <row r="22" spans="1:8" ht="12.75">
      <c r="A22" s="282" t="s">
        <v>680</v>
      </c>
      <c r="B22" s="216">
        <v>5</v>
      </c>
      <c r="C22" s="216" t="s">
        <v>729</v>
      </c>
      <c r="D22" s="343">
        <v>2</v>
      </c>
      <c r="E22" s="216" t="s">
        <v>729</v>
      </c>
      <c r="F22" s="216">
        <v>1</v>
      </c>
      <c r="G22" s="217">
        <v>1</v>
      </c>
      <c r="H22" s="12"/>
    </row>
    <row r="23" spans="1:8" ht="12.75">
      <c r="A23" s="282" t="s">
        <v>670</v>
      </c>
      <c r="B23" s="216">
        <v>2</v>
      </c>
      <c r="C23" s="216">
        <v>1</v>
      </c>
      <c r="D23" s="343">
        <v>6</v>
      </c>
      <c r="E23" s="216">
        <v>0</v>
      </c>
      <c r="F23" s="216">
        <v>5</v>
      </c>
      <c r="G23" s="217">
        <v>1</v>
      </c>
      <c r="H23" s="12"/>
    </row>
    <row r="24" spans="1:8" ht="12.75">
      <c r="A24" s="282" t="s">
        <v>674</v>
      </c>
      <c r="B24" s="216">
        <v>3</v>
      </c>
      <c r="C24" s="216" t="s">
        <v>729</v>
      </c>
      <c r="D24" s="343">
        <v>2</v>
      </c>
      <c r="E24" s="216">
        <v>1</v>
      </c>
      <c r="F24" s="216">
        <v>2</v>
      </c>
      <c r="G24" s="217">
        <v>1</v>
      </c>
      <c r="H24" s="12"/>
    </row>
    <row r="25" spans="1:8" ht="12.75">
      <c r="A25" s="236"/>
      <c r="B25" s="274"/>
      <c r="C25" s="274"/>
      <c r="D25" s="274"/>
      <c r="E25" s="274"/>
      <c r="F25" s="274"/>
      <c r="G25" s="259"/>
      <c r="H25" s="12"/>
    </row>
    <row r="26" spans="1:8" ht="13.5" thickBot="1">
      <c r="A26" s="238" t="s">
        <v>665</v>
      </c>
      <c r="B26" s="293">
        <v>72</v>
      </c>
      <c r="C26" s="293">
        <v>18</v>
      </c>
      <c r="D26" s="293">
        <v>54</v>
      </c>
      <c r="E26" s="293">
        <v>7</v>
      </c>
      <c r="F26" s="293">
        <v>35</v>
      </c>
      <c r="G26" s="344">
        <v>13</v>
      </c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ht="12.75">
      <c r="H29" s="12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workbookViewId="0" topLeftCell="A1">
      <selection activeCell="N28" sqref="N28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1.28125" style="0" customWidth="1"/>
  </cols>
  <sheetData>
    <row r="1" spans="1:15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</row>
    <row r="3" spans="1:15" ht="15">
      <c r="A3" s="554" t="s">
        <v>1266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</row>
    <row r="4" spans="1:15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555" t="s">
        <v>1267</v>
      </c>
      <c r="B5" s="557" t="s">
        <v>1268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637" t="s">
        <v>1269</v>
      </c>
      <c r="O5" s="559" t="s">
        <v>1270</v>
      </c>
    </row>
    <row r="6" spans="1:15" ht="12.75">
      <c r="A6" s="636"/>
      <c r="B6" s="603" t="s">
        <v>1271</v>
      </c>
      <c r="C6" s="607"/>
      <c r="D6" s="603" t="s">
        <v>1272</v>
      </c>
      <c r="E6" s="607"/>
      <c r="F6" s="603" t="s">
        <v>1273</v>
      </c>
      <c r="G6" s="607"/>
      <c r="H6" s="603" t="s">
        <v>1274</v>
      </c>
      <c r="I6" s="607"/>
      <c r="J6" s="603" t="s">
        <v>1275</v>
      </c>
      <c r="K6" s="607"/>
      <c r="L6" s="603" t="s">
        <v>653</v>
      </c>
      <c r="M6" s="607"/>
      <c r="N6" s="638"/>
      <c r="O6" s="660"/>
    </row>
    <row r="7" spans="1:15" ht="13.5" thickBot="1">
      <c r="A7" s="556"/>
      <c r="B7" s="313" t="s">
        <v>992</v>
      </c>
      <c r="C7" s="313" t="s">
        <v>1148</v>
      </c>
      <c r="D7" s="313" t="s">
        <v>992</v>
      </c>
      <c r="E7" s="313" t="s">
        <v>1148</v>
      </c>
      <c r="F7" s="313" t="s">
        <v>992</v>
      </c>
      <c r="G7" s="313" t="s">
        <v>1148</v>
      </c>
      <c r="H7" s="313" t="s">
        <v>992</v>
      </c>
      <c r="I7" s="313" t="s">
        <v>1148</v>
      </c>
      <c r="J7" s="313" t="s">
        <v>992</v>
      </c>
      <c r="K7" s="313" t="s">
        <v>1148</v>
      </c>
      <c r="L7" s="313" t="s">
        <v>992</v>
      </c>
      <c r="M7" s="313" t="s">
        <v>1148</v>
      </c>
      <c r="N7" s="568"/>
      <c r="O7" s="560"/>
    </row>
    <row r="8" spans="1:15" ht="12.75">
      <c r="A8" s="235" t="s">
        <v>1276</v>
      </c>
      <c r="B8" s="273">
        <v>408</v>
      </c>
      <c r="C8" s="323">
        <v>8.370947886746</v>
      </c>
      <c r="D8" s="273">
        <v>25</v>
      </c>
      <c r="E8" s="323">
        <v>1.2141816415735796</v>
      </c>
      <c r="F8" s="273">
        <v>3</v>
      </c>
      <c r="G8" s="323">
        <v>0.18999366687777072</v>
      </c>
      <c r="H8" s="77" t="s">
        <v>915</v>
      </c>
      <c r="I8" s="77" t="s">
        <v>729</v>
      </c>
      <c r="J8" s="273">
        <v>5</v>
      </c>
      <c r="K8" s="323">
        <v>0.17105713308244952</v>
      </c>
      <c r="L8" s="273">
        <v>441</v>
      </c>
      <c r="M8" s="323">
        <v>3.7834591626630063</v>
      </c>
      <c r="N8" s="322">
        <v>1392.7</v>
      </c>
      <c r="O8" s="345">
        <v>3.16</v>
      </c>
    </row>
    <row r="9" spans="1:15" ht="12.75">
      <c r="A9" s="236" t="s">
        <v>1277</v>
      </c>
      <c r="B9" s="274">
        <v>998</v>
      </c>
      <c r="C9" s="300">
        <v>20.47599507591301</v>
      </c>
      <c r="D9" s="274">
        <v>259</v>
      </c>
      <c r="E9" s="300">
        <v>12.578921806702285</v>
      </c>
      <c r="F9" s="274">
        <v>26</v>
      </c>
      <c r="G9" s="300">
        <v>1.6466117796073463</v>
      </c>
      <c r="H9" s="274">
        <v>32</v>
      </c>
      <c r="I9" s="300">
        <v>14.479638009049776</v>
      </c>
      <c r="J9" s="80" t="s">
        <v>915</v>
      </c>
      <c r="K9" s="80" t="s">
        <v>915</v>
      </c>
      <c r="L9" s="274">
        <v>1315</v>
      </c>
      <c r="M9" s="300">
        <v>11.281743308167467</v>
      </c>
      <c r="N9" s="101">
        <v>8445.91</v>
      </c>
      <c r="O9" s="346">
        <v>6.42</v>
      </c>
    </row>
    <row r="10" spans="1:15" ht="12.75">
      <c r="A10" s="236" t="s">
        <v>1278</v>
      </c>
      <c r="B10" s="274">
        <v>593</v>
      </c>
      <c r="C10" s="300">
        <v>12.166598276569554</v>
      </c>
      <c r="D10" s="274">
        <v>595</v>
      </c>
      <c r="E10" s="300">
        <v>28.897523069451193</v>
      </c>
      <c r="F10" s="274">
        <v>103</v>
      </c>
      <c r="G10" s="300">
        <v>6.523115896136796</v>
      </c>
      <c r="H10" s="274">
        <v>30</v>
      </c>
      <c r="I10" s="300">
        <v>13.574660633484163</v>
      </c>
      <c r="J10" s="274">
        <v>1</v>
      </c>
      <c r="K10" s="300">
        <v>0.034211426616489904</v>
      </c>
      <c r="L10" s="274">
        <v>1322</v>
      </c>
      <c r="M10" s="300">
        <v>11.341798215511325</v>
      </c>
      <c r="N10" s="101">
        <v>7670.51</v>
      </c>
      <c r="O10" s="346">
        <v>5.8</v>
      </c>
    </row>
    <row r="11" spans="1:15" ht="12.75">
      <c r="A11" s="236" t="s">
        <v>1279</v>
      </c>
      <c r="B11" s="274">
        <v>310</v>
      </c>
      <c r="C11" s="300">
        <v>6.3602790315962245</v>
      </c>
      <c r="D11" s="274">
        <v>569</v>
      </c>
      <c r="E11" s="300">
        <v>27.634774162214665</v>
      </c>
      <c r="F11" s="274">
        <v>108</v>
      </c>
      <c r="G11" s="300">
        <v>6.839772007599747</v>
      </c>
      <c r="H11" s="274">
        <v>19</v>
      </c>
      <c r="I11" s="300">
        <v>8.597285067873303</v>
      </c>
      <c r="J11" s="274">
        <v>1</v>
      </c>
      <c r="K11" s="300">
        <v>0.034211426616489904</v>
      </c>
      <c r="L11" s="274">
        <v>1007</v>
      </c>
      <c r="M11" s="300">
        <v>8.639327385037749</v>
      </c>
      <c r="N11" s="101">
        <v>4291.35</v>
      </c>
      <c r="O11" s="346">
        <v>4.26</v>
      </c>
    </row>
    <row r="12" spans="1:15" ht="12.75">
      <c r="A12" s="236" t="s">
        <v>1280</v>
      </c>
      <c r="B12" s="274">
        <v>119</v>
      </c>
      <c r="C12" s="300">
        <v>2.441526466967583</v>
      </c>
      <c r="D12" s="274">
        <v>168</v>
      </c>
      <c r="E12" s="300">
        <v>8.159300631374453</v>
      </c>
      <c r="F12" s="274">
        <v>269</v>
      </c>
      <c r="G12" s="300">
        <v>17.036098796706774</v>
      </c>
      <c r="H12" s="274">
        <v>3</v>
      </c>
      <c r="I12" s="300">
        <v>1.3574660633484164</v>
      </c>
      <c r="J12" s="274">
        <v>2</v>
      </c>
      <c r="K12" s="300">
        <v>0.06842285323297981</v>
      </c>
      <c r="L12" s="274">
        <v>561</v>
      </c>
      <c r="M12" s="300">
        <v>4.812971859986273</v>
      </c>
      <c r="N12" s="101">
        <v>2317.31</v>
      </c>
      <c r="O12" s="346">
        <v>4.13</v>
      </c>
    </row>
    <row r="13" spans="1:15" ht="12.75">
      <c r="A13" s="236" t="s">
        <v>1281</v>
      </c>
      <c r="B13" s="274">
        <v>15</v>
      </c>
      <c r="C13" s="300">
        <v>0.30775543701272057</v>
      </c>
      <c r="D13" s="274">
        <v>38</v>
      </c>
      <c r="E13" s="300">
        <v>1.8455560951918408</v>
      </c>
      <c r="F13" s="274">
        <v>315</v>
      </c>
      <c r="G13" s="300">
        <v>19.94933502216593</v>
      </c>
      <c r="H13" s="216">
        <v>3</v>
      </c>
      <c r="I13" s="80">
        <v>1.3574660633484164</v>
      </c>
      <c r="J13" s="80" t="s">
        <v>915</v>
      </c>
      <c r="K13" s="80" t="s">
        <v>915</v>
      </c>
      <c r="L13" s="274">
        <v>371</v>
      </c>
      <c r="M13" s="300">
        <v>3.182910089224434</v>
      </c>
      <c r="N13" s="101">
        <v>770.83</v>
      </c>
      <c r="O13" s="346">
        <v>2.08</v>
      </c>
    </row>
    <row r="14" spans="1:15" ht="12.75">
      <c r="A14" s="236" t="s">
        <v>1282</v>
      </c>
      <c r="B14" s="274">
        <v>10</v>
      </c>
      <c r="C14" s="300">
        <v>0.2051702913418137</v>
      </c>
      <c r="D14" s="274">
        <v>22</v>
      </c>
      <c r="E14" s="300">
        <v>1.0684798445847499</v>
      </c>
      <c r="F14" s="274">
        <v>250</v>
      </c>
      <c r="G14" s="300">
        <v>15.832805573147562</v>
      </c>
      <c r="H14" s="274">
        <v>27</v>
      </c>
      <c r="I14" s="300">
        <v>12.217194570135746</v>
      </c>
      <c r="J14" s="80" t="s">
        <v>915</v>
      </c>
      <c r="K14" s="80" t="s">
        <v>915</v>
      </c>
      <c r="L14" s="274">
        <v>309</v>
      </c>
      <c r="M14" s="300">
        <v>2.6509951956074125</v>
      </c>
      <c r="N14" s="101">
        <v>1503.67</v>
      </c>
      <c r="O14" s="346">
        <v>4.87</v>
      </c>
    </row>
    <row r="15" spans="1:15" ht="12.75">
      <c r="A15" s="236" t="s">
        <v>1283</v>
      </c>
      <c r="B15" s="274">
        <v>3</v>
      </c>
      <c r="C15" s="300">
        <v>0.061551087402544113</v>
      </c>
      <c r="D15" s="274">
        <v>4</v>
      </c>
      <c r="E15" s="300">
        <v>0.19426906265177268</v>
      </c>
      <c r="F15" s="274">
        <v>201</v>
      </c>
      <c r="G15" s="300">
        <v>12.72957568081064</v>
      </c>
      <c r="H15" s="274">
        <v>16</v>
      </c>
      <c r="I15" s="300">
        <v>7.239819004524888</v>
      </c>
      <c r="J15" s="80" t="s">
        <v>915</v>
      </c>
      <c r="K15" s="80" t="s">
        <v>915</v>
      </c>
      <c r="L15" s="274">
        <v>224</v>
      </c>
      <c r="M15" s="300">
        <v>1.9217570350034316</v>
      </c>
      <c r="N15" s="101">
        <v>735.29</v>
      </c>
      <c r="O15" s="346">
        <v>3.28</v>
      </c>
    </row>
    <row r="16" spans="1:15" ht="12.75">
      <c r="A16" s="236" t="s">
        <v>1284</v>
      </c>
      <c r="B16" s="80">
        <v>2</v>
      </c>
      <c r="C16" s="80">
        <v>0.04103405826836274</v>
      </c>
      <c r="D16" s="274">
        <v>2</v>
      </c>
      <c r="E16" s="300">
        <v>0.09713453132588634</v>
      </c>
      <c r="F16" s="274">
        <v>92</v>
      </c>
      <c r="G16" s="300">
        <v>5.826472450918303</v>
      </c>
      <c r="H16" s="274">
        <v>17</v>
      </c>
      <c r="I16" s="300">
        <v>7.6923076923076925</v>
      </c>
      <c r="J16" s="80" t="s">
        <v>915</v>
      </c>
      <c r="K16" s="80" t="s">
        <v>915</v>
      </c>
      <c r="L16" s="274">
        <v>113</v>
      </c>
      <c r="M16" s="300">
        <v>0.9694577899794098</v>
      </c>
      <c r="N16" s="101">
        <v>993.11</v>
      </c>
      <c r="O16" s="346">
        <v>8.79</v>
      </c>
    </row>
    <row r="17" spans="1:15" ht="12.75">
      <c r="A17" s="236" t="s">
        <v>1285</v>
      </c>
      <c r="B17" s="80">
        <v>1</v>
      </c>
      <c r="C17" s="80">
        <v>0.02051702913418137</v>
      </c>
      <c r="D17" s="80" t="s">
        <v>915</v>
      </c>
      <c r="E17" s="80" t="s">
        <v>915</v>
      </c>
      <c r="F17" s="274">
        <v>36</v>
      </c>
      <c r="G17" s="300">
        <v>2.279924002533249</v>
      </c>
      <c r="H17" s="274">
        <v>3</v>
      </c>
      <c r="I17" s="300">
        <v>1.3574660633484164</v>
      </c>
      <c r="J17" s="80" t="s">
        <v>915</v>
      </c>
      <c r="K17" s="80" t="s">
        <v>915</v>
      </c>
      <c r="L17" s="274">
        <v>40</v>
      </c>
      <c r="M17" s="300">
        <v>0.34317089910775567</v>
      </c>
      <c r="N17" s="101">
        <v>65.92</v>
      </c>
      <c r="O17" s="346">
        <v>1.65</v>
      </c>
    </row>
    <row r="18" spans="1:15" ht="12.75">
      <c r="A18" s="236" t="s">
        <v>1275</v>
      </c>
      <c r="B18" s="274">
        <v>2415</v>
      </c>
      <c r="C18" s="300">
        <v>49.54862535904801</v>
      </c>
      <c r="D18" s="274">
        <v>377</v>
      </c>
      <c r="E18" s="300">
        <v>18.30985915492958</v>
      </c>
      <c r="F18" s="274">
        <v>176</v>
      </c>
      <c r="G18" s="300">
        <v>11.146295123495884</v>
      </c>
      <c r="H18" s="274">
        <v>71</v>
      </c>
      <c r="I18" s="300">
        <v>32.126696832579185</v>
      </c>
      <c r="J18" s="274">
        <v>2914</v>
      </c>
      <c r="K18" s="300">
        <v>99.69209716045158</v>
      </c>
      <c r="L18" s="274">
        <v>5953</v>
      </c>
      <c r="M18" s="300">
        <v>51.07240905971173</v>
      </c>
      <c r="N18" s="101">
        <v>22134.14</v>
      </c>
      <c r="O18" s="346">
        <v>3.72</v>
      </c>
    </row>
    <row r="19" spans="1:15" ht="12.75">
      <c r="A19" s="236"/>
      <c r="B19" s="274"/>
      <c r="C19" s="327"/>
      <c r="D19" s="274"/>
      <c r="E19" s="327"/>
      <c r="F19" s="274"/>
      <c r="G19" s="327"/>
      <c r="H19" s="274"/>
      <c r="I19" s="327"/>
      <c r="J19" s="274"/>
      <c r="K19" s="327"/>
      <c r="L19" s="274"/>
      <c r="M19" s="327"/>
      <c r="N19" s="82"/>
      <c r="O19" s="81"/>
    </row>
    <row r="20" spans="1:15" s="242" customFormat="1" ht="13.5" thickBot="1">
      <c r="A20" s="238" t="s">
        <v>738</v>
      </c>
      <c r="B20" s="293">
        <v>4874</v>
      </c>
      <c r="C20" s="318"/>
      <c r="D20" s="293">
        <v>2059</v>
      </c>
      <c r="E20" s="318"/>
      <c r="F20" s="293">
        <v>1579</v>
      </c>
      <c r="G20" s="318"/>
      <c r="H20" s="293">
        <v>221</v>
      </c>
      <c r="I20" s="318"/>
      <c r="J20" s="293">
        <v>2923</v>
      </c>
      <c r="K20" s="318"/>
      <c r="L20" s="293">
        <v>11656</v>
      </c>
      <c r="M20" s="318"/>
      <c r="N20" s="97">
        <v>50320.74</v>
      </c>
      <c r="O20" s="116">
        <v>4.32</v>
      </c>
    </row>
  </sheetData>
  <mergeCells count="12">
    <mergeCell ref="A1:O1"/>
    <mergeCell ref="A3:O3"/>
    <mergeCell ref="A5:A7"/>
    <mergeCell ref="B5:M5"/>
    <mergeCell ref="B6:C6"/>
    <mergeCell ref="D6:E6"/>
    <mergeCell ref="F6:G6"/>
    <mergeCell ref="H6:I6"/>
    <mergeCell ref="J6:K6"/>
    <mergeCell ref="L6:M6"/>
    <mergeCell ref="N5:N7"/>
    <mergeCell ref="O5:O7"/>
  </mergeCells>
  <printOptions horizontalCentered="1"/>
  <pageMargins left="0.51" right="0.33" top="0.5905511811023623" bottom="0.984251968503937" header="0" footer="0"/>
  <pageSetup fitToHeight="1" fitToWidth="1" horizontalDpi="600" verticalDpi="600" orientation="portrait" paperSize="9" scale="5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7.8515625" style="0" customWidth="1"/>
    <col min="2" max="4" width="11.7109375" style="0" bestFit="1" customWidth="1"/>
    <col min="5" max="5" width="13.140625" style="0" customWidth="1"/>
    <col min="6" max="6" width="12.140625" style="0" bestFit="1" customWidth="1"/>
    <col min="7" max="7" width="12.7109375" style="0" bestFit="1" customWidth="1"/>
    <col min="8" max="8" width="11.7109375" style="0" bestFit="1" customWidth="1"/>
    <col min="9" max="9" width="13.00390625" style="0" bestFit="1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1286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661" t="s">
        <v>1287</v>
      </c>
      <c r="B5" s="557" t="s">
        <v>1062</v>
      </c>
      <c r="C5" s="511"/>
      <c r="D5" s="511"/>
      <c r="E5" s="637" t="s">
        <v>1288</v>
      </c>
      <c r="F5" s="557" t="s">
        <v>1205</v>
      </c>
      <c r="G5" s="511"/>
      <c r="H5" s="511"/>
      <c r="I5" s="511"/>
    </row>
    <row r="6" spans="1:9" ht="12.75">
      <c r="A6" s="662"/>
      <c r="B6" s="315"/>
      <c r="C6" s="317" t="s">
        <v>1289</v>
      </c>
      <c r="D6" s="316"/>
      <c r="E6" s="638"/>
      <c r="F6" s="603" t="s">
        <v>1145</v>
      </c>
      <c r="G6" s="607"/>
      <c r="H6" s="347" t="s">
        <v>1290</v>
      </c>
      <c r="I6" s="348" t="s">
        <v>1044</v>
      </c>
    </row>
    <row r="7" spans="1:9" ht="13.5" thickBot="1">
      <c r="A7" s="663"/>
      <c r="B7" s="313" t="s">
        <v>1291</v>
      </c>
      <c r="C7" s="313" t="s">
        <v>1292</v>
      </c>
      <c r="D7" s="313" t="s">
        <v>653</v>
      </c>
      <c r="E7" s="568"/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s="242" customFormat="1" ht="12.75">
      <c r="A8" s="349" t="s">
        <v>1294</v>
      </c>
      <c r="B8" s="350">
        <v>347</v>
      </c>
      <c r="C8" s="350">
        <v>24</v>
      </c>
      <c r="D8" s="350">
        <v>371</v>
      </c>
      <c r="E8" s="350">
        <v>371</v>
      </c>
      <c r="F8" s="351">
        <v>71.47</v>
      </c>
      <c r="G8" s="351">
        <v>136.69</v>
      </c>
      <c r="H8" s="351">
        <v>154.55</v>
      </c>
      <c r="I8" s="352">
        <v>362.71</v>
      </c>
    </row>
    <row r="9" spans="1:9" ht="12.75">
      <c r="A9" s="236"/>
      <c r="B9" s="274"/>
      <c r="C9" s="274"/>
      <c r="D9" s="274"/>
      <c r="E9" s="274"/>
      <c r="F9" s="82"/>
      <c r="G9" s="82"/>
      <c r="H9" s="82"/>
      <c r="I9" s="81"/>
    </row>
    <row r="10" spans="1:9" ht="12.75">
      <c r="A10" s="236" t="s">
        <v>1295</v>
      </c>
      <c r="B10" s="274">
        <v>568</v>
      </c>
      <c r="C10" s="274">
        <v>399</v>
      </c>
      <c r="D10" s="274">
        <v>967</v>
      </c>
      <c r="E10" s="274">
        <v>219</v>
      </c>
      <c r="F10" s="82">
        <v>259.93</v>
      </c>
      <c r="G10" s="82">
        <v>953.48</v>
      </c>
      <c r="H10" s="82">
        <v>492.76</v>
      </c>
      <c r="I10" s="81">
        <v>1706.17</v>
      </c>
    </row>
    <row r="11" spans="1:9" ht="12.75">
      <c r="A11" s="236" t="s">
        <v>1296</v>
      </c>
      <c r="B11" s="274">
        <v>551</v>
      </c>
      <c r="C11" s="274">
        <v>251</v>
      </c>
      <c r="D11" s="274">
        <v>802</v>
      </c>
      <c r="E11" s="274">
        <v>23</v>
      </c>
      <c r="F11" s="82">
        <v>441.22</v>
      </c>
      <c r="G11" s="82">
        <v>3092.14</v>
      </c>
      <c r="H11" s="82">
        <v>727.265</v>
      </c>
      <c r="I11" s="81">
        <v>4260.625</v>
      </c>
    </row>
    <row r="12" spans="1:9" ht="12.75">
      <c r="A12" s="236" t="s">
        <v>1297</v>
      </c>
      <c r="B12" s="274">
        <v>141</v>
      </c>
      <c r="C12" s="274">
        <v>45</v>
      </c>
      <c r="D12" s="274">
        <v>186</v>
      </c>
      <c r="E12" s="274">
        <v>104</v>
      </c>
      <c r="F12" s="82">
        <v>967.41</v>
      </c>
      <c r="G12" s="82">
        <v>118.48</v>
      </c>
      <c r="H12" s="82">
        <v>70.14</v>
      </c>
      <c r="I12" s="81">
        <v>1156.03</v>
      </c>
    </row>
    <row r="13" spans="1:9" ht="12.75">
      <c r="A13" s="236" t="s">
        <v>1298</v>
      </c>
      <c r="B13" s="274">
        <v>69</v>
      </c>
      <c r="C13" s="274">
        <v>50</v>
      </c>
      <c r="D13" s="274">
        <v>119</v>
      </c>
      <c r="E13" s="274">
        <v>26</v>
      </c>
      <c r="F13" s="82">
        <v>112.35</v>
      </c>
      <c r="G13" s="82">
        <v>96.96</v>
      </c>
      <c r="H13" s="82">
        <v>202.8</v>
      </c>
      <c r="I13" s="81">
        <v>412.11</v>
      </c>
    </row>
    <row r="14" spans="1:9" ht="12.75">
      <c r="A14" s="236" t="s">
        <v>1299</v>
      </c>
      <c r="B14" s="274">
        <v>95</v>
      </c>
      <c r="C14" s="274">
        <v>188</v>
      </c>
      <c r="D14" s="274">
        <v>283</v>
      </c>
      <c r="E14" s="274">
        <v>18</v>
      </c>
      <c r="F14" s="82">
        <v>50.92</v>
      </c>
      <c r="G14" s="82">
        <v>278.44</v>
      </c>
      <c r="H14" s="82">
        <v>151.62</v>
      </c>
      <c r="I14" s="81">
        <v>480.98</v>
      </c>
    </row>
    <row r="15" spans="1:9" ht="12.75">
      <c r="A15" s="236" t="s">
        <v>1300</v>
      </c>
      <c r="B15" s="274">
        <v>88</v>
      </c>
      <c r="C15" s="274">
        <v>80</v>
      </c>
      <c r="D15" s="274">
        <v>168</v>
      </c>
      <c r="E15" s="274">
        <v>25</v>
      </c>
      <c r="F15" s="82">
        <v>43.21</v>
      </c>
      <c r="G15" s="82">
        <v>392.15</v>
      </c>
      <c r="H15" s="82">
        <v>46.45</v>
      </c>
      <c r="I15" s="81">
        <v>481.81</v>
      </c>
    </row>
    <row r="16" spans="1:9" ht="12.75">
      <c r="A16" s="236" t="s">
        <v>1301</v>
      </c>
      <c r="B16" s="274">
        <v>29</v>
      </c>
      <c r="C16" s="274">
        <v>9</v>
      </c>
      <c r="D16" s="274">
        <v>38</v>
      </c>
      <c r="E16" s="274">
        <v>38</v>
      </c>
      <c r="F16" s="82">
        <v>1</v>
      </c>
      <c r="G16" s="82">
        <v>22.61</v>
      </c>
      <c r="H16" s="82">
        <v>29.5</v>
      </c>
      <c r="I16" s="81">
        <v>53.11</v>
      </c>
    </row>
    <row r="17" spans="1:9" ht="12.75">
      <c r="A17" s="236" t="s">
        <v>1302</v>
      </c>
      <c r="B17" s="274">
        <v>366</v>
      </c>
      <c r="C17" s="274">
        <v>180</v>
      </c>
      <c r="D17" s="274">
        <v>546</v>
      </c>
      <c r="E17" s="274">
        <v>35</v>
      </c>
      <c r="F17" s="82">
        <v>199.67</v>
      </c>
      <c r="G17" s="82">
        <v>902.46</v>
      </c>
      <c r="H17" s="82">
        <v>67.48</v>
      </c>
      <c r="I17" s="81">
        <v>1169.61</v>
      </c>
    </row>
    <row r="18" spans="1:9" ht="12.75">
      <c r="A18" s="236" t="s">
        <v>1303</v>
      </c>
      <c r="B18" s="274">
        <v>49</v>
      </c>
      <c r="C18" s="274">
        <v>16</v>
      </c>
      <c r="D18" s="274">
        <v>65</v>
      </c>
      <c r="E18" s="274">
        <v>65</v>
      </c>
      <c r="F18" s="82">
        <v>11.93</v>
      </c>
      <c r="G18" s="82">
        <v>93.42</v>
      </c>
      <c r="H18" s="82">
        <v>32.55</v>
      </c>
      <c r="I18" s="81">
        <v>137.9</v>
      </c>
    </row>
    <row r="19" spans="1:9" ht="12.75">
      <c r="A19" s="236" t="s">
        <v>1304</v>
      </c>
      <c r="B19" s="274">
        <v>154</v>
      </c>
      <c r="C19" s="274">
        <v>38</v>
      </c>
      <c r="D19" s="274">
        <v>192</v>
      </c>
      <c r="E19" s="274">
        <v>192</v>
      </c>
      <c r="F19" s="82">
        <v>451.69</v>
      </c>
      <c r="G19" s="82">
        <v>190.82</v>
      </c>
      <c r="H19" s="82">
        <v>147.71</v>
      </c>
      <c r="I19" s="81">
        <v>790.22</v>
      </c>
    </row>
    <row r="20" spans="1:9" ht="12.75">
      <c r="A20" s="236" t="s">
        <v>0</v>
      </c>
      <c r="B20" s="274">
        <v>259</v>
      </c>
      <c r="C20" s="274">
        <v>73</v>
      </c>
      <c r="D20" s="274">
        <v>332</v>
      </c>
      <c r="E20" s="274">
        <v>169</v>
      </c>
      <c r="F20" s="82">
        <v>2138.73</v>
      </c>
      <c r="G20" s="82">
        <v>970.49</v>
      </c>
      <c r="H20" s="82">
        <v>1215.71</v>
      </c>
      <c r="I20" s="81">
        <v>4324.93</v>
      </c>
    </row>
    <row r="21" spans="1:9" ht="12.75">
      <c r="A21" s="236" t="s">
        <v>1</v>
      </c>
      <c r="B21" s="274">
        <v>3</v>
      </c>
      <c r="C21" s="216">
        <v>1</v>
      </c>
      <c r="D21" s="274">
        <v>4</v>
      </c>
      <c r="E21" s="274">
        <v>3</v>
      </c>
      <c r="F21" s="353" t="s">
        <v>915</v>
      </c>
      <c r="G21" s="82">
        <v>1.96</v>
      </c>
      <c r="H21" s="82">
        <v>0.01</v>
      </c>
      <c r="I21" s="81">
        <v>1.97</v>
      </c>
    </row>
    <row r="22" spans="1:9" ht="12.75">
      <c r="A22" s="236" t="s">
        <v>2</v>
      </c>
      <c r="B22" s="274">
        <v>235</v>
      </c>
      <c r="C22" s="274">
        <v>191</v>
      </c>
      <c r="D22" s="274">
        <v>426</v>
      </c>
      <c r="E22" s="274">
        <v>71</v>
      </c>
      <c r="F22" s="82">
        <v>103.86</v>
      </c>
      <c r="G22" s="82">
        <v>800.5</v>
      </c>
      <c r="H22" s="82">
        <v>211.77</v>
      </c>
      <c r="I22" s="81">
        <v>1116.13</v>
      </c>
    </row>
    <row r="23" spans="1:9" s="242" customFormat="1" ht="12.75">
      <c r="A23" s="237" t="s">
        <v>3</v>
      </c>
      <c r="B23" s="288">
        <v>2607</v>
      </c>
      <c r="C23" s="288">
        <v>1521</v>
      </c>
      <c r="D23" s="288">
        <v>4128</v>
      </c>
      <c r="E23" s="288">
        <v>988</v>
      </c>
      <c r="F23" s="354">
        <v>4781.92</v>
      </c>
      <c r="G23" s="354">
        <v>7913.91</v>
      </c>
      <c r="H23" s="354">
        <v>3395.7650000000003</v>
      </c>
      <c r="I23" s="355">
        <v>16091.594999999998</v>
      </c>
    </row>
    <row r="24" spans="1:9" ht="12.75">
      <c r="A24" s="236"/>
      <c r="B24" s="274"/>
      <c r="C24" s="274"/>
      <c r="D24" s="274"/>
      <c r="E24" s="274"/>
      <c r="F24" s="82"/>
      <c r="G24" s="82"/>
      <c r="H24" s="82"/>
      <c r="I24" s="81"/>
    </row>
    <row r="25" spans="1:9" s="242" customFormat="1" ht="12.75">
      <c r="A25" s="237" t="s">
        <v>4</v>
      </c>
      <c r="B25" s="288">
        <v>1871</v>
      </c>
      <c r="C25" s="288">
        <v>3404</v>
      </c>
      <c r="D25" s="288">
        <v>5275</v>
      </c>
      <c r="E25" s="288">
        <v>131</v>
      </c>
      <c r="F25" s="354">
        <v>3186.04</v>
      </c>
      <c r="G25" s="354">
        <v>22161.62</v>
      </c>
      <c r="H25" s="354">
        <v>5041.51</v>
      </c>
      <c r="I25" s="355">
        <v>30389.17</v>
      </c>
    </row>
    <row r="26" spans="1:9" ht="12.75">
      <c r="A26" s="236"/>
      <c r="B26" s="274"/>
      <c r="C26" s="274"/>
      <c r="D26" s="274"/>
      <c r="E26" s="274"/>
      <c r="F26" s="82"/>
      <c r="G26" s="82"/>
      <c r="H26" s="82"/>
      <c r="I26" s="81"/>
    </row>
    <row r="27" spans="1:9" s="242" customFormat="1" ht="12.75">
      <c r="A27" s="237" t="s">
        <v>5</v>
      </c>
      <c r="B27" s="288">
        <v>1789</v>
      </c>
      <c r="C27" s="92" t="s">
        <v>729</v>
      </c>
      <c r="D27" s="288">
        <v>1789</v>
      </c>
      <c r="E27" s="92" t="s">
        <v>729</v>
      </c>
      <c r="F27" s="354">
        <v>363.27</v>
      </c>
      <c r="G27" s="354">
        <v>2543.18</v>
      </c>
      <c r="H27" s="354">
        <v>411.99</v>
      </c>
      <c r="I27" s="355">
        <v>3318.44</v>
      </c>
    </row>
    <row r="28" spans="1:9" ht="12.75">
      <c r="A28" s="236"/>
      <c r="B28" s="274"/>
      <c r="C28" s="274"/>
      <c r="D28" s="274"/>
      <c r="E28" s="274"/>
      <c r="F28" s="82"/>
      <c r="G28" s="82"/>
      <c r="H28" s="82"/>
      <c r="I28" s="81"/>
    </row>
    <row r="29" spans="1:9" s="242" customFormat="1" ht="12.75">
      <c r="A29" s="237" t="s">
        <v>6</v>
      </c>
      <c r="B29" s="288">
        <v>61</v>
      </c>
      <c r="C29" s="288">
        <v>32</v>
      </c>
      <c r="D29" s="288">
        <v>93</v>
      </c>
      <c r="E29" s="288">
        <v>81</v>
      </c>
      <c r="F29" s="354">
        <v>40.37</v>
      </c>
      <c r="G29" s="354">
        <v>91.25</v>
      </c>
      <c r="H29" s="354">
        <v>27.81</v>
      </c>
      <c r="I29" s="355">
        <v>159.43</v>
      </c>
    </row>
    <row r="30" spans="1:9" ht="12.75">
      <c r="A30" s="236"/>
      <c r="B30" s="274"/>
      <c r="C30" s="274"/>
      <c r="D30" s="274"/>
      <c r="E30" s="274"/>
      <c r="F30" s="82"/>
      <c r="G30" s="82"/>
      <c r="H30" s="82"/>
      <c r="I30" s="81"/>
    </row>
    <row r="31" spans="1:9" s="242" customFormat="1" ht="13.5" thickBot="1">
      <c r="A31" s="238" t="s">
        <v>738</v>
      </c>
      <c r="B31" s="293">
        <v>6675</v>
      </c>
      <c r="C31" s="293">
        <v>4981</v>
      </c>
      <c r="D31" s="293">
        <v>11656</v>
      </c>
      <c r="E31" s="293">
        <v>1571</v>
      </c>
      <c r="F31" s="97">
        <v>8443.07</v>
      </c>
      <c r="G31" s="97">
        <v>32846.65</v>
      </c>
      <c r="H31" s="97">
        <v>9031.625</v>
      </c>
      <c r="I31" s="116">
        <v>50321.344999999994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3" spans="1:13" ht="15">
      <c r="A3" s="554" t="s">
        <v>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</row>
    <row r="4" spans="1:13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1:13" ht="12.75">
      <c r="A5" s="320" t="s">
        <v>1194</v>
      </c>
      <c r="B5" s="557" t="s">
        <v>1294</v>
      </c>
      <c r="C5" s="558"/>
      <c r="D5" s="557" t="s">
        <v>3</v>
      </c>
      <c r="E5" s="558"/>
      <c r="F5" s="557" t="s">
        <v>4</v>
      </c>
      <c r="G5" s="558"/>
      <c r="H5" s="557" t="s">
        <v>5</v>
      </c>
      <c r="I5" s="558"/>
      <c r="J5" s="557" t="s">
        <v>6</v>
      </c>
      <c r="K5" s="558"/>
      <c r="L5" s="557" t="s">
        <v>653</v>
      </c>
      <c r="M5" s="511"/>
    </row>
    <row r="6" spans="1:14" ht="13.5" thickBot="1">
      <c r="A6" s="321" t="s">
        <v>1199</v>
      </c>
      <c r="B6" s="313" t="s">
        <v>992</v>
      </c>
      <c r="C6" s="313" t="s">
        <v>1148</v>
      </c>
      <c r="D6" s="313" t="s">
        <v>992</v>
      </c>
      <c r="E6" s="313" t="s">
        <v>1148</v>
      </c>
      <c r="F6" s="313" t="s">
        <v>992</v>
      </c>
      <c r="G6" s="313" t="s">
        <v>1148</v>
      </c>
      <c r="H6" s="313" t="s">
        <v>992</v>
      </c>
      <c r="I6" s="313" t="s">
        <v>1148</v>
      </c>
      <c r="J6" s="313" t="s">
        <v>992</v>
      </c>
      <c r="K6" s="313" t="s">
        <v>1148</v>
      </c>
      <c r="L6" s="313" t="s">
        <v>992</v>
      </c>
      <c r="M6" s="314" t="s">
        <v>1148</v>
      </c>
      <c r="N6" s="12"/>
    </row>
    <row r="7" spans="1:14" ht="12.75">
      <c r="A7" s="278" t="s">
        <v>681</v>
      </c>
      <c r="B7" s="273">
        <v>45</v>
      </c>
      <c r="C7" s="323">
        <v>1.7674783974862531</v>
      </c>
      <c r="D7" s="273">
        <v>281</v>
      </c>
      <c r="E7" s="323">
        <v>11.036920659858602</v>
      </c>
      <c r="F7" s="273">
        <v>1846</v>
      </c>
      <c r="G7" s="323">
        <v>72.5058915946583</v>
      </c>
      <c r="H7" s="273">
        <v>344</v>
      </c>
      <c r="I7" s="323">
        <v>13.511390416339356</v>
      </c>
      <c r="J7" s="273">
        <v>30</v>
      </c>
      <c r="K7" s="300">
        <v>1.178318931657502</v>
      </c>
      <c r="L7" s="273">
        <v>2546</v>
      </c>
      <c r="M7" s="324">
        <v>21.844701844701845</v>
      </c>
      <c r="N7" s="12"/>
    </row>
    <row r="8" spans="1:14" ht="12.75">
      <c r="A8" s="282" t="s">
        <v>689</v>
      </c>
      <c r="B8" s="274">
        <v>15</v>
      </c>
      <c r="C8" s="300">
        <v>0.8615738081562321</v>
      </c>
      <c r="D8" s="274">
        <v>694</v>
      </c>
      <c r="E8" s="300">
        <v>39.862148190695</v>
      </c>
      <c r="F8" s="274">
        <v>295</v>
      </c>
      <c r="G8" s="300">
        <v>16.94428489373923</v>
      </c>
      <c r="H8" s="274">
        <v>722</v>
      </c>
      <c r="I8" s="300">
        <v>41.4704192992533</v>
      </c>
      <c r="J8" s="274">
        <v>15</v>
      </c>
      <c r="K8" s="300">
        <v>0.8615738081562321</v>
      </c>
      <c r="L8" s="274">
        <v>1741</v>
      </c>
      <c r="M8" s="301">
        <v>14.937794937794937</v>
      </c>
      <c r="N8" s="12"/>
    </row>
    <row r="9" spans="1:14" ht="12.75">
      <c r="A9" s="282" t="s">
        <v>675</v>
      </c>
      <c r="B9" s="80" t="s">
        <v>915</v>
      </c>
      <c r="C9" s="80" t="s">
        <v>915</v>
      </c>
      <c r="D9" s="274">
        <v>4</v>
      </c>
      <c r="E9" s="300">
        <v>0.9029345372460496</v>
      </c>
      <c r="F9" s="274">
        <v>400</v>
      </c>
      <c r="G9" s="300">
        <v>90.29345372460497</v>
      </c>
      <c r="H9" s="274">
        <v>36</v>
      </c>
      <c r="I9" s="300">
        <v>8.126410835214447</v>
      </c>
      <c r="J9" s="274">
        <v>3</v>
      </c>
      <c r="K9" s="300">
        <v>0.6772009029345373</v>
      </c>
      <c r="L9" s="274">
        <v>443</v>
      </c>
      <c r="M9" s="301">
        <v>3.8009438009438012</v>
      </c>
      <c r="N9" s="12"/>
    </row>
    <row r="10" spans="1:14" ht="12.75">
      <c r="A10" s="282" t="s">
        <v>686</v>
      </c>
      <c r="B10" s="274">
        <v>1</v>
      </c>
      <c r="C10" s="300">
        <v>1.2345679012345678</v>
      </c>
      <c r="D10" s="274">
        <v>36</v>
      </c>
      <c r="E10" s="300">
        <v>44.44444444444444</v>
      </c>
      <c r="F10" s="274">
        <v>25</v>
      </c>
      <c r="G10" s="300">
        <v>30.864197530864196</v>
      </c>
      <c r="H10" s="274">
        <v>19</v>
      </c>
      <c r="I10" s="300">
        <v>23.456790123456788</v>
      </c>
      <c r="J10" s="274" t="s">
        <v>915</v>
      </c>
      <c r="K10" s="300" t="s">
        <v>915</v>
      </c>
      <c r="L10" s="274">
        <v>81</v>
      </c>
      <c r="M10" s="301">
        <v>0.6949806949806949</v>
      </c>
      <c r="N10" s="12"/>
    </row>
    <row r="11" spans="1:14" ht="12.75">
      <c r="A11" s="282" t="s">
        <v>1200</v>
      </c>
      <c r="B11" s="274">
        <v>4</v>
      </c>
      <c r="C11" s="300">
        <v>0.6722689075630253</v>
      </c>
      <c r="D11" s="274">
        <v>441</v>
      </c>
      <c r="E11" s="300">
        <v>74.11764705882354</v>
      </c>
      <c r="F11" s="274">
        <v>72</v>
      </c>
      <c r="G11" s="300">
        <v>12.100840336134453</v>
      </c>
      <c r="H11" s="274">
        <v>71</v>
      </c>
      <c r="I11" s="300">
        <v>11.932773109243698</v>
      </c>
      <c r="J11" s="274">
        <v>7</v>
      </c>
      <c r="K11" s="300">
        <v>1.1764705882352942</v>
      </c>
      <c r="L11" s="274">
        <v>595</v>
      </c>
      <c r="M11" s="301">
        <v>5.105105105105105</v>
      </c>
      <c r="N11" s="12"/>
    </row>
    <row r="12" spans="1:14" ht="12.75">
      <c r="A12" s="282" t="s">
        <v>682</v>
      </c>
      <c r="B12" s="80">
        <v>2</v>
      </c>
      <c r="C12" s="80">
        <v>1.8181818181818181</v>
      </c>
      <c r="D12" s="274">
        <v>18</v>
      </c>
      <c r="E12" s="300">
        <v>16.363636363636363</v>
      </c>
      <c r="F12" s="274">
        <v>80</v>
      </c>
      <c r="G12" s="300">
        <v>72.72727272727273</v>
      </c>
      <c r="H12" s="274">
        <v>10</v>
      </c>
      <c r="I12" s="300">
        <v>9.090909090909092</v>
      </c>
      <c r="J12" s="274" t="s">
        <v>915</v>
      </c>
      <c r="K12" s="300" t="s">
        <v>915</v>
      </c>
      <c r="L12" s="274">
        <v>110</v>
      </c>
      <c r="M12" s="301">
        <v>0.9438009438009438</v>
      </c>
      <c r="N12" s="12"/>
    </row>
    <row r="13" spans="1:14" ht="12.75">
      <c r="A13" s="282" t="s">
        <v>671</v>
      </c>
      <c r="B13" s="274">
        <v>46</v>
      </c>
      <c r="C13" s="300">
        <v>13.068181818181818</v>
      </c>
      <c r="D13" s="274">
        <v>197</v>
      </c>
      <c r="E13" s="300">
        <v>55.96590909090909</v>
      </c>
      <c r="F13" s="274">
        <v>71</v>
      </c>
      <c r="G13" s="300">
        <v>20.170454545454543</v>
      </c>
      <c r="H13" s="274">
        <v>36</v>
      </c>
      <c r="I13" s="300">
        <v>10.227272727272728</v>
      </c>
      <c r="J13" s="274">
        <v>2</v>
      </c>
      <c r="K13" s="300">
        <v>0.5681818181818182</v>
      </c>
      <c r="L13" s="274">
        <v>352</v>
      </c>
      <c r="M13" s="301">
        <v>3.0201630201630203</v>
      </c>
      <c r="N13" s="12"/>
    </row>
    <row r="14" spans="1:14" ht="12.75">
      <c r="A14" s="282" t="s">
        <v>678</v>
      </c>
      <c r="B14" s="274">
        <v>38</v>
      </c>
      <c r="C14" s="300">
        <v>9.026128266033254</v>
      </c>
      <c r="D14" s="274">
        <v>227</v>
      </c>
      <c r="E14" s="300">
        <v>53.919239904988125</v>
      </c>
      <c r="F14" s="274">
        <v>94</v>
      </c>
      <c r="G14" s="300">
        <v>22.327790973871732</v>
      </c>
      <c r="H14" s="274">
        <v>57</v>
      </c>
      <c r="I14" s="300">
        <v>13.539192399049881</v>
      </c>
      <c r="J14" s="356">
        <v>5</v>
      </c>
      <c r="K14" s="300">
        <v>1.187648456057007</v>
      </c>
      <c r="L14" s="274">
        <v>421</v>
      </c>
      <c r="M14" s="301">
        <v>3.612183612183612</v>
      </c>
      <c r="N14" s="12"/>
    </row>
    <row r="15" spans="1:14" ht="12.75">
      <c r="A15" s="282" t="s">
        <v>1201</v>
      </c>
      <c r="B15" s="274">
        <v>11</v>
      </c>
      <c r="C15" s="300">
        <v>9.090909090909092</v>
      </c>
      <c r="D15" s="274">
        <v>76</v>
      </c>
      <c r="E15" s="300">
        <v>62.8099173553719</v>
      </c>
      <c r="F15" s="274">
        <v>30</v>
      </c>
      <c r="G15" s="300">
        <v>24.793388429752067</v>
      </c>
      <c r="H15" s="274">
        <v>3</v>
      </c>
      <c r="I15" s="300">
        <v>2.479338842975207</v>
      </c>
      <c r="J15" s="357">
        <v>1</v>
      </c>
      <c r="K15" s="300">
        <v>0.8264462809917356</v>
      </c>
      <c r="L15" s="274">
        <v>121</v>
      </c>
      <c r="M15" s="301">
        <v>1.0381810381810381</v>
      </c>
      <c r="N15" s="12"/>
    </row>
    <row r="16" spans="1:14" ht="12.75">
      <c r="A16" s="282" t="s">
        <v>690</v>
      </c>
      <c r="B16" s="274">
        <v>60</v>
      </c>
      <c r="C16" s="300">
        <v>2.865329512893983</v>
      </c>
      <c r="D16" s="274">
        <v>808</v>
      </c>
      <c r="E16" s="300">
        <v>38.58643744030564</v>
      </c>
      <c r="F16" s="274">
        <v>1166</v>
      </c>
      <c r="G16" s="300">
        <v>55.682903533906405</v>
      </c>
      <c r="H16" s="274">
        <v>51</v>
      </c>
      <c r="I16" s="300">
        <v>2.4355300859598854</v>
      </c>
      <c r="J16" s="356">
        <v>9</v>
      </c>
      <c r="K16" s="300">
        <v>0.42979942693409745</v>
      </c>
      <c r="L16" s="274">
        <v>2094</v>
      </c>
      <c r="M16" s="301">
        <v>17.966537966537967</v>
      </c>
      <c r="N16" s="12"/>
    </row>
    <row r="17" spans="1:14" ht="12.75">
      <c r="A17" s="282" t="s">
        <v>683</v>
      </c>
      <c r="B17" s="274">
        <v>3</v>
      </c>
      <c r="C17" s="300">
        <v>1.345291479820628</v>
      </c>
      <c r="D17" s="274">
        <v>69</v>
      </c>
      <c r="E17" s="300">
        <v>30.94170403587444</v>
      </c>
      <c r="F17" s="274">
        <v>49</v>
      </c>
      <c r="G17" s="300">
        <v>21.973094170403588</v>
      </c>
      <c r="H17" s="274">
        <v>100</v>
      </c>
      <c r="I17" s="300">
        <v>44.843049327354265</v>
      </c>
      <c r="J17" s="356">
        <v>2</v>
      </c>
      <c r="K17" s="300">
        <v>0.8968609865470852</v>
      </c>
      <c r="L17" s="274">
        <v>223</v>
      </c>
      <c r="M17" s="301">
        <v>1.9133419133419132</v>
      </c>
      <c r="N17" s="12"/>
    </row>
    <row r="18" spans="1:14" ht="12.75">
      <c r="A18" s="282" t="s">
        <v>1202</v>
      </c>
      <c r="B18" s="274">
        <v>53</v>
      </c>
      <c r="C18" s="300">
        <v>7.464788732394366</v>
      </c>
      <c r="D18" s="274">
        <v>416</v>
      </c>
      <c r="E18" s="300">
        <v>58.59154929577465</v>
      </c>
      <c r="F18" s="274">
        <v>219</v>
      </c>
      <c r="G18" s="300">
        <v>30.84507042253521</v>
      </c>
      <c r="H18" s="274">
        <v>16</v>
      </c>
      <c r="I18" s="300">
        <v>2.2535211267605635</v>
      </c>
      <c r="J18" s="356">
        <v>6</v>
      </c>
      <c r="K18" s="300">
        <v>0.8450704225352111</v>
      </c>
      <c r="L18" s="274">
        <v>710</v>
      </c>
      <c r="M18" s="301">
        <v>6.091806091806092</v>
      </c>
      <c r="N18" s="12"/>
    </row>
    <row r="19" spans="1:14" ht="12.75">
      <c r="A19" s="282" t="s">
        <v>679</v>
      </c>
      <c r="B19" s="274">
        <v>54</v>
      </c>
      <c r="C19" s="300">
        <v>16.56441717791411</v>
      </c>
      <c r="D19" s="274">
        <v>124</v>
      </c>
      <c r="E19" s="300">
        <v>38.036809815950924</v>
      </c>
      <c r="F19" s="274">
        <v>131</v>
      </c>
      <c r="G19" s="300">
        <v>40.1840490797546</v>
      </c>
      <c r="H19" s="274">
        <v>16</v>
      </c>
      <c r="I19" s="300">
        <v>4.9079754601226995</v>
      </c>
      <c r="J19" s="356">
        <v>1</v>
      </c>
      <c r="K19" s="300">
        <v>0.3067484662576687</v>
      </c>
      <c r="L19" s="274">
        <v>326</v>
      </c>
      <c r="M19" s="301">
        <v>2.797082797082797</v>
      </c>
      <c r="N19" s="12"/>
    </row>
    <row r="20" spans="1:14" ht="12.75">
      <c r="A20" s="282" t="s">
        <v>693</v>
      </c>
      <c r="B20" s="274">
        <v>3</v>
      </c>
      <c r="C20" s="300">
        <v>2.7522935779816518</v>
      </c>
      <c r="D20" s="274">
        <v>51</v>
      </c>
      <c r="E20" s="300">
        <v>46.788990825688074</v>
      </c>
      <c r="F20" s="274">
        <v>26</v>
      </c>
      <c r="G20" s="300">
        <v>23.853211009174313</v>
      </c>
      <c r="H20" s="274">
        <v>29</v>
      </c>
      <c r="I20" s="300">
        <v>26.605504587155966</v>
      </c>
      <c r="J20" s="356" t="s">
        <v>915</v>
      </c>
      <c r="K20" s="300" t="s">
        <v>915</v>
      </c>
      <c r="L20" s="274">
        <v>109</v>
      </c>
      <c r="M20" s="301">
        <v>0.9352209352209352</v>
      </c>
      <c r="N20" s="12"/>
    </row>
    <row r="21" spans="1:14" ht="12.75">
      <c r="A21" s="282" t="s">
        <v>680</v>
      </c>
      <c r="B21" s="274">
        <v>14</v>
      </c>
      <c r="C21" s="300">
        <v>1.6018306636155606</v>
      </c>
      <c r="D21" s="274">
        <v>245</v>
      </c>
      <c r="E21" s="300">
        <v>28.03203661327231</v>
      </c>
      <c r="F21" s="274">
        <v>499</v>
      </c>
      <c r="G21" s="300">
        <v>57.09382151029748</v>
      </c>
      <c r="H21" s="274">
        <v>115</v>
      </c>
      <c r="I21" s="300">
        <v>13.157894736842104</v>
      </c>
      <c r="J21" s="356">
        <v>1</v>
      </c>
      <c r="K21" s="300">
        <v>0.11441647597254005</v>
      </c>
      <c r="L21" s="274">
        <v>874</v>
      </c>
      <c r="M21" s="301">
        <v>7.4989274989274985</v>
      </c>
      <c r="N21" s="12"/>
    </row>
    <row r="22" spans="1:14" ht="12.75">
      <c r="A22" s="282" t="s">
        <v>670</v>
      </c>
      <c r="B22" s="274">
        <v>21</v>
      </c>
      <c r="C22" s="300">
        <v>2.7061855670103094</v>
      </c>
      <c r="D22" s="274">
        <v>396</v>
      </c>
      <c r="E22" s="300">
        <v>51.03092783505154</v>
      </c>
      <c r="F22" s="274">
        <v>242</v>
      </c>
      <c r="G22" s="300">
        <v>31.185567010309278</v>
      </c>
      <c r="H22" s="274">
        <v>108</v>
      </c>
      <c r="I22" s="300">
        <v>13.917525773195877</v>
      </c>
      <c r="J22" s="356">
        <v>9</v>
      </c>
      <c r="K22" s="300">
        <v>1.1597938144329898</v>
      </c>
      <c r="L22" s="274">
        <v>776</v>
      </c>
      <c r="M22" s="301">
        <v>6.658086658086658</v>
      </c>
      <c r="N22" s="12"/>
    </row>
    <row r="23" spans="1:14" ht="12.75">
      <c r="A23" s="282" t="s">
        <v>674</v>
      </c>
      <c r="B23" s="274">
        <v>1</v>
      </c>
      <c r="C23" s="300">
        <v>0.7518796992481203</v>
      </c>
      <c r="D23" s="274">
        <v>44</v>
      </c>
      <c r="E23" s="300">
        <v>33.08270676691729</v>
      </c>
      <c r="F23" s="274">
        <v>30</v>
      </c>
      <c r="G23" s="300">
        <v>22.55639097744361</v>
      </c>
      <c r="H23" s="274">
        <v>56</v>
      </c>
      <c r="I23" s="300">
        <v>42.10526315789473</v>
      </c>
      <c r="J23" s="357">
        <v>2</v>
      </c>
      <c r="K23" s="300">
        <v>1.5037593984962405</v>
      </c>
      <c r="L23" s="274">
        <v>133</v>
      </c>
      <c r="M23" s="301">
        <v>1.1411411411411412</v>
      </c>
      <c r="N23" s="12"/>
    </row>
    <row r="24" spans="1:14" ht="12.75">
      <c r="A24" s="236"/>
      <c r="B24" s="274"/>
      <c r="C24" s="358"/>
      <c r="D24" s="274"/>
      <c r="E24" s="358"/>
      <c r="F24" s="274"/>
      <c r="G24" s="358"/>
      <c r="H24" s="274"/>
      <c r="I24" s="358"/>
      <c r="J24" s="274"/>
      <c r="K24" s="358"/>
      <c r="L24" s="274"/>
      <c r="M24" s="301"/>
      <c r="N24" s="12"/>
    </row>
    <row r="25" spans="1:13" s="242" customFormat="1" ht="13.5" thickBot="1">
      <c r="A25" s="238" t="s">
        <v>665</v>
      </c>
      <c r="B25" s="293">
        <v>371</v>
      </c>
      <c r="C25" s="318"/>
      <c r="D25" s="293">
        <v>4127</v>
      </c>
      <c r="E25" s="318"/>
      <c r="F25" s="293">
        <v>5275</v>
      </c>
      <c r="G25" s="318"/>
      <c r="H25" s="293">
        <v>1789</v>
      </c>
      <c r="I25" s="318"/>
      <c r="J25" s="293">
        <v>93</v>
      </c>
      <c r="K25" s="318"/>
      <c r="L25" s="293">
        <v>11655</v>
      </c>
      <c r="M25" s="319"/>
    </row>
    <row r="26" ht="12.75">
      <c r="J26" s="335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</row>
    <row r="3" spans="1:13" ht="15">
      <c r="A3" s="554" t="s">
        <v>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</row>
    <row r="4" spans="1:14" ht="13.5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4" ht="12.75">
      <c r="A5" s="661" t="s">
        <v>612</v>
      </c>
      <c r="B5" s="664" t="s">
        <v>9</v>
      </c>
      <c r="C5" s="652" t="s">
        <v>10</v>
      </c>
      <c r="D5" s="653"/>
      <c r="E5" s="557" t="s">
        <v>11</v>
      </c>
      <c r="F5" s="511"/>
      <c r="G5" s="511"/>
      <c r="H5" s="511"/>
      <c r="I5" s="511"/>
      <c r="J5" s="511"/>
      <c r="K5" s="360"/>
      <c r="L5" s="360"/>
      <c r="M5" s="360"/>
      <c r="N5" s="12"/>
    </row>
    <row r="6" spans="1:14" ht="12.75">
      <c r="A6" s="662"/>
      <c r="B6" s="665"/>
      <c r="C6" s="654" t="s">
        <v>12</v>
      </c>
      <c r="D6" s="655"/>
      <c r="E6" s="603" t="s">
        <v>1291</v>
      </c>
      <c r="F6" s="607"/>
      <c r="G6" s="603" t="s">
        <v>1292</v>
      </c>
      <c r="H6" s="607"/>
      <c r="I6" s="603" t="s">
        <v>653</v>
      </c>
      <c r="J6" s="604"/>
      <c r="K6" s="360"/>
      <c r="L6" s="360"/>
      <c r="M6" s="360"/>
      <c r="N6" s="12"/>
    </row>
    <row r="7" spans="1:14" ht="13.5" thickBot="1">
      <c r="A7" s="663"/>
      <c r="B7" s="666"/>
      <c r="C7" s="313" t="s">
        <v>992</v>
      </c>
      <c r="D7" s="313" t="s">
        <v>1148</v>
      </c>
      <c r="E7" s="313" t="s">
        <v>992</v>
      </c>
      <c r="F7" s="313" t="s">
        <v>1148</v>
      </c>
      <c r="G7" s="313" t="s">
        <v>992</v>
      </c>
      <c r="H7" s="313" t="s">
        <v>1148</v>
      </c>
      <c r="I7" s="313" t="s">
        <v>992</v>
      </c>
      <c r="J7" s="314" t="s">
        <v>1148</v>
      </c>
      <c r="K7" s="360"/>
      <c r="L7" s="360"/>
      <c r="M7" s="360"/>
      <c r="N7" s="12"/>
    </row>
    <row r="8" spans="1:14" ht="12.75">
      <c r="A8" s="278" t="s">
        <v>681</v>
      </c>
      <c r="B8" s="273">
        <v>2546</v>
      </c>
      <c r="C8" s="273">
        <v>344</v>
      </c>
      <c r="D8" s="111">
        <v>13.511390416339356</v>
      </c>
      <c r="E8" s="273">
        <v>443</v>
      </c>
      <c r="F8" s="111">
        <v>20.118074477747502</v>
      </c>
      <c r="G8" s="273">
        <v>1759</v>
      </c>
      <c r="H8" s="112">
        <v>79.8819255222525</v>
      </c>
      <c r="I8" s="273">
        <v>2202</v>
      </c>
      <c r="J8" s="299">
        <v>86.48860958366065</v>
      </c>
      <c r="K8" s="12"/>
      <c r="L8" s="361"/>
      <c r="M8" s="12"/>
      <c r="N8" s="12"/>
    </row>
    <row r="9" spans="1:14" ht="12.75">
      <c r="A9" s="282" t="s">
        <v>689</v>
      </c>
      <c r="B9" s="274">
        <v>1741</v>
      </c>
      <c r="C9" s="274">
        <v>722</v>
      </c>
      <c r="D9" s="112">
        <v>41.4704192992533</v>
      </c>
      <c r="E9" s="274">
        <v>840</v>
      </c>
      <c r="F9" s="112">
        <v>82.43375858684985</v>
      </c>
      <c r="G9" s="274">
        <v>179</v>
      </c>
      <c r="H9" s="112">
        <v>17.566241413150145</v>
      </c>
      <c r="I9" s="274">
        <v>1019</v>
      </c>
      <c r="J9" s="299">
        <v>58.5295807007467</v>
      </c>
      <c r="K9" s="12"/>
      <c r="L9" s="361"/>
      <c r="M9" s="12"/>
      <c r="N9" s="12"/>
    </row>
    <row r="10" spans="1:14" ht="12.75">
      <c r="A10" s="282" t="s">
        <v>675</v>
      </c>
      <c r="B10" s="274">
        <v>443</v>
      </c>
      <c r="C10" s="274">
        <v>36</v>
      </c>
      <c r="D10" s="112">
        <v>8.126410835214447</v>
      </c>
      <c r="E10" s="274">
        <v>100</v>
      </c>
      <c r="F10" s="112">
        <v>24.57002457002457</v>
      </c>
      <c r="G10" s="274">
        <v>307</v>
      </c>
      <c r="H10" s="112">
        <v>75.42997542997543</v>
      </c>
      <c r="I10" s="274">
        <v>407</v>
      </c>
      <c r="J10" s="299">
        <v>91.87358916478556</v>
      </c>
      <c r="K10" s="12"/>
      <c r="L10" s="361"/>
      <c r="M10" s="12"/>
      <c r="N10" s="12"/>
    </row>
    <row r="11" spans="1:14" ht="12.75">
      <c r="A11" s="282" t="s">
        <v>686</v>
      </c>
      <c r="B11" s="274">
        <v>81</v>
      </c>
      <c r="C11" s="274">
        <v>19</v>
      </c>
      <c r="D11" s="112">
        <v>23.456790123456788</v>
      </c>
      <c r="E11" s="274">
        <v>46</v>
      </c>
      <c r="F11" s="112">
        <v>74.19354838709677</v>
      </c>
      <c r="G11" s="274">
        <v>16</v>
      </c>
      <c r="H11" s="112">
        <v>25.806451612903224</v>
      </c>
      <c r="I11" s="274">
        <v>62</v>
      </c>
      <c r="J11" s="299">
        <v>76.5432098765432</v>
      </c>
      <c r="K11" s="12"/>
      <c r="L11" s="361"/>
      <c r="M11" s="12"/>
      <c r="N11" s="12"/>
    </row>
    <row r="12" spans="1:14" ht="12.75">
      <c r="A12" s="282" t="s">
        <v>1200</v>
      </c>
      <c r="B12" s="274">
        <v>595</v>
      </c>
      <c r="C12" s="274">
        <v>71</v>
      </c>
      <c r="D12" s="112">
        <v>11.932773109243698</v>
      </c>
      <c r="E12" s="274">
        <v>408</v>
      </c>
      <c r="F12" s="112">
        <v>77.86259541984732</v>
      </c>
      <c r="G12" s="274">
        <v>116</v>
      </c>
      <c r="H12" s="112">
        <v>22.137404580152673</v>
      </c>
      <c r="I12" s="274">
        <v>524</v>
      </c>
      <c r="J12" s="299">
        <v>88.0672268907563</v>
      </c>
      <c r="K12" s="12"/>
      <c r="L12" s="361"/>
      <c r="M12" s="12"/>
      <c r="N12" s="12"/>
    </row>
    <row r="13" spans="1:14" ht="12.75">
      <c r="A13" s="282" t="s">
        <v>682</v>
      </c>
      <c r="B13" s="274">
        <v>110</v>
      </c>
      <c r="C13" s="274">
        <v>10</v>
      </c>
      <c r="D13" s="112">
        <v>9.090909090909092</v>
      </c>
      <c r="E13" s="274">
        <v>54</v>
      </c>
      <c r="F13" s="112">
        <v>54</v>
      </c>
      <c r="G13" s="274">
        <v>46</v>
      </c>
      <c r="H13" s="112">
        <v>46</v>
      </c>
      <c r="I13" s="274">
        <v>100</v>
      </c>
      <c r="J13" s="299">
        <v>90.9090909090909</v>
      </c>
      <c r="K13" s="12"/>
      <c r="L13" s="361"/>
      <c r="M13" s="12"/>
      <c r="N13" s="12"/>
    </row>
    <row r="14" spans="1:14" ht="12.75">
      <c r="A14" s="282" t="s">
        <v>671</v>
      </c>
      <c r="B14" s="274">
        <v>352</v>
      </c>
      <c r="C14" s="274">
        <v>36</v>
      </c>
      <c r="D14" s="112">
        <v>10.227272727272728</v>
      </c>
      <c r="E14" s="274">
        <v>201</v>
      </c>
      <c r="F14" s="112">
        <v>63.60759493670886</v>
      </c>
      <c r="G14" s="274">
        <v>115</v>
      </c>
      <c r="H14" s="112">
        <v>36.392405063291136</v>
      </c>
      <c r="I14" s="274">
        <v>316</v>
      </c>
      <c r="J14" s="299">
        <v>89.77272727272727</v>
      </c>
      <c r="K14" s="12"/>
      <c r="L14" s="361"/>
      <c r="M14" s="12"/>
      <c r="N14" s="12"/>
    </row>
    <row r="15" spans="1:14" ht="12.75">
      <c r="A15" s="282" t="s">
        <v>678</v>
      </c>
      <c r="B15" s="274">
        <v>421</v>
      </c>
      <c r="C15" s="274">
        <v>57</v>
      </c>
      <c r="D15" s="112">
        <v>13.539192399049881</v>
      </c>
      <c r="E15" s="274">
        <v>190</v>
      </c>
      <c r="F15" s="112">
        <v>52.197802197802204</v>
      </c>
      <c r="G15" s="216">
        <v>174</v>
      </c>
      <c r="H15" s="112">
        <v>47.8021978021978</v>
      </c>
      <c r="I15" s="274">
        <v>364</v>
      </c>
      <c r="J15" s="299">
        <v>86.46080760095012</v>
      </c>
      <c r="K15" s="12"/>
      <c r="L15" s="361"/>
      <c r="M15" s="12"/>
      <c r="N15" s="12"/>
    </row>
    <row r="16" spans="1:14" ht="12.75">
      <c r="A16" s="282" t="s">
        <v>1201</v>
      </c>
      <c r="B16" s="274">
        <v>121</v>
      </c>
      <c r="C16" s="274">
        <v>3</v>
      </c>
      <c r="D16" s="112">
        <v>2.479338842975207</v>
      </c>
      <c r="E16" s="274">
        <v>75</v>
      </c>
      <c r="F16" s="112">
        <v>63.559322033898304</v>
      </c>
      <c r="G16" s="274">
        <v>43</v>
      </c>
      <c r="H16" s="112">
        <v>36.440677966101696</v>
      </c>
      <c r="I16" s="274">
        <v>118</v>
      </c>
      <c r="J16" s="299">
        <v>97.52066115702479</v>
      </c>
      <c r="K16" s="12"/>
      <c r="L16" s="361"/>
      <c r="M16" s="12"/>
      <c r="N16" s="12"/>
    </row>
    <row r="17" spans="1:14" ht="12.75">
      <c r="A17" s="282" t="s">
        <v>690</v>
      </c>
      <c r="B17" s="274">
        <v>2094</v>
      </c>
      <c r="C17" s="274">
        <v>51</v>
      </c>
      <c r="D17" s="112">
        <v>2.4355300859598854</v>
      </c>
      <c r="E17" s="274">
        <v>955</v>
      </c>
      <c r="F17" s="112">
        <v>46.74498286833089</v>
      </c>
      <c r="G17" s="274">
        <v>1088</v>
      </c>
      <c r="H17" s="112">
        <v>53.25501713166911</v>
      </c>
      <c r="I17" s="274">
        <v>2043</v>
      </c>
      <c r="J17" s="299">
        <v>97.56446991404012</v>
      </c>
      <c r="K17" s="12"/>
      <c r="L17" s="361"/>
      <c r="M17" s="12"/>
      <c r="N17" s="12"/>
    </row>
    <row r="18" spans="1:14" ht="12.75">
      <c r="A18" s="282" t="s">
        <v>683</v>
      </c>
      <c r="B18" s="274">
        <v>223</v>
      </c>
      <c r="C18" s="274">
        <v>100</v>
      </c>
      <c r="D18" s="112">
        <v>44.843049327354265</v>
      </c>
      <c r="E18" s="274">
        <v>83</v>
      </c>
      <c r="F18" s="112">
        <v>67.47967479674797</v>
      </c>
      <c r="G18" s="274">
        <v>40</v>
      </c>
      <c r="H18" s="112">
        <v>32.52032520325203</v>
      </c>
      <c r="I18" s="274">
        <v>123</v>
      </c>
      <c r="J18" s="299">
        <v>55.15695067264574</v>
      </c>
      <c r="K18" s="12"/>
      <c r="L18" s="361"/>
      <c r="M18" s="12"/>
      <c r="N18" s="12"/>
    </row>
    <row r="19" spans="1:14" ht="12.75">
      <c r="A19" s="282" t="s">
        <v>1202</v>
      </c>
      <c r="B19" s="274">
        <v>710</v>
      </c>
      <c r="C19" s="274">
        <v>16</v>
      </c>
      <c r="D19" s="112">
        <v>2.2535211267605635</v>
      </c>
      <c r="E19" s="274">
        <v>493</v>
      </c>
      <c r="F19" s="112">
        <v>71.03746397694525</v>
      </c>
      <c r="G19" s="274">
        <v>201</v>
      </c>
      <c r="H19" s="112">
        <v>28.962536023054753</v>
      </c>
      <c r="I19" s="274">
        <v>694</v>
      </c>
      <c r="J19" s="299">
        <v>97.74647887323944</v>
      </c>
      <c r="K19" s="12"/>
      <c r="L19" s="361"/>
      <c r="M19" s="12"/>
      <c r="N19" s="12"/>
    </row>
    <row r="20" spans="1:14" ht="12.75">
      <c r="A20" s="282" t="s">
        <v>679</v>
      </c>
      <c r="B20" s="274">
        <v>326</v>
      </c>
      <c r="C20" s="274">
        <v>16</v>
      </c>
      <c r="D20" s="112">
        <v>4.9079754601226995</v>
      </c>
      <c r="E20" s="274">
        <v>138</v>
      </c>
      <c r="F20" s="112">
        <v>44.516129032258064</v>
      </c>
      <c r="G20" s="274">
        <v>172</v>
      </c>
      <c r="H20" s="112">
        <v>55.483870967741936</v>
      </c>
      <c r="I20" s="274">
        <v>310</v>
      </c>
      <c r="J20" s="299">
        <v>95.0920245398773</v>
      </c>
      <c r="K20" s="12"/>
      <c r="L20" s="361"/>
      <c r="M20" s="12"/>
      <c r="N20" s="12"/>
    </row>
    <row r="21" spans="1:14" ht="12.75">
      <c r="A21" s="282" t="s">
        <v>693</v>
      </c>
      <c r="B21" s="274">
        <v>109</v>
      </c>
      <c r="C21" s="274">
        <v>29</v>
      </c>
      <c r="D21" s="112">
        <v>26.605504587155966</v>
      </c>
      <c r="E21" s="274">
        <v>80</v>
      </c>
      <c r="F21" s="112">
        <v>100</v>
      </c>
      <c r="G21" s="274" t="s">
        <v>915</v>
      </c>
      <c r="H21" s="300" t="s">
        <v>915</v>
      </c>
      <c r="I21" s="274">
        <v>80</v>
      </c>
      <c r="J21" s="299">
        <v>73.39449541284404</v>
      </c>
      <c r="K21" s="12"/>
      <c r="L21" s="361"/>
      <c r="M21" s="12"/>
      <c r="N21" s="12"/>
    </row>
    <row r="22" spans="1:14" ht="12.75">
      <c r="A22" s="282" t="s">
        <v>680</v>
      </c>
      <c r="B22" s="274">
        <v>874</v>
      </c>
      <c r="C22" s="274">
        <v>115</v>
      </c>
      <c r="D22" s="112">
        <v>13.157894736842104</v>
      </c>
      <c r="E22" s="274">
        <v>227</v>
      </c>
      <c r="F22" s="112">
        <v>29.907773386034254</v>
      </c>
      <c r="G22" s="274">
        <v>532</v>
      </c>
      <c r="H22" s="112">
        <v>70.09222661396575</v>
      </c>
      <c r="I22" s="274">
        <v>759</v>
      </c>
      <c r="J22" s="299">
        <v>86.8421052631579</v>
      </c>
      <c r="K22" s="12"/>
      <c r="L22" s="361"/>
      <c r="M22" s="12"/>
      <c r="N22" s="12"/>
    </row>
    <row r="23" spans="1:14" ht="12.75">
      <c r="A23" s="282" t="s">
        <v>670</v>
      </c>
      <c r="B23" s="274">
        <v>776</v>
      </c>
      <c r="C23" s="274">
        <v>108</v>
      </c>
      <c r="D23" s="112">
        <v>13.8996138996139</v>
      </c>
      <c r="E23" s="274">
        <v>500</v>
      </c>
      <c r="F23" s="112">
        <v>74.88789237668162</v>
      </c>
      <c r="G23" s="274">
        <v>168</v>
      </c>
      <c r="H23" s="112">
        <v>25.112107623318387</v>
      </c>
      <c r="I23" s="274">
        <v>668</v>
      </c>
      <c r="J23" s="299">
        <v>86.10038610038609</v>
      </c>
      <c r="K23" s="12"/>
      <c r="L23" s="361"/>
      <c r="M23" s="12"/>
      <c r="N23" s="12"/>
    </row>
    <row r="24" spans="1:14" ht="12.75">
      <c r="A24" s="282" t="s">
        <v>674</v>
      </c>
      <c r="B24" s="274">
        <v>133</v>
      </c>
      <c r="C24" s="274">
        <v>56</v>
      </c>
      <c r="D24" s="112">
        <v>42.10526315789473</v>
      </c>
      <c r="E24" s="274">
        <v>52</v>
      </c>
      <c r="F24" s="112">
        <v>67.53246753246754</v>
      </c>
      <c r="G24" s="274">
        <v>25</v>
      </c>
      <c r="H24" s="112">
        <v>32.467532467532465</v>
      </c>
      <c r="I24" s="274">
        <v>77</v>
      </c>
      <c r="J24" s="299">
        <v>57.89473684210527</v>
      </c>
      <c r="K24" s="12"/>
      <c r="L24" s="361"/>
      <c r="M24" s="12"/>
      <c r="N24" s="12"/>
    </row>
    <row r="25" spans="1:14" ht="12.75">
      <c r="A25" s="236"/>
      <c r="B25" s="274"/>
      <c r="C25" s="274"/>
      <c r="D25" s="112"/>
      <c r="E25" s="274"/>
      <c r="F25" s="112"/>
      <c r="G25" s="274"/>
      <c r="H25" s="112"/>
      <c r="I25" s="274"/>
      <c r="J25" s="299"/>
      <c r="K25" s="12"/>
      <c r="L25" s="361"/>
      <c r="M25" s="12"/>
      <c r="N25" s="12"/>
    </row>
    <row r="26" spans="1:14" s="242" customFormat="1" ht="13.5" thickBot="1">
      <c r="A26" s="238" t="s">
        <v>665</v>
      </c>
      <c r="B26" s="293">
        <v>11656</v>
      </c>
      <c r="C26" s="293">
        <v>1789</v>
      </c>
      <c r="D26" s="113">
        <v>15.34831846259437</v>
      </c>
      <c r="E26" s="293">
        <v>4886</v>
      </c>
      <c r="F26" s="113">
        <v>49.5185973446843</v>
      </c>
      <c r="G26" s="293">
        <v>4981</v>
      </c>
      <c r="H26" s="113">
        <v>50.4814026553157</v>
      </c>
      <c r="I26" s="293">
        <v>9867</v>
      </c>
      <c r="J26" s="362">
        <v>84.65168153740564</v>
      </c>
      <c r="K26" s="241"/>
      <c r="L26" s="363"/>
      <c r="M26" s="241"/>
      <c r="N26" s="241"/>
    </row>
    <row r="27" spans="11:14" ht="12.75">
      <c r="K27" s="12"/>
      <c r="L27" s="12"/>
      <c r="M27" s="12"/>
      <c r="N27" s="12"/>
    </row>
    <row r="28" spans="11:14" ht="12.75">
      <c r="K28" s="12"/>
      <c r="L28" s="12"/>
      <c r="M28" s="12"/>
      <c r="N28" s="12"/>
    </row>
    <row r="29" ht="12.75">
      <c r="K29" s="12"/>
    </row>
    <row r="30" ht="12.75">
      <c r="K30" s="12"/>
    </row>
    <row r="31" ht="12.75">
      <c r="K31" s="12"/>
    </row>
    <row r="32" ht="12.75">
      <c r="K32" s="12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6.00390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13</v>
      </c>
      <c r="B3" s="554"/>
      <c r="C3" s="554"/>
      <c r="D3" s="554"/>
      <c r="E3" s="554"/>
      <c r="F3" s="554"/>
      <c r="G3" s="554"/>
      <c r="H3" s="554"/>
      <c r="I3" s="554"/>
    </row>
    <row r="4" spans="1:9" ht="13.5" thickBot="1">
      <c r="A4" s="233"/>
      <c r="B4" s="233"/>
      <c r="C4" s="233"/>
      <c r="D4" s="233"/>
      <c r="E4" s="233"/>
      <c r="F4" s="233"/>
      <c r="G4" s="233"/>
      <c r="H4" s="233"/>
      <c r="I4" s="233"/>
    </row>
    <row r="5" spans="1:9" ht="12.75">
      <c r="A5" s="555" t="s">
        <v>14</v>
      </c>
      <c r="B5" s="652" t="s">
        <v>1062</v>
      </c>
      <c r="C5" s="667"/>
      <c r="D5" s="653"/>
      <c r="E5" s="364" t="s">
        <v>1170</v>
      </c>
      <c r="F5" s="557" t="s">
        <v>15</v>
      </c>
      <c r="G5" s="511"/>
      <c r="H5" s="511"/>
      <c r="I5" s="511"/>
    </row>
    <row r="6" spans="1:9" ht="12.75">
      <c r="A6" s="636"/>
      <c r="B6" s="654" t="s">
        <v>16</v>
      </c>
      <c r="C6" s="668"/>
      <c r="D6" s="655"/>
      <c r="E6" s="365" t="s">
        <v>17</v>
      </c>
      <c r="F6" s="603" t="s">
        <v>1145</v>
      </c>
      <c r="G6" s="607"/>
      <c r="H6" s="347" t="s">
        <v>18</v>
      </c>
      <c r="I6" s="348" t="s">
        <v>1044</v>
      </c>
    </row>
    <row r="7" spans="1:9" ht="13.5" thickBot="1">
      <c r="A7" s="556"/>
      <c r="B7" s="313" t="s">
        <v>1291</v>
      </c>
      <c r="C7" s="313" t="s">
        <v>1292</v>
      </c>
      <c r="D7" s="313" t="s">
        <v>653</v>
      </c>
      <c r="E7" s="310" t="s">
        <v>19</v>
      </c>
      <c r="F7" s="313" t="s">
        <v>1051</v>
      </c>
      <c r="G7" s="313" t="s">
        <v>1052</v>
      </c>
      <c r="H7" s="310" t="s">
        <v>1081</v>
      </c>
      <c r="I7" s="311" t="s">
        <v>1293</v>
      </c>
    </row>
    <row r="8" spans="1:9" ht="12.75">
      <c r="A8" s="235" t="s">
        <v>20</v>
      </c>
      <c r="B8" s="273">
        <v>46</v>
      </c>
      <c r="C8" s="273">
        <v>44</v>
      </c>
      <c r="D8" s="273">
        <v>90</v>
      </c>
      <c r="E8" s="273">
        <v>12</v>
      </c>
      <c r="F8" s="322">
        <v>14.53</v>
      </c>
      <c r="G8" s="322">
        <v>99.36</v>
      </c>
      <c r="H8" s="322">
        <v>135.6</v>
      </c>
      <c r="I8" s="345">
        <v>249.49</v>
      </c>
    </row>
    <row r="9" spans="1:9" ht="12.75">
      <c r="A9" s="236" t="s">
        <v>21</v>
      </c>
      <c r="B9" s="274">
        <v>133</v>
      </c>
      <c r="C9" s="274">
        <v>27</v>
      </c>
      <c r="D9" s="274">
        <v>160</v>
      </c>
      <c r="E9" s="274">
        <v>53</v>
      </c>
      <c r="F9" s="101">
        <v>46.17</v>
      </c>
      <c r="G9" s="101">
        <v>68.5</v>
      </c>
      <c r="H9" s="101">
        <v>49.03</v>
      </c>
      <c r="I9" s="346">
        <v>163.7</v>
      </c>
    </row>
    <row r="10" spans="1:9" ht="12.75">
      <c r="A10" s="236" t="s">
        <v>22</v>
      </c>
      <c r="B10" s="274">
        <v>72</v>
      </c>
      <c r="C10" s="274">
        <v>41</v>
      </c>
      <c r="D10" s="274">
        <v>113</v>
      </c>
      <c r="E10" s="274">
        <v>16</v>
      </c>
      <c r="F10" s="101">
        <v>29.21</v>
      </c>
      <c r="G10" s="101">
        <v>99.82</v>
      </c>
      <c r="H10" s="101">
        <v>27.16</v>
      </c>
      <c r="I10" s="346">
        <v>156.19</v>
      </c>
    </row>
    <row r="11" spans="1:9" ht="12.75">
      <c r="A11" s="236" t="s">
        <v>23</v>
      </c>
      <c r="B11" s="274">
        <v>56</v>
      </c>
      <c r="C11" s="274">
        <v>60</v>
      </c>
      <c r="D11" s="274">
        <v>116</v>
      </c>
      <c r="E11" s="274">
        <v>5</v>
      </c>
      <c r="F11" s="101">
        <v>7.21</v>
      </c>
      <c r="G11" s="101">
        <v>25.21</v>
      </c>
      <c r="H11" s="101">
        <v>61.9</v>
      </c>
      <c r="I11" s="346">
        <v>94.32</v>
      </c>
    </row>
    <row r="12" spans="1:9" ht="12.75">
      <c r="A12" s="236" t="s">
        <v>24</v>
      </c>
      <c r="B12" s="274">
        <v>20</v>
      </c>
      <c r="C12" s="274">
        <v>15</v>
      </c>
      <c r="D12" s="274">
        <v>35</v>
      </c>
      <c r="E12" s="274">
        <v>10</v>
      </c>
      <c r="F12" s="101">
        <v>1.01</v>
      </c>
      <c r="G12" s="101">
        <v>20.83</v>
      </c>
      <c r="H12" s="101">
        <v>10.87</v>
      </c>
      <c r="I12" s="346">
        <v>32.71</v>
      </c>
    </row>
    <row r="13" spans="1:9" ht="12.75">
      <c r="A13" s="236" t="s">
        <v>25</v>
      </c>
      <c r="B13" s="274">
        <v>241</v>
      </c>
      <c r="C13" s="274">
        <v>212</v>
      </c>
      <c r="D13" s="274">
        <v>453</v>
      </c>
      <c r="E13" s="274">
        <v>123</v>
      </c>
      <c r="F13" s="101">
        <v>161.8</v>
      </c>
      <c r="G13" s="101">
        <v>639.76</v>
      </c>
      <c r="H13" s="101">
        <v>208.2</v>
      </c>
      <c r="I13" s="346">
        <v>1009.76</v>
      </c>
    </row>
    <row r="14" spans="1:9" s="242" customFormat="1" ht="12.75">
      <c r="A14" s="237" t="s">
        <v>26</v>
      </c>
      <c r="B14" s="288">
        <v>568</v>
      </c>
      <c r="C14" s="288">
        <v>399</v>
      </c>
      <c r="D14" s="288">
        <v>967</v>
      </c>
      <c r="E14" s="288">
        <v>219</v>
      </c>
      <c r="F14" s="366">
        <v>259.93</v>
      </c>
      <c r="G14" s="366">
        <v>953.48</v>
      </c>
      <c r="H14" s="366">
        <v>492.76</v>
      </c>
      <c r="I14" s="367">
        <v>1706.17</v>
      </c>
    </row>
    <row r="15" spans="1:9" ht="12.75">
      <c r="A15" s="236"/>
      <c r="B15" s="274"/>
      <c r="C15" s="274"/>
      <c r="D15" s="274"/>
      <c r="E15" s="274"/>
      <c r="F15" s="101"/>
      <c r="G15" s="101"/>
      <c r="H15" s="101"/>
      <c r="I15" s="346"/>
    </row>
    <row r="16" spans="1:9" ht="12.75">
      <c r="A16" s="236" t="s">
        <v>27</v>
      </c>
      <c r="B16" s="274">
        <v>188</v>
      </c>
      <c r="C16" s="274">
        <v>42</v>
      </c>
      <c r="D16" s="274">
        <v>230</v>
      </c>
      <c r="E16" s="274">
        <v>10</v>
      </c>
      <c r="F16" s="101">
        <v>118.64</v>
      </c>
      <c r="G16" s="101">
        <v>697.44</v>
      </c>
      <c r="H16" s="101">
        <v>123.25</v>
      </c>
      <c r="I16" s="346">
        <v>939.33</v>
      </c>
    </row>
    <row r="17" spans="1:9" ht="12.75">
      <c r="A17" s="236" t="s">
        <v>28</v>
      </c>
      <c r="B17" s="274">
        <v>18</v>
      </c>
      <c r="C17" s="274">
        <v>18</v>
      </c>
      <c r="D17" s="274">
        <v>36</v>
      </c>
      <c r="E17" s="274">
        <v>1</v>
      </c>
      <c r="F17" s="101">
        <v>1.87</v>
      </c>
      <c r="G17" s="101">
        <v>14.75</v>
      </c>
      <c r="H17" s="101">
        <v>56.04</v>
      </c>
      <c r="I17" s="346">
        <v>72.66</v>
      </c>
    </row>
    <row r="18" spans="1:9" ht="12.75">
      <c r="A18" s="236" t="s">
        <v>29</v>
      </c>
      <c r="B18" s="274">
        <v>6</v>
      </c>
      <c r="C18" s="274">
        <v>7</v>
      </c>
      <c r="D18" s="274">
        <v>13</v>
      </c>
      <c r="E18" s="216" t="s">
        <v>915</v>
      </c>
      <c r="F18" s="101">
        <v>7.03</v>
      </c>
      <c r="G18" s="101">
        <v>173.11</v>
      </c>
      <c r="H18" s="101">
        <v>1.32</v>
      </c>
      <c r="I18" s="346">
        <v>181.46</v>
      </c>
    </row>
    <row r="19" spans="1:9" ht="12.75">
      <c r="A19" s="236" t="s">
        <v>25</v>
      </c>
      <c r="B19" s="274">
        <v>339</v>
      </c>
      <c r="C19" s="274">
        <v>184</v>
      </c>
      <c r="D19" s="274">
        <v>523</v>
      </c>
      <c r="E19" s="274">
        <v>12</v>
      </c>
      <c r="F19" s="101">
        <v>313.68</v>
      </c>
      <c r="G19" s="101">
        <v>2206.84</v>
      </c>
      <c r="H19" s="101">
        <v>546.65</v>
      </c>
      <c r="I19" s="346">
        <v>3067.17</v>
      </c>
    </row>
    <row r="20" spans="1:9" s="242" customFormat="1" ht="12.75">
      <c r="A20" s="237" t="s">
        <v>30</v>
      </c>
      <c r="B20" s="288">
        <v>551</v>
      </c>
      <c r="C20" s="288">
        <v>251</v>
      </c>
      <c r="D20" s="288">
        <v>802</v>
      </c>
      <c r="E20" s="288">
        <v>23</v>
      </c>
      <c r="F20" s="366">
        <v>441.22</v>
      </c>
      <c r="G20" s="366">
        <v>3092.14</v>
      </c>
      <c r="H20" s="366">
        <v>727.26</v>
      </c>
      <c r="I20" s="367">
        <v>4260.62</v>
      </c>
    </row>
    <row r="21" spans="1:9" ht="12.75">
      <c r="A21" s="236"/>
      <c r="B21" s="274"/>
      <c r="C21" s="274"/>
      <c r="D21" s="274"/>
      <c r="E21" s="274"/>
      <c r="F21" s="101"/>
      <c r="G21" s="101"/>
      <c r="H21" s="101"/>
      <c r="I21" s="346"/>
    </row>
    <row r="22" spans="1:9" ht="12.75">
      <c r="A22" s="236" t="s">
        <v>31</v>
      </c>
      <c r="B22" s="274">
        <v>7</v>
      </c>
      <c r="C22" s="274">
        <v>2</v>
      </c>
      <c r="D22" s="274">
        <v>9</v>
      </c>
      <c r="E22" s="216">
        <v>3</v>
      </c>
      <c r="F22" s="101">
        <v>0.52</v>
      </c>
      <c r="G22" s="101">
        <v>3.18</v>
      </c>
      <c r="H22" s="101">
        <v>0.07</v>
      </c>
      <c r="I22" s="346">
        <v>3.77</v>
      </c>
    </row>
    <row r="23" spans="1:9" ht="12.75">
      <c r="A23" s="236" t="s">
        <v>32</v>
      </c>
      <c r="B23" s="274">
        <v>15</v>
      </c>
      <c r="C23" s="274">
        <v>7</v>
      </c>
      <c r="D23" s="274">
        <v>22</v>
      </c>
      <c r="E23" s="274">
        <v>3</v>
      </c>
      <c r="F23" s="101">
        <v>0.15</v>
      </c>
      <c r="G23" s="101">
        <v>9.07</v>
      </c>
      <c r="H23" s="101">
        <v>0.85</v>
      </c>
      <c r="I23" s="346">
        <v>10.07</v>
      </c>
    </row>
    <row r="24" spans="1:9" ht="12.75">
      <c r="A24" s="236" t="s">
        <v>33</v>
      </c>
      <c r="B24" s="216" t="s">
        <v>915</v>
      </c>
      <c r="C24" s="216">
        <v>1</v>
      </c>
      <c r="D24" s="274">
        <v>1</v>
      </c>
      <c r="E24" s="80" t="s">
        <v>729</v>
      </c>
      <c r="F24" s="101">
        <v>0.2</v>
      </c>
      <c r="G24" s="101">
        <v>0.5</v>
      </c>
      <c r="H24" s="80">
        <v>0.2</v>
      </c>
      <c r="I24" s="346">
        <v>0.9</v>
      </c>
    </row>
    <row r="25" spans="1:9" ht="12.75">
      <c r="A25" s="236" t="s">
        <v>814</v>
      </c>
      <c r="B25" s="274">
        <v>9</v>
      </c>
      <c r="C25" s="274">
        <v>11</v>
      </c>
      <c r="D25" s="274">
        <v>20</v>
      </c>
      <c r="E25" s="274">
        <v>3</v>
      </c>
      <c r="F25" s="80">
        <v>2.03</v>
      </c>
      <c r="G25" s="101">
        <v>40.88</v>
      </c>
      <c r="H25" s="101">
        <v>6.95</v>
      </c>
      <c r="I25" s="346">
        <v>49.86</v>
      </c>
    </row>
    <row r="26" spans="1:9" ht="12.75">
      <c r="A26" s="236" t="s">
        <v>25</v>
      </c>
      <c r="B26" s="274">
        <v>335</v>
      </c>
      <c r="C26" s="274">
        <v>159</v>
      </c>
      <c r="D26" s="274">
        <v>494</v>
      </c>
      <c r="E26" s="274">
        <v>26</v>
      </c>
      <c r="F26" s="101">
        <v>196.77</v>
      </c>
      <c r="G26" s="101">
        <v>848.83</v>
      </c>
      <c r="H26" s="101">
        <v>59.41</v>
      </c>
      <c r="I26" s="346">
        <v>1105.01</v>
      </c>
    </row>
    <row r="27" spans="1:9" s="242" customFormat="1" ht="12.75">
      <c r="A27" s="237" t="s">
        <v>34</v>
      </c>
      <c r="B27" s="288">
        <v>366</v>
      </c>
      <c r="C27" s="288">
        <v>180</v>
      </c>
      <c r="D27" s="288">
        <v>546</v>
      </c>
      <c r="E27" s="288">
        <v>35</v>
      </c>
      <c r="F27" s="366">
        <v>199.67</v>
      </c>
      <c r="G27" s="366">
        <v>902.46</v>
      </c>
      <c r="H27" s="366">
        <v>67.48</v>
      </c>
      <c r="I27" s="367">
        <v>1169.61</v>
      </c>
    </row>
    <row r="28" spans="1:9" ht="12.75">
      <c r="A28" s="236"/>
      <c r="B28" s="274"/>
      <c r="C28" s="274"/>
      <c r="D28" s="274"/>
      <c r="E28" s="274"/>
      <c r="F28" s="101"/>
      <c r="G28" s="101"/>
      <c r="H28" s="101"/>
      <c r="I28" s="346"/>
    </row>
    <row r="29" spans="1:9" ht="12.75">
      <c r="A29" s="236" t="s">
        <v>35</v>
      </c>
      <c r="B29" s="274">
        <v>52</v>
      </c>
      <c r="C29" s="274">
        <v>3</v>
      </c>
      <c r="D29" s="274">
        <v>55</v>
      </c>
      <c r="E29" s="274">
        <v>41</v>
      </c>
      <c r="F29" s="101">
        <v>44.36</v>
      </c>
      <c r="G29" s="101">
        <v>102.4</v>
      </c>
      <c r="H29" s="101">
        <v>235.01</v>
      </c>
      <c r="I29" s="346">
        <v>381.77</v>
      </c>
    </row>
    <row r="30" spans="1:9" ht="12.75">
      <c r="A30" s="236" t="s">
        <v>36</v>
      </c>
      <c r="B30" s="274">
        <v>51</v>
      </c>
      <c r="C30" s="274">
        <v>10</v>
      </c>
      <c r="D30" s="274">
        <v>61</v>
      </c>
      <c r="E30" s="274">
        <v>26</v>
      </c>
      <c r="F30" s="101">
        <v>97.49</v>
      </c>
      <c r="G30" s="101">
        <v>137.42</v>
      </c>
      <c r="H30" s="101">
        <v>180.82</v>
      </c>
      <c r="I30" s="346">
        <v>415.73</v>
      </c>
    </row>
    <row r="31" spans="1:9" ht="12.75">
      <c r="A31" s="236" t="s">
        <v>37</v>
      </c>
      <c r="B31" s="274">
        <v>22</v>
      </c>
      <c r="C31" s="274">
        <v>6</v>
      </c>
      <c r="D31" s="274">
        <v>28</v>
      </c>
      <c r="E31" s="274">
        <v>17</v>
      </c>
      <c r="F31" s="101">
        <v>1919</v>
      </c>
      <c r="G31" s="101">
        <v>229.04</v>
      </c>
      <c r="H31" s="101">
        <v>2.79</v>
      </c>
      <c r="I31" s="346">
        <v>2150.83</v>
      </c>
    </row>
    <row r="32" spans="1:9" ht="12.75">
      <c r="A32" s="236" t="s">
        <v>38</v>
      </c>
      <c r="B32" s="274">
        <v>5</v>
      </c>
      <c r="C32" s="274">
        <v>1</v>
      </c>
      <c r="D32" s="274">
        <v>6</v>
      </c>
      <c r="E32" s="274">
        <v>4</v>
      </c>
      <c r="F32" s="101">
        <v>0.09</v>
      </c>
      <c r="G32" s="101">
        <v>0.1</v>
      </c>
      <c r="H32" s="101">
        <v>3.65</v>
      </c>
      <c r="I32" s="346">
        <v>3.84</v>
      </c>
    </row>
    <row r="33" spans="1:9" ht="12.75">
      <c r="A33" s="236" t="s">
        <v>814</v>
      </c>
      <c r="B33" s="274">
        <v>73</v>
      </c>
      <c r="C33" s="274">
        <v>12</v>
      </c>
      <c r="D33" s="274">
        <v>85</v>
      </c>
      <c r="E33" s="274">
        <v>48</v>
      </c>
      <c r="F33" s="101">
        <v>65.22</v>
      </c>
      <c r="G33" s="101">
        <v>435.84</v>
      </c>
      <c r="H33" s="101">
        <v>615.75</v>
      </c>
      <c r="I33" s="346">
        <v>1116.81</v>
      </c>
    </row>
    <row r="34" spans="1:9" ht="12.75">
      <c r="A34" s="236" t="s">
        <v>25</v>
      </c>
      <c r="B34" s="274">
        <v>56</v>
      </c>
      <c r="C34" s="274">
        <v>41</v>
      </c>
      <c r="D34" s="274">
        <v>97</v>
      </c>
      <c r="E34" s="274">
        <v>33</v>
      </c>
      <c r="F34" s="101">
        <v>12.57</v>
      </c>
      <c r="G34" s="101">
        <v>65.69</v>
      </c>
      <c r="H34" s="101">
        <v>177.69</v>
      </c>
      <c r="I34" s="346">
        <v>255.95</v>
      </c>
    </row>
    <row r="35" spans="1:9" s="242" customFormat="1" ht="12.75">
      <c r="A35" s="237" t="s">
        <v>39</v>
      </c>
      <c r="B35" s="288">
        <v>259</v>
      </c>
      <c r="C35" s="288">
        <v>73</v>
      </c>
      <c r="D35" s="288">
        <v>332</v>
      </c>
      <c r="E35" s="288">
        <v>169</v>
      </c>
      <c r="F35" s="366">
        <v>2138.73</v>
      </c>
      <c r="G35" s="366">
        <v>970.49</v>
      </c>
      <c r="H35" s="366">
        <v>1215.71</v>
      </c>
      <c r="I35" s="367">
        <v>4324.93</v>
      </c>
    </row>
    <row r="36" spans="1:9" ht="12.75">
      <c r="A36" s="236"/>
      <c r="B36" s="274"/>
      <c r="C36" s="274"/>
      <c r="D36" s="274"/>
      <c r="E36" s="274"/>
      <c r="F36" s="101"/>
      <c r="G36" s="101"/>
      <c r="H36" s="101"/>
      <c r="I36" s="346"/>
    </row>
    <row r="37" spans="1:9" ht="12.75">
      <c r="A37" s="236" t="s">
        <v>40</v>
      </c>
      <c r="B37" s="274">
        <v>4</v>
      </c>
      <c r="C37" s="274">
        <v>2</v>
      </c>
      <c r="D37" s="274">
        <v>6</v>
      </c>
      <c r="E37" s="274">
        <v>3</v>
      </c>
      <c r="F37" s="101">
        <v>1.03</v>
      </c>
      <c r="G37" s="101">
        <v>1.53</v>
      </c>
      <c r="H37" s="216" t="s">
        <v>915</v>
      </c>
      <c r="I37" s="346">
        <v>2.56</v>
      </c>
    </row>
    <row r="38" spans="1:9" ht="12.75">
      <c r="A38" s="236" t="s">
        <v>41</v>
      </c>
      <c r="B38" s="274">
        <v>27</v>
      </c>
      <c r="C38" s="274">
        <v>11</v>
      </c>
      <c r="D38" s="274">
        <v>38</v>
      </c>
      <c r="E38" s="274">
        <v>10</v>
      </c>
      <c r="F38" s="101">
        <v>0.96</v>
      </c>
      <c r="G38" s="101">
        <v>355.34</v>
      </c>
      <c r="H38" s="101">
        <v>30.16</v>
      </c>
      <c r="I38" s="346">
        <v>386.46</v>
      </c>
    </row>
    <row r="39" spans="1:9" ht="12.75">
      <c r="A39" s="236" t="s">
        <v>42</v>
      </c>
      <c r="B39" s="274">
        <v>3</v>
      </c>
      <c r="C39" s="216" t="s">
        <v>915</v>
      </c>
      <c r="D39" s="274">
        <v>3</v>
      </c>
      <c r="E39" s="216" t="s">
        <v>915</v>
      </c>
      <c r="F39" s="216" t="s">
        <v>915</v>
      </c>
      <c r="G39" s="216" t="s">
        <v>915</v>
      </c>
      <c r="H39" s="101">
        <v>0.03</v>
      </c>
      <c r="I39" s="346">
        <v>0.03</v>
      </c>
    </row>
    <row r="40" spans="1:9" ht="12.75">
      <c r="A40" s="236" t="s">
        <v>43</v>
      </c>
      <c r="B40" s="274">
        <v>36</v>
      </c>
      <c r="C40" s="274">
        <v>48</v>
      </c>
      <c r="D40" s="274">
        <v>84</v>
      </c>
      <c r="E40" s="274">
        <v>11</v>
      </c>
      <c r="F40" s="101">
        <v>23.75</v>
      </c>
      <c r="G40" s="101">
        <v>24.92</v>
      </c>
      <c r="H40" s="101">
        <v>12.18</v>
      </c>
      <c r="I40" s="346">
        <v>60.85</v>
      </c>
    </row>
    <row r="41" spans="1:9" ht="12.75">
      <c r="A41" s="236" t="s">
        <v>44</v>
      </c>
      <c r="B41" s="274">
        <v>6</v>
      </c>
      <c r="C41" s="274">
        <v>3</v>
      </c>
      <c r="D41" s="274">
        <v>9</v>
      </c>
      <c r="E41" s="274">
        <v>2</v>
      </c>
      <c r="F41" s="101">
        <v>0.2</v>
      </c>
      <c r="G41" s="101">
        <v>2.91</v>
      </c>
      <c r="H41" s="101">
        <v>0.04</v>
      </c>
      <c r="I41" s="346">
        <v>3.15</v>
      </c>
    </row>
    <row r="42" spans="1:9" ht="12.75">
      <c r="A42" s="236" t="s">
        <v>814</v>
      </c>
      <c r="B42" s="274">
        <v>112</v>
      </c>
      <c r="C42" s="274">
        <v>71</v>
      </c>
      <c r="D42" s="274">
        <v>183</v>
      </c>
      <c r="E42" s="274">
        <v>38</v>
      </c>
      <c r="F42" s="101">
        <v>60.37</v>
      </c>
      <c r="G42" s="101">
        <v>239.03</v>
      </c>
      <c r="H42" s="101">
        <v>141.03</v>
      </c>
      <c r="I42" s="346">
        <v>440.43</v>
      </c>
    </row>
    <row r="43" spans="1:9" ht="12.75">
      <c r="A43" s="236" t="s">
        <v>25</v>
      </c>
      <c r="B43" s="274">
        <v>47</v>
      </c>
      <c r="C43" s="274">
        <v>56</v>
      </c>
      <c r="D43" s="274">
        <v>103</v>
      </c>
      <c r="E43" s="274">
        <v>7</v>
      </c>
      <c r="F43" s="101">
        <v>17.55</v>
      </c>
      <c r="G43" s="101">
        <v>176.77</v>
      </c>
      <c r="H43" s="101">
        <v>28.33</v>
      </c>
      <c r="I43" s="346">
        <v>222.65</v>
      </c>
    </row>
    <row r="44" spans="1:9" s="242" customFormat="1" ht="13.5" thickBot="1">
      <c r="A44" s="238" t="s">
        <v>45</v>
      </c>
      <c r="B44" s="293">
        <v>235</v>
      </c>
      <c r="C44" s="293">
        <v>191</v>
      </c>
      <c r="D44" s="293">
        <v>426</v>
      </c>
      <c r="E44" s="293">
        <v>71</v>
      </c>
      <c r="F44" s="368">
        <v>103.86</v>
      </c>
      <c r="G44" s="368">
        <v>800.5</v>
      </c>
      <c r="H44" s="368">
        <v>211.77</v>
      </c>
      <c r="I44" s="369">
        <v>1116.13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525" t="s">
        <v>647</v>
      </c>
      <c r="B1" s="525"/>
      <c r="C1" s="525"/>
      <c r="D1" s="525"/>
      <c r="E1" s="525"/>
      <c r="F1" s="1"/>
      <c r="G1" s="1"/>
    </row>
    <row r="3" spans="1:9" ht="15">
      <c r="A3" s="526" t="s">
        <v>711</v>
      </c>
      <c r="B3" s="514"/>
      <c r="C3" s="514"/>
      <c r="D3" s="514"/>
      <c r="E3" s="514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534" t="s">
        <v>612</v>
      </c>
      <c r="B5" s="536" t="s">
        <v>643</v>
      </c>
      <c r="C5" s="536" t="s">
        <v>644</v>
      </c>
      <c r="D5" s="536" t="s">
        <v>645</v>
      </c>
      <c r="E5" s="515" t="s">
        <v>646</v>
      </c>
      <c r="F5" s="9"/>
      <c r="G5" s="6"/>
      <c r="H5" s="6"/>
      <c r="I5" s="6"/>
    </row>
    <row r="6" spans="1:9" s="5" customFormat="1" ht="47.25" customHeight="1" thickBot="1">
      <c r="A6" s="535"/>
      <c r="B6" s="537"/>
      <c r="C6" s="537"/>
      <c r="D6" s="537"/>
      <c r="E6" s="520"/>
      <c r="F6" s="6"/>
      <c r="G6" s="6"/>
      <c r="H6" s="6"/>
      <c r="I6" s="6"/>
    </row>
    <row r="7" spans="1:12" s="5" customFormat="1" ht="12.75">
      <c r="A7" s="20" t="s">
        <v>670</v>
      </c>
      <c r="B7" s="37">
        <v>74970837.6769724</v>
      </c>
      <c r="C7" s="37">
        <v>57473947.9467433</v>
      </c>
      <c r="D7" s="37">
        <v>3074753.1626830087</v>
      </c>
      <c r="E7" s="56">
        <v>16337100.072513936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671</v>
      </c>
      <c r="B8" s="39">
        <v>74338313</v>
      </c>
      <c r="C8" s="39">
        <v>57213857</v>
      </c>
      <c r="D8" s="39">
        <v>2760375</v>
      </c>
      <c r="E8" s="57">
        <v>6355450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689</v>
      </c>
      <c r="B9" s="39">
        <v>47300541</v>
      </c>
      <c r="C9" s="39">
        <v>39636180</v>
      </c>
      <c r="D9" s="39">
        <v>3156054</v>
      </c>
      <c r="E9" s="57">
        <v>4760974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700</v>
      </c>
      <c r="B10" s="39">
        <v>7525457</v>
      </c>
      <c r="C10" s="39">
        <v>6032266</v>
      </c>
      <c r="D10" s="39">
        <v>173025</v>
      </c>
      <c r="E10" s="57">
        <v>893854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674</v>
      </c>
      <c r="B11" s="39">
        <v>13543532</v>
      </c>
      <c r="C11" s="39">
        <v>10349016</v>
      </c>
      <c r="D11" s="39">
        <v>382543</v>
      </c>
      <c r="E11" s="57">
        <v>1029647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675</v>
      </c>
      <c r="B12" s="39">
        <v>25206929</v>
      </c>
      <c r="C12" s="39">
        <v>20959926</v>
      </c>
      <c r="D12" s="39">
        <v>2477046</v>
      </c>
      <c r="E12" s="57">
        <v>2135734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676</v>
      </c>
      <c r="B13" s="39">
        <v>83734225</v>
      </c>
      <c r="C13" s="39">
        <v>59565513</v>
      </c>
      <c r="D13" s="39">
        <v>3374244</v>
      </c>
      <c r="E13" s="57">
        <v>9243013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690</v>
      </c>
      <c r="B14" s="39">
        <v>153771658</v>
      </c>
      <c r="C14" s="39">
        <v>115331861</v>
      </c>
      <c r="D14" s="39">
        <v>7204096</v>
      </c>
      <c r="E14" s="57">
        <v>16138076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678</v>
      </c>
      <c r="B15" s="39">
        <v>118157125</v>
      </c>
      <c r="C15" s="39">
        <v>89397841</v>
      </c>
      <c r="D15" s="39">
        <v>3964276</v>
      </c>
      <c r="E15" s="57">
        <v>10299440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691</v>
      </c>
      <c r="B16" s="39">
        <v>20065059</v>
      </c>
      <c r="C16" s="39">
        <v>14788455</v>
      </c>
      <c r="D16" s="39">
        <v>755533</v>
      </c>
      <c r="E16" s="57">
        <v>2045237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680</v>
      </c>
      <c r="B17" s="39">
        <v>33255502</v>
      </c>
      <c r="C17" s="39">
        <v>25665358</v>
      </c>
      <c r="D17" s="39">
        <v>1223227</v>
      </c>
      <c r="E17" s="57">
        <v>12307457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681</v>
      </c>
      <c r="B18" s="39">
        <v>133092754</v>
      </c>
      <c r="C18" s="39">
        <v>101695437</v>
      </c>
      <c r="D18" s="39">
        <v>11022004</v>
      </c>
      <c r="E18" s="57">
        <v>7433109</v>
      </c>
      <c r="J18" s="6"/>
      <c r="K18" s="6"/>
      <c r="L18" s="6"/>
    </row>
    <row r="19" spans="1:12" s="5" customFormat="1" ht="12.75">
      <c r="A19" s="24" t="s">
        <v>682</v>
      </c>
      <c r="B19" s="39">
        <v>15516950</v>
      </c>
      <c r="C19" s="39">
        <v>12656075</v>
      </c>
      <c r="D19" s="39">
        <v>728058</v>
      </c>
      <c r="E19" s="57">
        <v>1318834</v>
      </c>
      <c r="J19" s="6"/>
      <c r="K19" s="6"/>
      <c r="L19" s="6"/>
    </row>
    <row r="20" spans="1:12" s="5" customFormat="1" ht="12.75">
      <c r="A20" s="24" t="s">
        <v>692</v>
      </c>
      <c r="B20" s="39">
        <v>10895345</v>
      </c>
      <c r="C20" s="39">
        <v>8481218</v>
      </c>
      <c r="D20" s="39">
        <v>393877</v>
      </c>
      <c r="E20" s="57">
        <v>1202673</v>
      </c>
      <c r="J20" s="6"/>
      <c r="K20" s="6"/>
      <c r="L20" s="6"/>
    </row>
    <row r="21" spans="1:12" s="5" customFormat="1" ht="12.75">
      <c r="A21" s="24" t="s">
        <v>693</v>
      </c>
      <c r="B21" s="39">
        <v>6919544</v>
      </c>
      <c r="C21" s="39">
        <v>4852446</v>
      </c>
      <c r="D21" s="39">
        <v>240300</v>
      </c>
      <c r="E21" s="57">
        <v>623551</v>
      </c>
      <c r="J21" s="6"/>
      <c r="K21" s="6"/>
      <c r="L21" s="6"/>
    </row>
    <row r="22" spans="1:12" s="5" customFormat="1" ht="12.75">
      <c r="A22" s="24" t="s">
        <v>694</v>
      </c>
      <c r="B22" s="39">
        <v>54651039</v>
      </c>
      <c r="C22" s="39">
        <v>46803748</v>
      </c>
      <c r="D22" s="39">
        <v>1794500</v>
      </c>
      <c r="E22" s="57">
        <v>4474946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686</v>
      </c>
      <c r="B23" s="39">
        <v>54816506</v>
      </c>
      <c r="C23" s="39">
        <v>45333134</v>
      </c>
      <c r="D23" s="39">
        <v>3831251</v>
      </c>
      <c r="E23" s="57">
        <v>3841156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2"/>
      <c r="C24" s="42"/>
      <c r="D24" s="42"/>
      <c r="E24" s="53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63" t="s">
        <v>665</v>
      </c>
      <c r="B25" s="43">
        <f>SUM(B7:B24)</f>
        <v>927761316.6769724</v>
      </c>
      <c r="C25" s="43">
        <f>SUM(C7:C24)</f>
        <v>716236278.9467432</v>
      </c>
      <c r="D25" s="43">
        <f>SUM(D7:D24)</f>
        <v>46555162.16268301</v>
      </c>
      <c r="E25" s="44">
        <f>SUM(E7:E24)</f>
        <v>100440251.07251394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5"/>
      <c r="B26" s="55"/>
      <c r="C26" s="55"/>
      <c r="D26" s="55"/>
      <c r="E26" s="55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1">
      <selection activeCell="K18" sqref="K18"/>
    </sheetView>
  </sheetViews>
  <sheetFormatPr defaultColWidth="11.421875" defaultRowHeight="12.75"/>
  <cols>
    <col min="1" max="1" width="78.8515625" style="0" customWidth="1"/>
    <col min="2" max="3" width="10.28125" style="0" customWidth="1"/>
    <col min="4" max="4" width="18.8515625" style="0" customWidth="1"/>
    <col min="7" max="8" width="10.7109375" style="0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>
      <c r="A3" s="554" t="s">
        <v>46</v>
      </c>
      <c r="B3" s="554"/>
      <c r="C3" s="554"/>
      <c r="D3" s="554"/>
      <c r="E3" s="554"/>
      <c r="F3" s="554"/>
      <c r="G3" s="554"/>
      <c r="H3" s="554"/>
    </row>
    <row r="4" spans="1:8" ht="13.5" thickBot="1">
      <c r="A4" s="233"/>
      <c r="B4" s="233"/>
      <c r="C4" s="233"/>
      <c r="D4" s="233"/>
      <c r="E4" s="233"/>
      <c r="F4" s="233"/>
      <c r="G4" s="233"/>
      <c r="H4" s="233"/>
    </row>
    <row r="5" spans="1:8" ht="12.75">
      <c r="A5" s="600" t="s">
        <v>47</v>
      </c>
      <c r="B5" s="557" t="s">
        <v>1062</v>
      </c>
      <c r="C5" s="511"/>
      <c r="D5" s="637" t="s">
        <v>48</v>
      </c>
      <c r="E5" s="557" t="s">
        <v>49</v>
      </c>
      <c r="F5" s="558"/>
      <c r="G5" s="308" t="s">
        <v>18</v>
      </c>
      <c r="H5" s="309" t="s">
        <v>1044</v>
      </c>
    </row>
    <row r="6" spans="1:8" ht="13.5" thickBot="1">
      <c r="A6" s="601"/>
      <c r="B6" s="313" t="s">
        <v>1077</v>
      </c>
      <c r="C6" s="313" t="s">
        <v>1078</v>
      </c>
      <c r="D6" s="568"/>
      <c r="E6" s="313" t="s">
        <v>1051</v>
      </c>
      <c r="F6" s="313" t="s">
        <v>1052</v>
      </c>
      <c r="G6" s="310" t="s">
        <v>50</v>
      </c>
      <c r="H6" s="311" t="s">
        <v>1082</v>
      </c>
    </row>
    <row r="7" spans="1:8" ht="12.75">
      <c r="A7" s="349" t="s">
        <v>51</v>
      </c>
      <c r="B7" s="273"/>
      <c r="C7" s="273"/>
      <c r="D7" s="273"/>
      <c r="E7" s="78"/>
      <c r="F7" s="78"/>
      <c r="G7" s="78"/>
      <c r="H7" s="79"/>
    </row>
    <row r="8" spans="1:8" ht="12.75">
      <c r="A8" s="236" t="s">
        <v>52</v>
      </c>
      <c r="B8" s="356">
        <v>68</v>
      </c>
      <c r="C8" s="356">
        <v>113</v>
      </c>
      <c r="D8" s="356">
        <v>5</v>
      </c>
      <c r="E8" s="370">
        <v>112.52</v>
      </c>
      <c r="F8" s="370">
        <v>1778.01</v>
      </c>
      <c r="G8" s="370">
        <v>298.28</v>
      </c>
      <c r="H8" s="371">
        <v>2188.81</v>
      </c>
    </row>
    <row r="9" spans="1:8" ht="12.75">
      <c r="A9" s="236" t="s">
        <v>53</v>
      </c>
      <c r="B9" s="357" t="s">
        <v>915</v>
      </c>
      <c r="C9" s="357" t="s">
        <v>915</v>
      </c>
      <c r="D9" s="357" t="s">
        <v>915</v>
      </c>
      <c r="E9" s="372" t="s">
        <v>915</v>
      </c>
      <c r="F9" s="372" t="s">
        <v>915</v>
      </c>
      <c r="G9" s="372" t="s">
        <v>915</v>
      </c>
      <c r="H9" s="373" t="s">
        <v>915</v>
      </c>
    </row>
    <row r="10" spans="1:8" ht="12.75">
      <c r="A10" s="236" t="s">
        <v>54</v>
      </c>
      <c r="B10" s="356">
        <v>2</v>
      </c>
      <c r="C10" s="357" t="s">
        <v>915</v>
      </c>
      <c r="D10" s="357" t="s">
        <v>915</v>
      </c>
      <c r="E10" s="372">
        <v>1.41</v>
      </c>
      <c r="F10" s="370" t="s">
        <v>915</v>
      </c>
      <c r="G10" s="372" t="s">
        <v>915</v>
      </c>
      <c r="H10" s="371">
        <v>1.41</v>
      </c>
    </row>
    <row r="11" spans="1:8" ht="12.75">
      <c r="A11" s="236" t="s">
        <v>55</v>
      </c>
      <c r="B11" s="356">
        <v>10</v>
      </c>
      <c r="C11" s="356">
        <v>3</v>
      </c>
      <c r="D11" s="357" t="s">
        <v>915</v>
      </c>
      <c r="E11" s="370">
        <v>3.71</v>
      </c>
      <c r="F11" s="370">
        <v>3.09</v>
      </c>
      <c r="G11" s="370">
        <v>4.61</v>
      </c>
      <c r="H11" s="371">
        <v>11.41</v>
      </c>
    </row>
    <row r="12" spans="1:9" ht="12.75">
      <c r="A12" s="236" t="s">
        <v>56</v>
      </c>
      <c r="B12" s="356">
        <v>7</v>
      </c>
      <c r="C12" s="356">
        <v>3</v>
      </c>
      <c r="D12" s="357" t="s">
        <v>915</v>
      </c>
      <c r="E12" s="370">
        <v>1.67</v>
      </c>
      <c r="F12" s="370">
        <v>5.65</v>
      </c>
      <c r="G12" s="370">
        <v>1.88</v>
      </c>
      <c r="H12" s="371">
        <v>9.2</v>
      </c>
      <c r="I12" s="12"/>
    </row>
    <row r="13" spans="1:9" ht="12.75">
      <c r="A13" s="236" t="s">
        <v>57</v>
      </c>
      <c r="B13" s="356">
        <v>2</v>
      </c>
      <c r="C13" s="356">
        <v>4</v>
      </c>
      <c r="D13" s="357" t="s">
        <v>915</v>
      </c>
      <c r="E13" s="372" t="s">
        <v>915</v>
      </c>
      <c r="F13" s="370">
        <v>39.21</v>
      </c>
      <c r="G13" s="370">
        <v>0.71</v>
      </c>
      <c r="H13" s="371">
        <v>39.92</v>
      </c>
      <c r="I13" s="12"/>
    </row>
    <row r="14" spans="1:9" ht="12.75">
      <c r="A14" s="236" t="s">
        <v>58</v>
      </c>
      <c r="B14" s="357" t="s">
        <v>915</v>
      </c>
      <c r="C14" s="356" t="s">
        <v>915</v>
      </c>
      <c r="D14" s="357" t="s">
        <v>915</v>
      </c>
      <c r="E14" s="372" t="s">
        <v>915</v>
      </c>
      <c r="F14" s="370" t="s">
        <v>915</v>
      </c>
      <c r="G14" s="370" t="s">
        <v>915</v>
      </c>
      <c r="H14" s="371" t="s">
        <v>915</v>
      </c>
      <c r="I14" s="12"/>
    </row>
    <row r="15" spans="1:9" ht="12.75">
      <c r="A15" s="236"/>
      <c r="B15" s="356"/>
      <c r="C15" s="356"/>
      <c r="D15" s="357" t="s">
        <v>915</v>
      </c>
      <c r="E15" s="370"/>
      <c r="F15" s="370"/>
      <c r="G15" s="370"/>
      <c r="H15" s="371"/>
      <c r="I15" s="12"/>
    </row>
    <row r="16" spans="1:9" ht="12.75">
      <c r="A16" s="237" t="s">
        <v>59</v>
      </c>
      <c r="B16" s="356"/>
      <c r="C16" s="356"/>
      <c r="D16" s="356"/>
      <c r="E16" s="370"/>
      <c r="F16" s="370"/>
      <c r="G16" s="370"/>
      <c r="H16" s="371"/>
      <c r="I16" s="12"/>
    </row>
    <row r="17" spans="1:9" ht="12.75">
      <c r="A17" s="236" t="s">
        <v>60</v>
      </c>
      <c r="B17" s="356">
        <v>39</v>
      </c>
      <c r="C17" s="356">
        <v>47</v>
      </c>
      <c r="D17" s="357" t="s">
        <v>915</v>
      </c>
      <c r="E17" s="370">
        <v>85.92</v>
      </c>
      <c r="F17" s="370">
        <v>585.38</v>
      </c>
      <c r="G17" s="370">
        <v>262.26</v>
      </c>
      <c r="H17" s="371">
        <v>933.56</v>
      </c>
      <c r="I17" s="12"/>
    </row>
    <row r="18" spans="1:9" ht="12.75">
      <c r="A18" s="236" t="s">
        <v>61</v>
      </c>
      <c r="B18" s="356">
        <v>7</v>
      </c>
      <c r="C18" s="356">
        <v>24</v>
      </c>
      <c r="D18" s="357" t="s">
        <v>915</v>
      </c>
      <c r="E18" s="370">
        <v>19.05</v>
      </c>
      <c r="F18" s="370">
        <v>109.33</v>
      </c>
      <c r="G18" s="370">
        <v>69.69</v>
      </c>
      <c r="H18" s="371">
        <v>198.07</v>
      </c>
      <c r="I18" s="12"/>
    </row>
    <row r="19" spans="1:8" ht="12.75">
      <c r="A19" s="236" t="s">
        <v>62</v>
      </c>
      <c r="B19" s="357">
        <v>7</v>
      </c>
      <c r="C19" s="356">
        <v>4</v>
      </c>
      <c r="D19" s="357">
        <v>2</v>
      </c>
      <c r="E19" s="370">
        <v>19.99</v>
      </c>
      <c r="F19" s="372">
        <v>4.6</v>
      </c>
      <c r="G19" s="372">
        <v>0.12</v>
      </c>
      <c r="H19" s="371">
        <v>24.71</v>
      </c>
    </row>
    <row r="20" spans="1:8" ht="12.75">
      <c r="A20" s="236" t="s">
        <v>63</v>
      </c>
      <c r="B20" s="357">
        <v>2</v>
      </c>
      <c r="C20" s="357" t="s">
        <v>915</v>
      </c>
      <c r="D20" s="356" t="s">
        <v>915</v>
      </c>
      <c r="E20" s="372" t="s">
        <v>915</v>
      </c>
      <c r="F20" s="372">
        <v>0.3</v>
      </c>
      <c r="G20" s="372">
        <v>0.15</v>
      </c>
      <c r="H20" s="373">
        <v>0.45</v>
      </c>
    </row>
    <row r="21" spans="1:8" ht="12.75">
      <c r="A21" s="236" t="s">
        <v>64</v>
      </c>
      <c r="B21" s="356">
        <v>4</v>
      </c>
      <c r="C21" s="357">
        <v>5</v>
      </c>
      <c r="D21" s="356" t="s">
        <v>915</v>
      </c>
      <c r="E21" s="372">
        <v>4.13</v>
      </c>
      <c r="F21" s="372">
        <v>7.3</v>
      </c>
      <c r="G21" s="370">
        <v>3.65</v>
      </c>
      <c r="H21" s="371">
        <v>15.08</v>
      </c>
    </row>
    <row r="22" spans="1:8" ht="12.75">
      <c r="A22" s="236" t="s">
        <v>65</v>
      </c>
      <c r="B22" s="357">
        <v>3</v>
      </c>
      <c r="C22" s="357">
        <v>3</v>
      </c>
      <c r="D22" s="356" t="s">
        <v>915</v>
      </c>
      <c r="E22" s="372">
        <v>19.34</v>
      </c>
      <c r="F22" s="372">
        <v>1.95</v>
      </c>
      <c r="G22" s="372">
        <v>3.85</v>
      </c>
      <c r="H22" s="373">
        <v>25.14</v>
      </c>
    </row>
    <row r="23" spans="1:8" ht="12.75">
      <c r="A23" s="236" t="s">
        <v>66</v>
      </c>
      <c r="B23" s="356">
        <v>3</v>
      </c>
      <c r="C23" s="356">
        <v>3</v>
      </c>
      <c r="D23" s="356" t="s">
        <v>915</v>
      </c>
      <c r="E23" s="370">
        <v>10.5</v>
      </c>
      <c r="F23" s="370">
        <v>57.14</v>
      </c>
      <c r="G23" s="370" t="s">
        <v>915</v>
      </c>
      <c r="H23" s="371">
        <v>67.64</v>
      </c>
    </row>
    <row r="24" spans="1:8" ht="12.75">
      <c r="A24" s="236" t="s">
        <v>67</v>
      </c>
      <c r="B24" s="356">
        <v>126</v>
      </c>
      <c r="C24" s="356">
        <v>33</v>
      </c>
      <c r="D24" s="356">
        <v>5</v>
      </c>
      <c r="E24" s="370">
        <v>40.45</v>
      </c>
      <c r="F24" s="370">
        <v>126.66</v>
      </c>
      <c r="G24" s="370">
        <v>81.82</v>
      </c>
      <c r="H24" s="371">
        <v>248.93</v>
      </c>
    </row>
    <row r="25" spans="1:8" ht="12.75">
      <c r="A25" s="236" t="s">
        <v>68</v>
      </c>
      <c r="B25" s="356">
        <v>2</v>
      </c>
      <c r="C25" s="356">
        <v>3</v>
      </c>
      <c r="D25" s="356" t="s">
        <v>915</v>
      </c>
      <c r="E25" s="370">
        <v>3.7</v>
      </c>
      <c r="F25" s="370">
        <v>24.9</v>
      </c>
      <c r="G25" s="356" t="s">
        <v>915</v>
      </c>
      <c r="H25" s="371">
        <v>28.6</v>
      </c>
    </row>
    <row r="26" spans="1:8" ht="12.75">
      <c r="A26" s="236" t="s">
        <v>69</v>
      </c>
      <c r="B26" s="356" t="s">
        <v>915</v>
      </c>
      <c r="C26" s="356">
        <v>1</v>
      </c>
      <c r="D26" s="356" t="s">
        <v>915</v>
      </c>
      <c r="E26" s="370">
        <v>2.5</v>
      </c>
      <c r="F26" s="356" t="s">
        <v>915</v>
      </c>
      <c r="G26" s="356" t="s">
        <v>915</v>
      </c>
      <c r="H26" s="371">
        <v>2.5</v>
      </c>
    </row>
    <row r="27" spans="1:8" ht="12.75">
      <c r="A27" s="236"/>
      <c r="B27" s="356"/>
      <c r="C27" s="356"/>
      <c r="D27" s="356"/>
      <c r="E27" s="370"/>
      <c r="F27" s="370"/>
      <c r="G27" s="370"/>
      <c r="H27" s="371"/>
    </row>
    <row r="28" spans="1:8" ht="12.75">
      <c r="A28" s="237" t="s">
        <v>70</v>
      </c>
      <c r="B28" s="356"/>
      <c r="C28" s="356"/>
      <c r="D28" s="356"/>
      <c r="E28" s="370"/>
      <c r="F28" s="370"/>
      <c r="G28" s="370"/>
      <c r="H28" s="371"/>
    </row>
    <row r="29" spans="1:8" ht="12.75">
      <c r="A29" s="236" t="s">
        <v>71</v>
      </c>
      <c r="B29" s="356">
        <v>1002</v>
      </c>
      <c r="C29" s="356">
        <v>560</v>
      </c>
      <c r="D29" s="356">
        <v>39</v>
      </c>
      <c r="E29" s="370">
        <v>664.58</v>
      </c>
      <c r="F29" s="370">
        <v>5821.89</v>
      </c>
      <c r="G29" s="370">
        <v>1025.85</v>
      </c>
      <c r="H29" s="371">
        <v>7512.32</v>
      </c>
    </row>
    <row r="30" spans="1:8" ht="12.75">
      <c r="A30" s="236" t="s">
        <v>72</v>
      </c>
      <c r="B30" s="356">
        <v>334</v>
      </c>
      <c r="C30" s="356">
        <v>765</v>
      </c>
      <c r="D30" s="356">
        <v>10</v>
      </c>
      <c r="E30" s="370">
        <v>1060.09</v>
      </c>
      <c r="F30" s="370">
        <v>8905.31</v>
      </c>
      <c r="G30" s="370">
        <v>2029.77</v>
      </c>
      <c r="H30" s="371">
        <v>11995.17</v>
      </c>
    </row>
    <row r="31" spans="1:8" ht="12.75">
      <c r="A31" s="236" t="s">
        <v>73</v>
      </c>
      <c r="B31" s="356">
        <v>34</v>
      </c>
      <c r="C31" s="356">
        <v>40</v>
      </c>
      <c r="D31" s="356">
        <v>1</v>
      </c>
      <c r="E31" s="370">
        <v>41.55</v>
      </c>
      <c r="F31" s="370">
        <v>310.32</v>
      </c>
      <c r="G31" s="370">
        <v>54.15</v>
      </c>
      <c r="H31" s="371">
        <v>406.02</v>
      </c>
    </row>
    <row r="32" spans="1:8" ht="12.75">
      <c r="A32" s="236"/>
      <c r="B32" s="356"/>
      <c r="C32" s="356"/>
      <c r="D32" s="356"/>
      <c r="E32" s="370"/>
      <c r="F32" s="370"/>
      <c r="G32" s="370"/>
      <c r="H32" s="371"/>
    </row>
    <row r="33" spans="1:8" ht="12.75">
      <c r="A33" s="237" t="s">
        <v>74</v>
      </c>
      <c r="B33" s="356"/>
      <c r="C33" s="356"/>
      <c r="D33" s="356"/>
      <c r="E33" s="370"/>
      <c r="F33" s="370"/>
      <c r="G33" s="370"/>
      <c r="H33" s="371"/>
    </row>
    <row r="34" spans="1:8" ht="12.75">
      <c r="A34" s="236" t="s">
        <v>75</v>
      </c>
      <c r="B34" s="356">
        <v>97</v>
      </c>
      <c r="C34" s="356">
        <v>29</v>
      </c>
      <c r="D34" s="356">
        <v>23</v>
      </c>
      <c r="E34" s="370">
        <v>104.58</v>
      </c>
      <c r="F34" s="370">
        <v>281.21</v>
      </c>
      <c r="G34" s="370">
        <v>31.89</v>
      </c>
      <c r="H34" s="371">
        <v>417.68</v>
      </c>
    </row>
    <row r="35" spans="1:8" ht="12.75">
      <c r="A35" s="236" t="s">
        <v>76</v>
      </c>
      <c r="B35" s="356" t="s">
        <v>915</v>
      </c>
      <c r="C35" s="356" t="s">
        <v>915</v>
      </c>
      <c r="D35" s="356" t="s">
        <v>915</v>
      </c>
      <c r="E35" s="356" t="s">
        <v>915</v>
      </c>
      <c r="F35" s="356" t="s">
        <v>915</v>
      </c>
      <c r="G35" s="356" t="s">
        <v>915</v>
      </c>
      <c r="H35" s="356" t="s">
        <v>915</v>
      </c>
    </row>
    <row r="36" spans="1:8" ht="12.75">
      <c r="A36" s="236" t="s">
        <v>77</v>
      </c>
      <c r="B36" s="356">
        <v>2</v>
      </c>
      <c r="C36" s="356">
        <v>2</v>
      </c>
      <c r="D36" s="356" t="s">
        <v>915</v>
      </c>
      <c r="E36" s="370">
        <v>3.95</v>
      </c>
      <c r="F36" s="370">
        <v>2.14</v>
      </c>
      <c r="G36" s="356" t="s">
        <v>915</v>
      </c>
      <c r="H36" s="371">
        <v>6.09</v>
      </c>
    </row>
    <row r="37" spans="1:8" ht="12.75">
      <c r="A37" s="236" t="s">
        <v>74</v>
      </c>
      <c r="B37" s="356">
        <v>327</v>
      </c>
      <c r="C37" s="356">
        <v>126</v>
      </c>
      <c r="D37" s="356">
        <v>18</v>
      </c>
      <c r="E37" s="370">
        <v>351.33</v>
      </c>
      <c r="F37" s="370">
        <v>726.38</v>
      </c>
      <c r="G37" s="370">
        <v>220.74</v>
      </c>
      <c r="H37" s="371">
        <v>1298.45</v>
      </c>
    </row>
    <row r="38" spans="1:8" ht="12.75">
      <c r="A38" s="236"/>
      <c r="B38" s="356"/>
      <c r="C38" s="356"/>
      <c r="D38" s="356"/>
      <c r="E38" s="370"/>
      <c r="F38" s="370"/>
      <c r="G38" s="370"/>
      <c r="H38" s="371"/>
    </row>
    <row r="39" spans="1:8" ht="12.75">
      <c r="A39" s="243" t="s">
        <v>1275</v>
      </c>
      <c r="B39" s="356">
        <v>888</v>
      </c>
      <c r="C39" s="356">
        <v>541</v>
      </c>
      <c r="D39" s="356">
        <v>28</v>
      </c>
      <c r="E39" s="370">
        <v>635.07</v>
      </c>
      <c r="F39" s="370">
        <v>3370.85</v>
      </c>
      <c r="G39" s="370">
        <v>952.09</v>
      </c>
      <c r="H39" s="371">
        <v>4958.01</v>
      </c>
    </row>
    <row r="40" spans="1:8" ht="12.75">
      <c r="A40" s="236"/>
      <c r="B40" s="356"/>
      <c r="C40" s="356"/>
      <c r="D40" s="356"/>
      <c r="E40" s="370"/>
      <c r="F40" s="370"/>
      <c r="G40" s="370"/>
      <c r="H40" s="371"/>
    </row>
    <row r="41" spans="1:8" s="242" customFormat="1" ht="13.5" thickBot="1">
      <c r="A41" s="238" t="s">
        <v>653</v>
      </c>
      <c r="B41" s="374">
        <v>2966</v>
      </c>
      <c r="C41" s="374">
        <v>2313</v>
      </c>
      <c r="D41" s="374">
        <v>131</v>
      </c>
      <c r="E41" s="375">
        <v>3186.04</v>
      </c>
      <c r="F41" s="375">
        <v>22161.62</v>
      </c>
      <c r="G41" s="375">
        <v>5041.51</v>
      </c>
      <c r="H41" s="376">
        <v>30389.17</v>
      </c>
    </row>
    <row r="51" ht="12.75">
      <c r="G51" s="335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6" right="0.35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5" zoomScaleNormal="75" workbookViewId="0" topLeftCell="A1">
      <selection activeCell="K29" sqref="K29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9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</row>
    <row r="3" spans="1:9" ht="15">
      <c r="A3" s="554" t="s">
        <v>78</v>
      </c>
      <c r="B3" s="554"/>
      <c r="C3" s="554"/>
      <c r="D3" s="554"/>
      <c r="E3" s="554"/>
      <c r="F3" s="554"/>
      <c r="G3" s="554"/>
      <c r="H3" s="554"/>
      <c r="I3" s="554"/>
    </row>
    <row r="4" spans="1:10" ht="13.5" thickBot="1">
      <c r="A4" s="233"/>
      <c r="B4" s="233"/>
      <c r="C4" s="233"/>
      <c r="D4" s="233"/>
      <c r="E4" s="233"/>
      <c r="F4" s="233"/>
      <c r="G4" s="233"/>
      <c r="H4" s="233"/>
      <c r="I4" s="233"/>
      <c r="J4" s="12"/>
    </row>
    <row r="5" spans="1:10" ht="12.75">
      <c r="A5" s="320" t="s">
        <v>1194</v>
      </c>
      <c r="B5" s="557" t="s">
        <v>79</v>
      </c>
      <c r="C5" s="558"/>
      <c r="D5" s="557" t="s">
        <v>80</v>
      </c>
      <c r="E5" s="558"/>
      <c r="F5" s="557" t="s">
        <v>81</v>
      </c>
      <c r="G5" s="558"/>
      <c r="H5" s="557" t="s">
        <v>82</v>
      </c>
      <c r="I5" s="511"/>
      <c r="J5" s="12"/>
    </row>
    <row r="6" spans="1:10" ht="13.5" thickBot="1">
      <c r="A6" s="321" t="s">
        <v>1199</v>
      </c>
      <c r="B6" s="377" t="s">
        <v>992</v>
      </c>
      <c r="C6" s="378" t="s">
        <v>1148</v>
      </c>
      <c r="D6" s="377" t="s">
        <v>992</v>
      </c>
      <c r="E6" s="378" t="s">
        <v>1148</v>
      </c>
      <c r="F6" s="377" t="s">
        <v>992</v>
      </c>
      <c r="G6" s="378" t="s">
        <v>1148</v>
      </c>
      <c r="H6" s="377" t="s">
        <v>992</v>
      </c>
      <c r="I6" s="380" t="s">
        <v>1148</v>
      </c>
      <c r="J6" s="12"/>
    </row>
    <row r="7" spans="1:10" ht="12.75">
      <c r="A7" s="278" t="s">
        <v>681</v>
      </c>
      <c r="B7" s="214">
        <v>657</v>
      </c>
      <c r="C7" s="381">
        <v>25.805184603299292</v>
      </c>
      <c r="D7" s="214">
        <v>183</v>
      </c>
      <c r="E7" s="381">
        <v>7.187745483110762</v>
      </c>
      <c r="F7" s="214">
        <v>61</v>
      </c>
      <c r="G7" s="381">
        <v>2.3959151610369207</v>
      </c>
      <c r="H7" s="214">
        <v>14</v>
      </c>
      <c r="I7" s="324">
        <v>0.5498821681068342</v>
      </c>
      <c r="J7" s="12"/>
    </row>
    <row r="8" spans="1:10" ht="12.75">
      <c r="A8" s="282" t="s">
        <v>689</v>
      </c>
      <c r="B8" s="216">
        <v>78</v>
      </c>
      <c r="C8" s="382">
        <v>4.480183802412407</v>
      </c>
      <c r="D8" s="216">
        <v>197</v>
      </c>
      <c r="E8" s="382">
        <v>11.315336013785181</v>
      </c>
      <c r="F8" s="216">
        <v>11</v>
      </c>
      <c r="G8" s="382">
        <v>0.6318207926479035</v>
      </c>
      <c r="H8" s="216">
        <v>16</v>
      </c>
      <c r="I8" s="301">
        <v>0.9190120620333142</v>
      </c>
      <c r="J8" s="12"/>
    </row>
    <row r="9" spans="1:10" ht="12.75">
      <c r="A9" s="282" t="s">
        <v>675</v>
      </c>
      <c r="B9" s="216">
        <v>3</v>
      </c>
      <c r="C9" s="372">
        <v>0.6772009029345373</v>
      </c>
      <c r="D9" s="216">
        <v>293</v>
      </c>
      <c r="E9" s="382">
        <v>66.13995485327314</v>
      </c>
      <c r="F9" s="216">
        <v>11</v>
      </c>
      <c r="G9" s="382">
        <v>2.4830699774266365</v>
      </c>
      <c r="H9" s="216" t="s">
        <v>915</v>
      </c>
      <c r="I9" s="301" t="s">
        <v>915</v>
      </c>
      <c r="J9" s="12"/>
    </row>
    <row r="10" spans="1:10" ht="12.75">
      <c r="A10" s="282" t="s">
        <v>686</v>
      </c>
      <c r="B10" s="216" t="s">
        <v>915</v>
      </c>
      <c r="C10" s="372" t="s">
        <v>915</v>
      </c>
      <c r="D10" s="216">
        <v>16</v>
      </c>
      <c r="E10" s="382">
        <v>19.753086419753085</v>
      </c>
      <c r="F10" s="216">
        <v>2</v>
      </c>
      <c r="G10" s="382">
        <v>2.4691358024691357</v>
      </c>
      <c r="H10" s="216" t="s">
        <v>915</v>
      </c>
      <c r="I10" s="217" t="s">
        <v>915</v>
      </c>
      <c r="J10" s="12"/>
    </row>
    <row r="11" spans="1:10" ht="12.75">
      <c r="A11" s="282" t="s">
        <v>1200</v>
      </c>
      <c r="B11" s="216">
        <v>1</v>
      </c>
      <c r="C11" s="382">
        <v>0.16806722689075632</v>
      </c>
      <c r="D11" s="216">
        <v>14</v>
      </c>
      <c r="E11" s="382">
        <v>2.3529411764705883</v>
      </c>
      <c r="F11" s="216">
        <v>6</v>
      </c>
      <c r="G11" s="382">
        <v>1.0084033613445378</v>
      </c>
      <c r="H11" s="216">
        <v>3</v>
      </c>
      <c r="I11" s="301">
        <v>0.5042016806722689</v>
      </c>
      <c r="J11" s="12"/>
    </row>
    <row r="12" spans="1:10" ht="12.75">
      <c r="A12" s="282" t="s">
        <v>682</v>
      </c>
      <c r="B12" s="216">
        <v>12</v>
      </c>
      <c r="C12" s="382">
        <v>10.909090909090908</v>
      </c>
      <c r="D12" s="216">
        <v>41</v>
      </c>
      <c r="E12" s="382">
        <v>37.27272727272727</v>
      </c>
      <c r="F12" s="216">
        <v>1</v>
      </c>
      <c r="G12" s="372">
        <v>0.9090909090909091</v>
      </c>
      <c r="H12" s="216" t="s">
        <v>915</v>
      </c>
      <c r="I12" s="217" t="s">
        <v>915</v>
      </c>
      <c r="J12" s="12"/>
    </row>
    <row r="13" spans="1:10" ht="12.75">
      <c r="A13" s="282" t="s">
        <v>671</v>
      </c>
      <c r="B13" s="216">
        <v>37</v>
      </c>
      <c r="C13" s="382">
        <v>10.511363636363637</v>
      </c>
      <c r="D13" s="216">
        <v>62</v>
      </c>
      <c r="E13" s="382">
        <v>17.613636363636363</v>
      </c>
      <c r="F13" s="216">
        <v>2</v>
      </c>
      <c r="G13" s="382">
        <v>0.5681818181818182</v>
      </c>
      <c r="H13" s="216">
        <v>5</v>
      </c>
      <c r="I13" s="301">
        <v>1.4204545454545454</v>
      </c>
      <c r="J13" s="12"/>
    </row>
    <row r="14" spans="1:10" ht="12.75">
      <c r="A14" s="282" t="s">
        <v>678</v>
      </c>
      <c r="B14" s="216">
        <v>18</v>
      </c>
      <c r="C14" s="382">
        <v>4.275534441805226</v>
      </c>
      <c r="D14" s="216">
        <v>73</v>
      </c>
      <c r="E14" s="382">
        <v>17.339667458432302</v>
      </c>
      <c r="F14" s="216">
        <v>4</v>
      </c>
      <c r="G14" s="382">
        <v>0.9501187648456058</v>
      </c>
      <c r="H14" s="216">
        <v>1</v>
      </c>
      <c r="I14" s="301">
        <v>0.23752969121140144</v>
      </c>
      <c r="J14" s="12"/>
    </row>
    <row r="15" spans="1:10" ht="12.75">
      <c r="A15" s="282" t="s">
        <v>1201</v>
      </c>
      <c r="B15" s="216">
        <v>6</v>
      </c>
      <c r="C15" s="382">
        <v>4.958677685950414</v>
      </c>
      <c r="D15" s="216">
        <v>6</v>
      </c>
      <c r="E15" s="382">
        <v>4.958677685950414</v>
      </c>
      <c r="F15" s="216">
        <v>2</v>
      </c>
      <c r="G15" s="382">
        <v>1.6528925619834711</v>
      </c>
      <c r="H15" s="216">
        <v>2</v>
      </c>
      <c r="I15" s="301">
        <v>1.6528925619834711</v>
      </c>
      <c r="J15" s="12"/>
    </row>
    <row r="16" spans="1:10" ht="12.75">
      <c r="A16" s="282" t="s">
        <v>690</v>
      </c>
      <c r="B16" s="216">
        <v>428</v>
      </c>
      <c r="C16" s="382">
        <v>20.43935052531041</v>
      </c>
      <c r="D16" s="216">
        <v>557</v>
      </c>
      <c r="E16" s="382">
        <v>26.599808978032474</v>
      </c>
      <c r="F16" s="216">
        <v>10</v>
      </c>
      <c r="G16" s="382">
        <v>0.4775549188156638</v>
      </c>
      <c r="H16" s="216">
        <v>17</v>
      </c>
      <c r="I16" s="301">
        <v>0.8118433619866284</v>
      </c>
      <c r="J16" s="12"/>
    </row>
    <row r="17" spans="1:10" ht="12.75">
      <c r="A17" s="282" t="s">
        <v>683</v>
      </c>
      <c r="B17" s="216">
        <v>49</v>
      </c>
      <c r="C17" s="382">
        <v>57.647058823529406</v>
      </c>
      <c r="D17" s="216" t="s">
        <v>915</v>
      </c>
      <c r="E17" s="382" t="s">
        <v>915</v>
      </c>
      <c r="F17" s="216" t="s">
        <v>915</v>
      </c>
      <c r="G17" s="382" t="s">
        <v>915</v>
      </c>
      <c r="H17" s="216" t="s">
        <v>915</v>
      </c>
      <c r="I17" s="217" t="s">
        <v>915</v>
      </c>
      <c r="J17" s="12"/>
    </row>
    <row r="18" spans="1:10" ht="12.75">
      <c r="A18" s="282" t="s">
        <v>1202</v>
      </c>
      <c r="B18" s="216">
        <v>158</v>
      </c>
      <c r="C18" s="382">
        <v>22.253521126760564</v>
      </c>
      <c r="D18" s="216">
        <v>112</v>
      </c>
      <c r="E18" s="382">
        <v>15.774647887323944</v>
      </c>
      <c r="F18" s="216">
        <v>19</v>
      </c>
      <c r="G18" s="382">
        <v>2.676056338028169</v>
      </c>
      <c r="H18" s="216">
        <v>3</v>
      </c>
      <c r="I18" s="301">
        <v>0.42253521126760557</v>
      </c>
      <c r="J18" s="12"/>
    </row>
    <row r="19" spans="1:10" ht="12.75">
      <c r="A19" s="282" t="s">
        <v>679</v>
      </c>
      <c r="B19" s="216">
        <v>57</v>
      </c>
      <c r="C19" s="382">
        <v>17.484662576687114</v>
      </c>
      <c r="D19" s="216">
        <v>16</v>
      </c>
      <c r="E19" s="382">
        <v>4.9079754601226995</v>
      </c>
      <c r="F19" s="216">
        <v>21</v>
      </c>
      <c r="G19" s="382">
        <v>6.441717791411043</v>
      </c>
      <c r="H19" s="216">
        <v>2</v>
      </c>
      <c r="I19" s="301">
        <v>0.6134969325153374</v>
      </c>
      <c r="J19" s="12"/>
    </row>
    <row r="20" spans="1:10" ht="12.75">
      <c r="A20" s="282" t="s">
        <v>693</v>
      </c>
      <c r="B20" s="216">
        <v>13</v>
      </c>
      <c r="C20" s="382">
        <v>11.926605504587156</v>
      </c>
      <c r="D20" s="216">
        <v>8</v>
      </c>
      <c r="E20" s="382">
        <v>7.339449541284404</v>
      </c>
      <c r="F20" s="216">
        <v>2</v>
      </c>
      <c r="G20" s="382">
        <v>1.834862385321101</v>
      </c>
      <c r="H20" s="216" t="s">
        <v>915</v>
      </c>
      <c r="I20" s="217" t="s">
        <v>915</v>
      </c>
      <c r="J20" s="12"/>
    </row>
    <row r="21" spans="1:10" ht="12.75">
      <c r="A21" s="282" t="s">
        <v>680</v>
      </c>
      <c r="B21" s="216">
        <v>206</v>
      </c>
      <c r="C21" s="382">
        <v>23.569794050343248</v>
      </c>
      <c r="D21" s="216">
        <v>92</v>
      </c>
      <c r="E21" s="382">
        <v>10.526315789473683</v>
      </c>
      <c r="F21" s="216">
        <v>48</v>
      </c>
      <c r="G21" s="382">
        <v>5.491990846681922</v>
      </c>
      <c r="H21" s="216">
        <v>9</v>
      </c>
      <c r="I21" s="301">
        <v>1.0297482837528604</v>
      </c>
      <c r="J21" s="12"/>
    </row>
    <row r="22" spans="1:10" ht="12.75">
      <c r="A22" s="282" t="s">
        <v>670</v>
      </c>
      <c r="B22" s="216">
        <v>264</v>
      </c>
      <c r="C22" s="382">
        <v>33.97683397683397</v>
      </c>
      <c r="D22" s="216">
        <v>74</v>
      </c>
      <c r="E22" s="382">
        <v>9.523809523809524</v>
      </c>
      <c r="F22" s="216">
        <v>16</v>
      </c>
      <c r="G22" s="382">
        <v>2.0592020592020592</v>
      </c>
      <c r="H22" s="216">
        <v>1</v>
      </c>
      <c r="I22" s="301">
        <v>0.1287001287001287</v>
      </c>
      <c r="J22" s="12"/>
    </row>
    <row r="23" spans="1:10" ht="12.75">
      <c r="A23" s="282" t="s">
        <v>674</v>
      </c>
      <c r="B23" s="216">
        <v>12</v>
      </c>
      <c r="C23" s="382">
        <v>9.022556390977442</v>
      </c>
      <c r="D23" s="216">
        <v>11</v>
      </c>
      <c r="E23" s="382">
        <v>8.270676691729323</v>
      </c>
      <c r="F23" s="216">
        <v>8</v>
      </c>
      <c r="G23" s="382">
        <v>6.015037593984962</v>
      </c>
      <c r="H23" s="216" t="s">
        <v>915</v>
      </c>
      <c r="I23" s="301" t="s">
        <v>915</v>
      </c>
      <c r="J23" s="12"/>
    </row>
    <row r="24" spans="1:10" ht="12.75">
      <c r="A24" s="236"/>
      <c r="B24" s="216"/>
      <c r="C24" s="300"/>
      <c r="D24" s="216"/>
      <c r="E24" s="300"/>
      <c r="F24" s="216"/>
      <c r="G24" s="300"/>
      <c r="H24" s="216"/>
      <c r="I24" s="301"/>
      <c r="J24" s="12"/>
    </row>
    <row r="25" spans="1:10" s="242" customFormat="1" ht="13.5" thickBot="1">
      <c r="A25" s="238" t="s">
        <v>665</v>
      </c>
      <c r="B25" s="230">
        <v>1999</v>
      </c>
      <c r="C25" s="113"/>
      <c r="D25" s="230">
        <v>1755</v>
      </c>
      <c r="E25" s="113"/>
      <c r="F25" s="230">
        <v>224</v>
      </c>
      <c r="G25" s="113"/>
      <c r="H25" s="230">
        <v>73</v>
      </c>
      <c r="I25" s="362"/>
      <c r="J25" s="241"/>
    </row>
    <row r="26" spans="2:10" ht="12.75">
      <c r="B26" s="335"/>
      <c r="F26" s="335"/>
      <c r="H26" s="335"/>
      <c r="J26" s="12"/>
    </row>
    <row r="27" spans="2:10" ht="13.5" thickBot="1">
      <c r="B27" s="335"/>
      <c r="F27" s="335"/>
      <c r="H27" s="335"/>
      <c r="J27" s="12"/>
    </row>
    <row r="28" spans="1:10" ht="12.75">
      <c r="A28" s="320" t="s">
        <v>1194</v>
      </c>
      <c r="B28" s="557" t="s">
        <v>83</v>
      </c>
      <c r="C28" s="558"/>
      <c r="D28" s="557">
        <v>112</v>
      </c>
      <c r="E28" s="558"/>
      <c r="F28" s="557" t="s">
        <v>814</v>
      </c>
      <c r="G28" s="511"/>
      <c r="H28" s="335"/>
      <c r="J28" s="12"/>
    </row>
    <row r="29" spans="1:10" ht="13.5" thickBot="1">
      <c r="A29" s="321" t="s">
        <v>1199</v>
      </c>
      <c r="B29" s="377" t="s">
        <v>992</v>
      </c>
      <c r="C29" s="379" t="s">
        <v>1148</v>
      </c>
      <c r="D29" s="377" t="s">
        <v>992</v>
      </c>
      <c r="E29" s="378" t="s">
        <v>1148</v>
      </c>
      <c r="F29" s="377" t="s">
        <v>992</v>
      </c>
      <c r="G29" s="380" t="s">
        <v>1148</v>
      </c>
      <c r="H29" s="335"/>
      <c r="J29" s="12"/>
    </row>
    <row r="30" spans="1:10" ht="12.75">
      <c r="A30" s="278" t="s">
        <v>681</v>
      </c>
      <c r="B30" s="214">
        <v>890</v>
      </c>
      <c r="C30" s="323">
        <v>34.95679497250589</v>
      </c>
      <c r="D30" s="214">
        <v>264</v>
      </c>
      <c r="E30" s="300">
        <v>10.369206598586016</v>
      </c>
      <c r="F30" s="214">
        <v>477</v>
      </c>
      <c r="G30" s="324">
        <v>18.735271013354282</v>
      </c>
      <c r="H30" s="335"/>
      <c r="J30" s="12"/>
    </row>
    <row r="31" spans="1:10" ht="12.75">
      <c r="A31" s="282" t="s">
        <v>689</v>
      </c>
      <c r="B31" s="216">
        <v>1008</v>
      </c>
      <c r="C31" s="300">
        <v>57.89775990809879</v>
      </c>
      <c r="D31" s="216">
        <v>166</v>
      </c>
      <c r="E31" s="300">
        <v>9.534750143595634</v>
      </c>
      <c r="F31" s="216">
        <v>265</v>
      </c>
      <c r="G31" s="301">
        <v>15.221137277426767</v>
      </c>
      <c r="H31" s="335"/>
      <c r="J31" s="12"/>
    </row>
    <row r="32" spans="1:10" ht="12.75">
      <c r="A32" s="282" t="s">
        <v>675</v>
      </c>
      <c r="B32" s="216">
        <v>58</v>
      </c>
      <c r="C32" s="300">
        <v>13.092550790067719</v>
      </c>
      <c r="D32" s="216">
        <v>58</v>
      </c>
      <c r="E32" s="300">
        <v>13.092550790067719</v>
      </c>
      <c r="F32" s="216">
        <v>20</v>
      </c>
      <c r="G32" s="301">
        <v>4.514672686230249</v>
      </c>
      <c r="H32" s="335"/>
      <c r="J32" s="12"/>
    </row>
    <row r="33" spans="1:10" ht="12.75">
      <c r="A33" s="282" t="s">
        <v>686</v>
      </c>
      <c r="B33" s="216">
        <v>37</v>
      </c>
      <c r="C33" s="300">
        <v>45.67901234567901</v>
      </c>
      <c r="D33" s="216">
        <v>17</v>
      </c>
      <c r="E33" s="300">
        <v>20.98765432098765</v>
      </c>
      <c r="F33" s="216">
        <v>9</v>
      </c>
      <c r="G33" s="301">
        <v>11.11111111111111</v>
      </c>
      <c r="H33" s="335"/>
      <c r="J33" s="12"/>
    </row>
    <row r="34" spans="1:10" ht="12.75">
      <c r="A34" s="282" t="s">
        <v>1200</v>
      </c>
      <c r="B34" s="216">
        <v>59</v>
      </c>
      <c r="C34" s="300">
        <v>9.915966386554622</v>
      </c>
      <c r="D34" s="216">
        <v>511</v>
      </c>
      <c r="E34" s="300">
        <v>85.88235294117646</v>
      </c>
      <c r="F34" s="216">
        <v>1</v>
      </c>
      <c r="G34" s="301">
        <v>0.16806722689075632</v>
      </c>
      <c r="H34" s="335"/>
      <c r="J34" s="12"/>
    </row>
    <row r="35" spans="1:10" ht="12.75">
      <c r="A35" s="282" t="s">
        <v>682</v>
      </c>
      <c r="B35" s="216">
        <v>40</v>
      </c>
      <c r="C35" s="300">
        <v>36.36363636363637</v>
      </c>
      <c r="D35" s="216">
        <v>13</v>
      </c>
      <c r="E35" s="300">
        <v>11.818181818181818</v>
      </c>
      <c r="F35" s="216">
        <v>3</v>
      </c>
      <c r="G35" s="301">
        <v>2.727272727272727</v>
      </c>
      <c r="H35" s="335"/>
      <c r="J35" s="12"/>
    </row>
    <row r="36" spans="1:10" ht="12.75">
      <c r="A36" s="282" t="s">
        <v>671</v>
      </c>
      <c r="B36" s="216">
        <v>147</v>
      </c>
      <c r="C36" s="300">
        <v>41.76136363636363</v>
      </c>
      <c r="D36" s="216">
        <v>72</v>
      </c>
      <c r="E36" s="300">
        <v>20.454545454545457</v>
      </c>
      <c r="F36" s="216">
        <v>27</v>
      </c>
      <c r="G36" s="301">
        <v>7.670454545454546</v>
      </c>
      <c r="H36" s="335"/>
      <c r="J36" s="12"/>
    </row>
    <row r="37" spans="1:10" ht="12.75">
      <c r="A37" s="282" t="s">
        <v>678</v>
      </c>
      <c r="B37" s="216">
        <v>274</v>
      </c>
      <c r="C37" s="300">
        <v>65.08313539192399</v>
      </c>
      <c r="D37" s="216">
        <v>8</v>
      </c>
      <c r="E37" s="300">
        <v>1.9002375296912115</v>
      </c>
      <c r="F37" s="216">
        <v>43</v>
      </c>
      <c r="G37" s="301">
        <v>10.21377672209026</v>
      </c>
      <c r="H37" s="335"/>
      <c r="J37" s="12"/>
    </row>
    <row r="38" spans="1:10" ht="12.75">
      <c r="A38" s="282" t="s">
        <v>1201</v>
      </c>
      <c r="B38" s="216">
        <v>60</v>
      </c>
      <c r="C38" s="300">
        <v>49.586776859504134</v>
      </c>
      <c r="D38" s="216">
        <v>37</v>
      </c>
      <c r="E38" s="300">
        <v>30.57851239669421</v>
      </c>
      <c r="F38" s="216">
        <v>8</v>
      </c>
      <c r="G38" s="301">
        <v>6.6115702479338845</v>
      </c>
      <c r="H38" s="335"/>
      <c r="J38" s="12"/>
    </row>
    <row r="39" spans="1:10" ht="12.75">
      <c r="A39" s="282" t="s">
        <v>690</v>
      </c>
      <c r="B39" s="216">
        <v>351</v>
      </c>
      <c r="C39" s="300">
        <v>16.7621776504298</v>
      </c>
      <c r="D39" s="216">
        <v>424</v>
      </c>
      <c r="E39" s="300">
        <v>20.248328557784145</v>
      </c>
      <c r="F39" s="216">
        <v>307</v>
      </c>
      <c r="G39" s="301">
        <v>14.66093600764088</v>
      </c>
      <c r="H39" s="335"/>
      <c r="J39" s="12"/>
    </row>
    <row r="40" spans="1:10" ht="12.75">
      <c r="A40" s="282" t="s">
        <v>683</v>
      </c>
      <c r="B40" s="216" t="s">
        <v>915</v>
      </c>
      <c r="C40" s="300" t="s">
        <v>915</v>
      </c>
      <c r="D40" s="216" t="s">
        <v>915</v>
      </c>
      <c r="E40" s="300" t="s">
        <v>915</v>
      </c>
      <c r="F40" s="216">
        <v>36</v>
      </c>
      <c r="G40" s="301">
        <v>42.35294117647059</v>
      </c>
      <c r="H40" s="335"/>
      <c r="J40" s="12"/>
    </row>
    <row r="41" spans="1:10" ht="12.75">
      <c r="A41" s="282" t="s">
        <v>1202</v>
      </c>
      <c r="B41" s="216">
        <v>68</v>
      </c>
      <c r="C41" s="300">
        <v>9.577464788732394</v>
      </c>
      <c r="D41" s="216">
        <v>303</v>
      </c>
      <c r="E41" s="300">
        <v>42.67605633802817</v>
      </c>
      <c r="F41" s="216">
        <v>47</v>
      </c>
      <c r="G41" s="301">
        <v>6.619718309859154</v>
      </c>
      <c r="H41" s="335"/>
      <c r="J41" s="12"/>
    </row>
    <row r="42" spans="1:10" ht="12.75">
      <c r="A42" s="282" t="s">
        <v>679</v>
      </c>
      <c r="B42" s="216">
        <v>105</v>
      </c>
      <c r="C42" s="300">
        <v>32.20858895705521</v>
      </c>
      <c r="D42" s="216">
        <v>93</v>
      </c>
      <c r="E42" s="300">
        <v>28.52760736196319</v>
      </c>
      <c r="F42" s="216">
        <v>32</v>
      </c>
      <c r="G42" s="301">
        <v>9.815950920245399</v>
      </c>
      <c r="H42" s="335"/>
      <c r="J42" s="12"/>
    </row>
    <row r="43" spans="1:10" ht="12.75">
      <c r="A43" s="282" t="s">
        <v>693</v>
      </c>
      <c r="B43" s="216">
        <v>57</v>
      </c>
      <c r="C43" s="300">
        <v>52.293577981651374</v>
      </c>
      <c r="D43" s="216">
        <v>24</v>
      </c>
      <c r="E43" s="300">
        <v>22.018348623853214</v>
      </c>
      <c r="F43" s="216">
        <v>5</v>
      </c>
      <c r="G43" s="301">
        <v>4.587155963302752</v>
      </c>
      <c r="H43" s="335"/>
      <c r="J43" s="12"/>
    </row>
    <row r="44" spans="1:10" ht="12.75">
      <c r="A44" s="282" t="s">
        <v>680</v>
      </c>
      <c r="B44" s="216">
        <v>72</v>
      </c>
      <c r="C44" s="300">
        <v>8.237986270022883</v>
      </c>
      <c r="D44" s="216">
        <v>363</v>
      </c>
      <c r="E44" s="300">
        <v>41.53318077803203</v>
      </c>
      <c r="F44" s="216">
        <v>84</v>
      </c>
      <c r="G44" s="301">
        <v>9.610983981693364</v>
      </c>
      <c r="H44" s="335"/>
      <c r="J44" s="12"/>
    </row>
    <row r="45" spans="1:10" ht="12.75">
      <c r="A45" s="282" t="s">
        <v>670</v>
      </c>
      <c r="B45" s="216">
        <v>49</v>
      </c>
      <c r="C45" s="300">
        <v>6.306306306306306</v>
      </c>
      <c r="D45" s="216">
        <v>290</v>
      </c>
      <c r="E45" s="300">
        <v>37.323037323037326</v>
      </c>
      <c r="F45" s="216">
        <v>82</v>
      </c>
      <c r="G45" s="301">
        <v>10.682110682110682</v>
      </c>
      <c r="H45" s="335"/>
      <c r="J45" s="12"/>
    </row>
    <row r="46" spans="1:10" ht="12.75">
      <c r="A46" s="282" t="s">
        <v>674</v>
      </c>
      <c r="B46" s="216">
        <v>25</v>
      </c>
      <c r="C46" s="300">
        <v>18.796992481203006</v>
      </c>
      <c r="D46" s="216">
        <v>58</v>
      </c>
      <c r="E46" s="300">
        <v>43.609022556390975</v>
      </c>
      <c r="F46" s="216">
        <v>19</v>
      </c>
      <c r="G46" s="301">
        <v>14.285714285714285</v>
      </c>
      <c r="H46" s="335"/>
      <c r="J46" s="12"/>
    </row>
    <row r="47" spans="1:10" ht="12.75">
      <c r="A47" s="236"/>
      <c r="B47" s="216"/>
      <c r="C47" s="300"/>
      <c r="D47" s="216"/>
      <c r="E47" s="300"/>
      <c r="F47" s="216"/>
      <c r="G47" s="301"/>
      <c r="H47" s="335"/>
      <c r="J47" s="12"/>
    </row>
    <row r="48" spans="1:10" ht="13.5" thickBot="1">
      <c r="A48" s="238" t="s">
        <v>665</v>
      </c>
      <c r="B48" s="230">
        <v>3300</v>
      </c>
      <c r="C48" s="113"/>
      <c r="D48" s="230">
        <v>2701</v>
      </c>
      <c r="E48" s="113"/>
      <c r="F48" s="230">
        <v>1466</v>
      </c>
      <c r="G48" s="362"/>
      <c r="H48" s="335"/>
      <c r="J48" s="12"/>
    </row>
    <row r="49" spans="2:10" ht="12.75">
      <c r="B49" s="335"/>
      <c r="F49" s="335"/>
      <c r="H49" s="335"/>
      <c r="J49" s="12"/>
    </row>
    <row r="50" spans="2:10" ht="12.75">
      <c r="B50" s="335"/>
      <c r="F50" s="335"/>
      <c r="H50" s="335"/>
      <c r="J50" s="12"/>
    </row>
    <row r="51" spans="2:10" ht="12.75">
      <c r="B51" s="335"/>
      <c r="F51" s="335"/>
      <c r="H51" s="335"/>
      <c r="J51" s="12"/>
    </row>
    <row r="52" spans="2:10" ht="12.75">
      <c r="B52" s="335"/>
      <c r="F52" s="335"/>
      <c r="H52" s="335"/>
      <c r="J52" s="12"/>
    </row>
    <row r="53" spans="2:10" ht="12.75">
      <c r="B53" s="335"/>
      <c r="F53" s="335"/>
      <c r="H53" s="335"/>
      <c r="J53" s="12"/>
    </row>
    <row r="54" spans="2:10" ht="12.75">
      <c r="B54" s="335"/>
      <c r="F54" s="335"/>
      <c r="H54" s="335"/>
      <c r="J54" s="12"/>
    </row>
    <row r="55" spans="2:10" ht="12.75">
      <c r="B55" s="335"/>
      <c r="F55" s="335"/>
      <c r="H55" s="335"/>
      <c r="J55" s="12"/>
    </row>
    <row r="56" spans="2:10" ht="12.75">
      <c r="B56" s="335"/>
      <c r="F56" s="335"/>
      <c r="H56" s="335"/>
      <c r="J56" s="12"/>
    </row>
    <row r="57" spans="2:10" ht="12.75">
      <c r="B57" s="335"/>
      <c r="F57" s="335"/>
      <c r="H57" s="335"/>
      <c r="J57" s="12"/>
    </row>
    <row r="58" spans="2:10" ht="12.75">
      <c r="B58" s="335"/>
      <c r="F58" s="335"/>
      <c r="H58" s="335"/>
      <c r="J58" s="12"/>
    </row>
    <row r="59" spans="2:10" ht="12.75">
      <c r="B59" s="335"/>
      <c r="F59" s="335"/>
      <c r="H59" s="335"/>
      <c r="J59" s="12"/>
    </row>
    <row r="60" spans="2:10" ht="12.75">
      <c r="B60" s="335"/>
      <c r="F60" s="335"/>
      <c r="H60" s="335"/>
      <c r="J60" s="12"/>
    </row>
    <row r="61" spans="2:10" ht="12.75">
      <c r="B61" s="335"/>
      <c r="F61" s="335"/>
      <c r="H61" s="335"/>
      <c r="J61" s="12"/>
    </row>
    <row r="62" spans="2:10" ht="12.75">
      <c r="B62" s="335"/>
      <c r="F62" s="335"/>
      <c r="H62" s="335"/>
      <c r="J62" s="12"/>
    </row>
    <row r="63" spans="2:10" ht="12.75">
      <c r="B63" s="335"/>
      <c r="F63" s="335"/>
      <c r="H63" s="335"/>
      <c r="J63" s="12"/>
    </row>
    <row r="64" spans="2:10" ht="12.75">
      <c r="B64" s="335"/>
      <c r="F64" s="335"/>
      <c r="H64" s="335"/>
      <c r="J64" s="12"/>
    </row>
  </sheetData>
  <mergeCells count="9">
    <mergeCell ref="A1:I1"/>
    <mergeCell ref="A3:I3"/>
    <mergeCell ref="D28:E28"/>
    <mergeCell ref="F28:G28"/>
    <mergeCell ref="B28:C28"/>
    <mergeCell ref="B5:C5"/>
    <mergeCell ref="D5:E5"/>
    <mergeCell ref="F5:G5"/>
    <mergeCell ref="H5:I5"/>
  </mergeCells>
  <printOptions horizontalCentered="1"/>
  <pageMargins left="0.7874015748031497" right="0.34" top="0.5905511811023623" bottom="0.984251968503937" header="0" footer="0"/>
  <pageSetup fitToHeight="1" fitToWidth="1" horizontalDpi="600" verticalDpi="600" orientation="portrait" paperSize="9" scale="71" r:id="rId2"/>
  <colBreaks count="1" manualBreakCount="1">
    <brk id="9" max="65535" man="1"/>
  </colBreaks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J11" sqref="J10:J11"/>
    </sheetView>
  </sheetViews>
  <sheetFormatPr defaultColWidth="11.421875" defaultRowHeight="12.75"/>
  <cols>
    <col min="1" max="1" width="20.140625" style="0" customWidth="1"/>
    <col min="2" max="3" width="12.00390625" style="0" bestFit="1" customWidth="1"/>
    <col min="4" max="4" width="12.7109375" style="0" bestFit="1" customWidth="1"/>
    <col min="5" max="5" width="12.00390625" style="0" bestFit="1" customWidth="1"/>
    <col min="6" max="6" width="13.00390625" style="0" bestFit="1" customWidth="1"/>
    <col min="7" max="7" width="12.00390625" style="0" bestFit="1" customWidth="1"/>
    <col min="8" max="8" width="12.421875" style="0" bestFit="1" customWidth="1"/>
  </cols>
  <sheetData>
    <row r="1" spans="1:8" ht="18">
      <c r="A1" s="586" t="s">
        <v>1039</v>
      </c>
      <c r="B1" s="586"/>
      <c r="C1" s="586"/>
      <c r="D1" s="586"/>
      <c r="E1" s="586"/>
      <c r="F1" s="586"/>
      <c r="G1" s="586"/>
      <c r="H1" s="586"/>
    </row>
    <row r="3" spans="1:8" ht="15" customHeight="1">
      <c r="A3" s="587" t="s">
        <v>84</v>
      </c>
      <c r="B3" s="587"/>
      <c r="C3" s="587"/>
      <c r="D3" s="587"/>
      <c r="E3" s="587"/>
      <c r="F3" s="587"/>
      <c r="G3" s="587"/>
      <c r="H3" s="587"/>
    </row>
    <row r="4" spans="1:8" ht="15" customHeight="1">
      <c r="A4" s="587"/>
      <c r="B4" s="587"/>
      <c r="C4" s="587"/>
      <c r="D4" s="587"/>
      <c r="E4" s="587"/>
      <c r="F4" s="587"/>
      <c r="G4" s="587"/>
      <c r="H4" s="587"/>
    </row>
    <row r="5" spans="1:8" ht="13.5" thickBot="1">
      <c r="A5" s="233"/>
      <c r="B5" s="233"/>
      <c r="C5" s="233"/>
      <c r="D5" s="233"/>
      <c r="E5" s="233"/>
      <c r="F5" s="233"/>
      <c r="G5" s="233"/>
      <c r="H5" s="12"/>
    </row>
    <row r="6" spans="1:8" ht="12.75">
      <c r="A6" s="555" t="s">
        <v>85</v>
      </c>
      <c r="B6" s="557" t="s">
        <v>1074</v>
      </c>
      <c r="C6" s="511"/>
      <c r="D6" s="511"/>
      <c r="E6" s="511"/>
      <c r="F6" s="511"/>
      <c r="G6" s="511"/>
      <c r="H6" s="12"/>
    </row>
    <row r="7" spans="1:7" ht="12.75">
      <c r="A7" s="636"/>
      <c r="B7" s="603" t="s">
        <v>1077</v>
      </c>
      <c r="C7" s="607"/>
      <c r="D7" s="603" t="s">
        <v>1078</v>
      </c>
      <c r="E7" s="607"/>
      <c r="F7" s="603" t="s">
        <v>653</v>
      </c>
      <c r="G7" s="604"/>
    </row>
    <row r="8" spans="1:7" ht="13.5" thickBot="1">
      <c r="A8" s="556"/>
      <c r="B8" s="313" t="s">
        <v>992</v>
      </c>
      <c r="C8" s="313" t="s">
        <v>1148</v>
      </c>
      <c r="D8" s="313" t="s">
        <v>992</v>
      </c>
      <c r="E8" s="313" t="s">
        <v>1148</v>
      </c>
      <c r="F8" s="313" t="s">
        <v>992</v>
      </c>
      <c r="G8" s="314" t="s">
        <v>1148</v>
      </c>
    </row>
    <row r="9" spans="1:9" ht="12.75">
      <c r="A9" s="235" t="s">
        <v>1275</v>
      </c>
      <c r="B9" s="214">
        <v>13</v>
      </c>
      <c r="C9" s="111">
        <v>0.1780578003013286</v>
      </c>
      <c r="D9" s="214">
        <v>9</v>
      </c>
      <c r="E9" s="111">
        <v>0.20665901262916186</v>
      </c>
      <c r="F9" s="214">
        <v>22</v>
      </c>
      <c r="G9" s="298">
        <v>0.1887439945092656</v>
      </c>
      <c r="I9" s="12"/>
    </row>
    <row r="10" spans="1:9" ht="12.75">
      <c r="A10" s="236" t="s">
        <v>88</v>
      </c>
      <c r="B10" s="216">
        <v>851</v>
      </c>
      <c r="C10" s="112">
        <v>11.655937542802356</v>
      </c>
      <c r="D10" s="216">
        <v>245</v>
      </c>
      <c r="E10" s="112">
        <v>5.625717566016074</v>
      </c>
      <c r="F10" s="216">
        <v>1096</v>
      </c>
      <c r="G10" s="299">
        <v>9.402882635552505</v>
      </c>
      <c r="I10" s="12"/>
    </row>
    <row r="11" spans="1:9" ht="12.75">
      <c r="A11" s="236" t="s">
        <v>89</v>
      </c>
      <c r="B11" s="216">
        <v>1084</v>
      </c>
      <c r="C11" s="112">
        <v>14.847281194356936</v>
      </c>
      <c r="D11" s="216">
        <v>409</v>
      </c>
      <c r="E11" s="112">
        <v>9.39150401836969</v>
      </c>
      <c r="F11" s="216">
        <v>1493</v>
      </c>
      <c r="G11" s="299">
        <v>12.808853809196979</v>
      </c>
      <c r="I11" s="12"/>
    </row>
    <row r="12" spans="1:7" ht="12.75">
      <c r="A12" s="236" t="s">
        <v>90</v>
      </c>
      <c r="B12" s="216">
        <v>1220</v>
      </c>
      <c r="C12" s="112">
        <v>16.71003972058622</v>
      </c>
      <c r="D12" s="216">
        <v>587</v>
      </c>
      <c r="E12" s="112">
        <v>13.478760045924226</v>
      </c>
      <c r="F12" s="216">
        <v>1807</v>
      </c>
      <c r="G12" s="299">
        <v>15.502745367192864</v>
      </c>
    </row>
    <row r="13" spans="1:7" ht="12.75">
      <c r="A13" s="236" t="s">
        <v>91</v>
      </c>
      <c r="B13" s="216">
        <v>2414</v>
      </c>
      <c r="C13" s="112">
        <v>33.063963840569784</v>
      </c>
      <c r="D13" s="216">
        <v>1337</v>
      </c>
      <c r="E13" s="112">
        <v>30.700344431687714</v>
      </c>
      <c r="F13" s="216">
        <v>3751</v>
      </c>
      <c r="G13" s="299">
        <v>32.180851063829785</v>
      </c>
    </row>
    <row r="14" spans="1:7" ht="12.75">
      <c r="A14" s="236" t="s">
        <v>92</v>
      </c>
      <c r="B14" s="216">
        <v>900</v>
      </c>
      <c r="C14" s="112">
        <v>12.32707848239967</v>
      </c>
      <c r="D14" s="216">
        <v>644</v>
      </c>
      <c r="E14" s="112">
        <v>14.78760045924225</v>
      </c>
      <c r="F14" s="216">
        <v>1544</v>
      </c>
      <c r="G14" s="299">
        <v>13.246396705559368</v>
      </c>
    </row>
    <row r="15" spans="1:7" ht="12.75">
      <c r="A15" s="236" t="s">
        <v>93</v>
      </c>
      <c r="B15" s="216">
        <v>362</v>
      </c>
      <c r="C15" s="112">
        <v>4.958224900698535</v>
      </c>
      <c r="D15" s="216">
        <v>328</v>
      </c>
      <c r="E15" s="112">
        <v>7.531572904707233</v>
      </c>
      <c r="F15" s="216">
        <v>690</v>
      </c>
      <c r="G15" s="299">
        <v>5.919698009608785</v>
      </c>
    </row>
    <row r="16" spans="1:7" ht="12.75">
      <c r="A16" s="236" t="s">
        <v>94</v>
      </c>
      <c r="B16" s="216">
        <v>210</v>
      </c>
      <c r="C16" s="112">
        <v>2.876318312559923</v>
      </c>
      <c r="D16" s="216">
        <v>287</v>
      </c>
      <c r="E16" s="112">
        <v>6.590126291618829</v>
      </c>
      <c r="F16" s="216">
        <v>497</v>
      </c>
      <c r="G16" s="299">
        <v>4.263898421413864</v>
      </c>
    </row>
    <row r="17" spans="1:7" ht="12.75">
      <c r="A17" s="236" t="s">
        <v>95</v>
      </c>
      <c r="B17" s="216">
        <v>66</v>
      </c>
      <c r="C17" s="112">
        <v>0.9039857553759758</v>
      </c>
      <c r="D17" s="216">
        <v>131</v>
      </c>
      <c r="E17" s="112">
        <v>3.0080367393800227</v>
      </c>
      <c r="F17" s="216">
        <v>197</v>
      </c>
      <c r="G17" s="299">
        <v>1.6901166781056969</v>
      </c>
    </row>
    <row r="18" spans="1:7" ht="12.75">
      <c r="A18" s="236" t="s">
        <v>96</v>
      </c>
      <c r="B18" s="216">
        <v>53</v>
      </c>
      <c r="C18" s="112">
        <v>0.7259279550746474</v>
      </c>
      <c r="D18" s="216">
        <v>198</v>
      </c>
      <c r="E18" s="112">
        <v>4.546498277841562</v>
      </c>
      <c r="F18" s="216">
        <v>251</v>
      </c>
      <c r="G18" s="299">
        <v>2.1533973919011666</v>
      </c>
    </row>
    <row r="19" spans="1:7" ht="12.75">
      <c r="A19" s="236" t="s">
        <v>97</v>
      </c>
      <c r="B19" s="216">
        <v>128</v>
      </c>
      <c r="C19" s="112">
        <v>1.7531844952746198</v>
      </c>
      <c r="D19" s="216">
        <v>180</v>
      </c>
      <c r="E19" s="112">
        <v>4.133180252583238</v>
      </c>
      <c r="F19" s="216">
        <v>308</v>
      </c>
      <c r="G19" s="299">
        <v>2.6424159231297186</v>
      </c>
    </row>
    <row r="20" spans="1:7" ht="12.75">
      <c r="A20" s="236"/>
      <c r="B20" s="216"/>
      <c r="C20" s="112"/>
      <c r="D20" s="216"/>
      <c r="E20" s="112"/>
      <c r="F20" s="216"/>
      <c r="G20" s="299"/>
    </row>
    <row r="21" spans="1:7" s="242" customFormat="1" ht="13.5" thickBot="1">
      <c r="A21" s="238" t="s">
        <v>738</v>
      </c>
      <c r="B21" s="230">
        <v>7301</v>
      </c>
      <c r="C21" s="330"/>
      <c r="D21" s="230">
        <v>4355</v>
      </c>
      <c r="E21" s="330"/>
      <c r="F21" s="230">
        <v>11656</v>
      </c>
      <c r="G21" s="312"/>
    </row>
    <row r="23" ht="13.5" thickBot="1">
      <c r="I23" s="12"/>
    </row>
    <row r="24" spans="1:8" ht="12.75">
      <c r="A24" s="555" t="s">
        <v>85</v>
      </c>
      <c r="B24" s="557" t="s">
        <v>86</v>
      </c>
      <c r="C24" s="511"/>
      <c r="D24" s="511"/>
      <c r="E24" s="511"/>
      <c r="F24" s="511"/>
      <c r="G24" s="511"/>
      <c r="H24" s="511"/>
    </row>
    <row r="25" spans="1:8" ht="12.75">
      <c r="A25" s="636"/>
      <c r="B25" s="603" t="s">
        <v>1051</v>
      </c>
      <c r="C25" s="607"/>
      <c r="D25" s="603" t="s">
        <v>1052</v>
      </c>
      <c r="E25" s="607"/>
      <c r="F25" s="603" t="s">
        <v>1293</v>
      </c>
      <c r="G25" s="604"/>
      <c r="H25" s="604"/>
    </row>
    <row r="26" spans="1:8" ht="13.5" thickBot="1">
      <c r="A26" s="556"/>
      <c r="B26" s="313" t="s">
        <v>1180</v>
      </c>
      <c r="C26" s="383" t="s">
        <v>1148</v>
      </c>
      <c r="D26" s="313" t="s">
        <v>1180</v>
      </c>
      <c r="E26" s="313" t="s">
        <v>1148</v>
      </c>
      <c r="F26" s="313" t="s">
        <v>1180</v>
      </c>
      <c r="G26" s="313" t="s">
        <v>1148</v>
      </c>
      <c r="H26" s="314" t="s">
        <v>87</v>
      </c>
    </row>
    <row r="27" spans="1:8" ht="12.75">
      <c r="A27" s="235" t="s">
        <v>1275</v>
      </c>
      <c r="B27" s="384">
        <v>0.01</v>
      </c>
      <c r="C27" s="111">
        <v>0.00011844874781906241</v>
      </c>
      <c r="D27" s="384">
        <v>32.92</v>
      </c>
      <c r="E27" s="111">
        <v>0.07860878684816731</v>
      </c>
      <c r="F27" s="384">
        <v>32.93</v>
      </c>
      <c r="G27" s="111">
        <v>0.06544021411449831</v>
      </c>
      <c r="H27" s="385">
        <v>1.4968181818181818</v>
      </c>
    </row>
    <row r="28" spans="1:8" ht="12.75">
      <c r="A28" s="236" t="s">
        <v>88</v>
      </c>
      <c r="B28" s="386">
        <v>2130.44</v>
      </c>
      <c r="C28" s="112">
        <v>25.23479503036433</v>
      </c>
      <c r="D28" s="386">
        <v>1635.78</v>
      </c>
      <c r="E28" s="112">
        <v>3.9060352779615775</v>
      </c>
      <c r="F28" s="386">
        <v>3766.22</v>
      </c>
      <c r="G28" s="112">
        <v>7.484428885584752</v>
      </c>
      <c r="H28" s="387">
        <v>3.4363321167883214</v>
      </c>
    </row>
    <row r="29" spans="1:8" ht="12.75">
      <c r="A29" s="236" t="s">
        <v>89</v>
      </c>
      <c r="B29" s="386">
        <v>1451.27</v>
      </c>
      <c r="C29" s="112">
        <v>17.19011142473707</v>
      </c>
      <c r="D29" s="386">
        <v>2726.14</v>
      </c>
      <c r="E29" s="112">
        <v>6.509676736885261</v>
      </c>
      <c r="F29" s="386">
        <v>4177.41</v>
      </c>
      <c r="G29" s="112">
        <v>8.301567107319963</v>
      </c>
      <c r="H29" s="387">
        <v>2.7979973208305426</v>
      </c>
    </row>
    <row r="30" spans="1:8" ht="12.75">
      <c r="A30" s="236" t="s">
        <v>90</v>
      </c>
      <c r="B30" s="386">
        <v>1017.16</v>
      </c>
      <c r="C30" s="112">
        <v>12.048132833163752</v>
      </c>
      <c r="D30" s="386">
        <v>4752.88</v>
      </c>
      <c r="E30" s="112">
        <v>11.349274934232001</v>
      </c>
      <c r="F30" s="386">
        <v>5770.04</v>
      </c>
      <c r="G30" s="112">
        <v>11.466524538391127</v>
      </c>
      <c r="H30" s="387">
        <v>3.193159933591588</v>
      </c>
    </row>
    <row r="31" spans="1:8" ht="12.75">
      <c r="A31" s="236" t="s">
        <v>91</v>
      </c>
      <c r="B31" s="386">
        <v>1711.49</v>
      </c>
      <c r="C31" s="112">
        <v>20.272384740484714</v>
      </c>
      <c r="D31" s="386">
        <v>11354.47</v>
      </c>
      <c r="E31" s="112">
        <v>27.113034994043446</v>
      </c>
      <c r="F31" s="386">
        <v>13065.96</v>
      </c>
      <c r="G31" s="112">
        <v>25.965357425188895</v>
      </c>
      <c r="H31" s="387">
        <v>3.4833271127699277</v>
      </c>
    </row>
    <row r="32" spans="1:8" ht="12.75">
      <c r="A32" s="236" t="s">
        <v>92</v>
      </c>
      <c r="B32" s="386">
        <v>863.7</v>
      </c>
      <c r="C32" s="112">
        <v>10.230418349132421</v>
      </c>
      <c r="D32" s="386">
        <v>5105.21</v>
      </c>
      <c r="E32" s="112">
        <v>12.190594310605475</v>
      </c>
      <c r="F32" s="386">
        <v>5968.91</v>
      </c>
      <c r="G32" s="112">
        <v>11.861729378383544</v>
      </c>
      <c r="H32" s="387">
        <v>3.865874352331606</v>
      </c>
    </row>
    <row r="33" spans="1:8" ht="12.75">
      <c r="A33" s="236" t="s">
        <v>93</v>
      </c>
      <c r="B33" s="386">
        <v>269.01</v>
      </c>
      <c r="C33" s="112">
        <v>3.186389765080598</v>
      </c>
      <c r="D33" s="386">
        <v>2983.26</v>
      </c>
      <c r="E33" s="112">
        <v>7.123646702693306</v>
      </c>
      <c r="F33" s="386">
        <v>3252.27</v>
      </c>
      <c r="G33" s="112">
        <v>6.463080630372288</v>
      </c>
      <c r="H33" s="387">
        <v>4.713434782608696</v>
      </c>
    </row>
    <row r="34" spans="1:8" ht="12.75">
      <c r="A34" s="236" t="s">
        <v>94</v>
      </c>
      <c r="B34" s="386">
        <v>334.64</v>
      </c>
      <c r="C34" s="112">
        <v>3.9637688970171046</v>
      </c>
      <c r="D34" s="386">
        <v>3838.6</v>
      </c>
      <c r="E34" s="112">
        <v>9.166090194270202</v>
      </c>
      <c r="F34" s="386">
        <v>4173.24</v>
      </c>
      <c r="G34" s="112">
        <v>8.293280265751257</v>
      </c>
      <c r="H34" s="387">
        <v>8.396861167002012</v>
      </c>
    </row>
    <row r="35" spans="1:8" ht="12.75">
      <c r="A35" s="236" t="s">
        <v>95</v>
      </c>
      <c r="B35" s="386">
        <v>80.46</v>
      </c>
      <c r="C35" s="112">
        <v>0.9530386249521761</v>
      </c>
      <c r="D35" s="386">
        <v>1120.8</v>
      </c>
      <c r="E35" s="112">
        <v>2.676328320152671</v>
      </c>
      <c r="F35" s="386">
        <v>1201.26</v>
      </c>
      <c r="G35" s="112">
        <v>2.387206547439485</v>
      </c>
      <c r="H35" s="387">
        <v>6.097766497461929</v>
      </c>
    </row>
    <row r="36" spans="1:8" ht="12.75">
      <c r="A36" s="236" t="s">
        <v>96</v>
      </c>
      <c r="B36" s="386">
        <v>468.6</v>
      </c>
      <c r="C36" s="112">
        <v>5.550508322801265</v>
      </c>
      <c r="D36" s="386">
        <v>4826.77</v>
      </c>
      <c r="E36" s="112">
        <v>11.52571488745834</v>
      </c>
      <c r="F36" s="386">
        <v>5295.37</v>
      </c>
      <c r="G36" s="112">
        <v>10.523235548602823</v>
      </c>
      <c r="H36" s="387">
        <v>21.09709163346614</v>
      </c>
    </row>
    <row r="37" spans="1:8" ht="12.75">
      <c r="A37" s="236" t="s">
        <v>97</v>
      </c>
      <c r="B37" s="386">
        <v>115.69</v>
      </c>
      <c r="C37" s="112">
        <v>1.370333563518733</v>
      </c>
      <c r="D37" s="386">
        <v>3501.44</v>
      </c>
      <c r="E37" s="112">
        <v>8.360994854849544</v>
      </c>
      <c r="F37" s="386">
        <v>3617.13</v>
      </c>
      <c r="G37" s="112">
        <v>7.188149458851361</v>
      </c>
      <c r="H37" s="387">
        <v>11.743928571428572</v>
      </c>
    </row>
    <row r="38" spans="1:8" ht="12.75">
      <c r="A38" s="236"/>
      <c r="B38" s="386"/>
      <c r="C38" s="112"/>
      <c r="D38" s="386"/>
      <c r="E38" s="112"/>
      <c r="F38" s="386"/>
      <c r="G38" s="112"/>
      <c r="H38" s="387"/>
    </row>
    <row r="39" spans="1:8" ht="13.5" thickBot="1">
      <c r="A39" s="238" t="s">
        <v>738</v>
      </c>
      <c r="B39" s="388">
        <v>8442.47</v>
      </c>
      <c r="C39" s="330"/>
      <c r="D39" s="388">
        <v>41878.27</v>
      </c>
      <c r="E39" s="330"/>
      <c r="F39" s="388">
        <v>50320.74</v>
      </c>
      <c r="G39" s="330"/>
      <c r="H39" s="389">
        <v>4.317153397391902</v>
      </c>
    </row>
  </sheetData>
  <mergeCells count="12">
    <mergeCell ref="A1:H1"/>
    <mergeCell ref="A3:H4"/>
    <mergeCell ref="B7:C7"/>
    <mergeCell ref="D7:E7"/>
    <mergeCell ref="F7:G7"/>
    <mergeCell ref="F25:H25"/>
    <mergeCell ref="A6:A8"/>
    <mergeCell ref="B6:G6"/>
    <mergeCell ref="A24:A26"/>
    <mergeCell ref="B25:C25"/>
    <mergeCell ref="D25:E25"/>
    <mergeCell ref="B24:H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colBreaks count="1" manualBreakCount="1">
    <brk id="8" max="6553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586" t="s">
        <v>1039</v>
      </c>
      <c r="B1" s="586"/>
      <c r="C1" s="586"/>
      <c r="D1" s="586"/>
      <c r="E1" s="586"/>
      <c r="F1" s="586"/>
      <c r="G1" s="586"/>
      <c r="H1" s="586"/>
      <c r="I1" s="586"/>
      <c r="J1" s="586"/>
      <c r="K1" s="359"/>
      <c r="L1" s="359"/>
      <c r="M1" s="359"/>
      <c r="N1" s="359"/>
    </row>
    <row r="3" spans="1:14" ht="15">
      <c r="A3" s="554" t="s">
        <v>98</v>
      </c>
      <c r="B3" s="554"/>
      <c r="C3" s="554"/>
      <c r="D3" s="554"/>
      <c r="E3" s="554"/>
      <c r="F3" s="554"/>
      <c r="G3" s="554"/>
      <c r="H3" s="554"/>
      <c r="I3" s="554"/>
      <c r="J3" s="554"/>
      <c r="K3" s="249"/>
      <c r="L3" s="249"/>
      <c r="M3" s="249"/>
      <c r="N3" s="249"/>
    </row>
    <row r="4" spans="1:14" ht="13.5" customHeight="1" thickBo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12"/>
      <c r="L4" s="12"/>
      <c r="M4" s="12"/>
      <c r="N4" s="12"/>
    </row>
    <row r="5" spans="1:15" ht="12.75" customHeight="1">
      <c r="A5" s="661" t="s">
        <v>791</v>
      </c>
      <c r="B5" s="637" t="s">
        <v>9</v>
      </c>
      <c r="C5" s="559" t="s">
        <v>99</v>
      </c>
      <c r="D5" s="555"/>
      <c r="E5" s="557" t="s">
        <v>100</v>
      </c>
      <c r="F5" s="511"/>
      <c r="G5" s="511"/>
      <c r="H5" s="511"/>
      <c r="I5" s="511"/>
      <c r="J5" s="511"/>
      <c r="K5" s="360"/>
      <c r="L5" s="12"/>
      <c r="M5" s="12"/>
      <c r="N5" s="12"/>
      <c r="O5" s="12"/>
    </row>
    <row r="6" spans="1:15" ht="12.75" customHeight="1">
      <c r="A6" s="662"/>
      <c r="B6" s="638"/>
      <c r="C6" s="660"/>
      <c r="D6" s="636"/>
      <c r="E6" s="569" t="s">
        <v>1275</v>
      </c>
      <c r="F6" s="670"/>
      <c r="G6" s="603" t="s">
        <v>101</v>
      </c>
      <c r="H6" s="604"/>
      <c r="I6" s="604"/>
      <c r="J6" s="604"/>
      <c r="K6" s="12"/>
      <c r="L6" s="12"/>
      <c r="M6" s="12"/>
      <c r="N6" s="12"/>
      <c r="O6" s="12"/>
    </row>
    <row r="7" spans="1:15" ht="12.75">
      <c r="A7" s="662"/>
      <c r="B7" s="638"/>
      <c r="C7" s="640"/>
      <c r="D7" s="642"/>
      <c r="E7" s="640"/>
      <c r="F7" s="642"/>
      <c r="G7" s="603" t="s">
        <v>102</v>
      </c>
      <c r="H7" s="607"/>
      <c r="I7" s="603" t="s">
        <v>103</v>
      </c>
      <c r="J7" s="604"/>
      <c r="K7" s="12"/>
      <c r="L7" s="12"/>
      <c r="M7" s="12"/>
      <c r="N7" s="12"/>
      <c r="O7" s="12"/>
    </row>
    <row r="8" spans="1:11" ht="13.5" thickBot="1">
      <c r="A8" s="663"/>
      <c r="B8" s="568"/>
      <c r="C8" s="313" t="s">
        <v>992</v>
      </c>
      <c r="D8" s="313" t="s">
        <v>1148</v>
      </c>
      <c r="E8" s="313" t="s">
        <v>992</v>
      </c>
      <c r="F8" s="313" t="s">
        <v>1148</v>
      </c>
      <c r="G8" s="313" t="s">
        <v>992</v>
      </c>
      <c r="H8" s="313" t="s">
        <v>1148</v>
      </c>
      <c r="I8" s="313" t="s">
        <v>992</v>
      </c>
      <c r="J8" s="314" t="s">
        <v>1148</v>
      </c>
      <c r="K8" s="12"/>
    </row>
    <row r="9" spans="1:11" ht="12.75">
      <c r="A9" s="278" t="s">
        <v>681</v>
      </c>
      <c r="B9" s="214">
        <v>2546</v>
      </c>
      <c r="C9" s="214">
        <v>1</v>
      </c>
      <c r="D9" s="77">
        <v>0.03927729772191674</v>
      </c>
      <c r="E9" s="214" t="s">
        <v>915</v>
      </c>
      <c r="F9" s="216" t="s">
        <v>915</v>
      </c>
      <c r="G9" s="214">
        <v>1074</v>
      </c>
      <c r="H9" s="323">
        <v>42.18381775333857</v>
      </c>
      <c r="I9" s="214">
        <v>1471</v>
      </c>
      <c r="J9" s="324">
        <v>57.77690494893951</v>
      </c>
      <c r="K9" s="390"/>
    </row>
    <row r="10" spans="1:11" ht="12.75">
      <c r="A10" s="282" t="s">
        <v>689</v>
      </c>
      <c r="B10" s="216">
        <v>1741</v>
      </c>
      <c r="C10" s="216">
        <v>207</v>
      </c>
      <c r="D10" s="300">
        <v>11.889718552556003</v>
      </c>
      <c r="E10" s="216" t="s">
        <v>915</v>
      </c>
      <c r="F10" s="216" t="s">
        <v>915</v>
      </c>
      <c r="G10" s="216">
        <v>200</v>
      </c>
      <c r="H10" s="300">
        <v>11.487650775416428</v>
      </c>
      <c r="I10" s="216">
        <v>1334</v>
      </c>
      <c r="J10" s="301">
        <v>76.62263067202757</v>
      </c>
      <c r="K10" s="390"/>
    </row>
    <row r="11" spans="1:11" ht="12.75">
      <c r="A11" s="282" t="s">
        <v>675</v>
      </c>
      <c r="B11" s="216">
        <v>443</v>
      </c>
      <c r="C11" s="216">
        <v>54</v>
      </c>
      <c r="D11" s="300">
        <v>12.18961625282167</v>
      </c>
      <c r="E11" s="216" t="s">
        <v>915</v>
      </c>
      <c r="F11" s="216" t="s">
        <v>915</v>
      </c>
      <c r="G11" s="216">
        <v>103</v>
      </c>
      <c r="H11" s="300">
        <v>23.25056433408578</v>
      </c>
      <c r="I11" s="216">
        <v>286</v>
      </c>
      <c r="J11" s="301">
        <v>64.55981941309255</v>
      </c>
      <c r="K11" s="390"/>
    </row>
    <row r="12" spans="1:11" ht="12.75">
      <c r="A12" s="282" t="s">
        <v>686</v>
      </c>
      <c r="B12" s="216">
        <v>81</v>
      </c>
      <c r="C12" s="216">
        <v>3</v>
      </c>
      <c r="D12" s="300">
        <v>3.7037037037037033</v>
      </c>
      <c r="E12" s="216" t="s">
        <v>915</v>
      </c>
      <c r="F12" s="216" t="s">
        <v>915</v>
      </c>
      <c r="G12" s="216">
        <v>22</v>
      </c>
      <c r="H12" s="300">
        <v>27.160493827160494</v>
      </c>
      <c r="I12" s="216">
        <v>56</v>
      </c>
      <c r="J12" s="301">
        <v>69.1358024691358</v>
      </c>
      <c r="K12" s="390"/>
    </row>
    <row r="13" spans="1:11" ht="12.75">
      <c r="A13" s="282" t="s">
        <v>1200</v>
      </c>
      <c r="B13" s="216">
        <v>595</v>
      </c>
      <c r="C13" s="216">
        <v>4</v>
      </c>
      <c r="D13" s="80">
        <v>0.6722689075630253</v>
      </c>
      <c r="E13" s="216" t="s">
        <v>915</v>
      </c>
      <c r="F13" s="216" t="s">
        <v>915</v>
      </c>
      <c r="G13" s="216">
        <v>330</v>
      </c>
      <c r="H13" s="300">
        <v>55.46218487394958</v>
      </c>
      <c r="I13" s="216">
        <v>261</v>
      </c>
      <c r="J13" s="301">
        <v>43.865546218487395</v>
      </c>
      <c r="K13" s="390"/>
    </row>
    <row r="14" spans="1:11" ht="12.75">
      <c r="A14" s="282" t="s">
        <v>682</v>
      </c>
      <c r="B14" s="216">
        <v>110</v>
      </c>
      <c r="C14" s="216" t="s">
        <v>915</v>
      </c>
      <c r="D14" s="216" t="s">
        <v>915</v>
      </c>
      <c r="E14" s="216" t="s">
        <v>915</v>
      </c>
      <c r="F14" s="216" t="s">
        <v>915</v>
      </c>
      <c r="G14" s="216">
        <v>52</v>
      </c>
      <c r="H14" s="300">
        <v>47.27272727272727</v>
      </c>
      <c r="I14" s="216">
        <v>58</v>
      </c>
      <c r="J14" s="301">
        <v>52.72727272727272</v>
      </c>
      <c r="K14" s="390"/>
    </row>
    <row r="15" spans="1:11" ht="12.75">
      <c r="A15" s="282" t="s">
        <v>671</v>
      </c>
      <c r="B15" s="216">
        <v>352</v>
      </c>
      <c r="C15" s="216" t="s">
        <v>915</v>
      </c>
      <c r="D15" s="216" t="s">
        <v>915</v>
      </c>
      <c r="E15" s="216" t="s">
        <v>915</v>
      </c>
      <c r="F15" s="216" t="s">
        <v>915</v>
      </c>
      <c r="G15" s="216">
        <v>143</v>
      </c>
      <c r="H15" s="300">
        <v>40.625</v>
      </c>
      <c r="I15" s="216">
        <v>209</v>
      </c>
      <c r="J15" s="301">
        <v>59.375</v>
      </c>
      <c r="K15" s="390"/>
    </row>
    <row r="16" spans="1:11" ht="12.75">
      <c r="A16" s="282" t="s">
        <v>678</v>
      </c>
      <c r="B16" s="216">
        <v>421</v>
      </c>
      <c r="C16" s="216" t="s">
        <v>915</v>
      </c>
      <c r="D16" s="216" t="s">
        <v>915</v>
      </c>
      <c r="E16" s="216" t="s">
        <v>915</v>
      </c>
      <c r="F16" s="216" t="s">
        <v>915</v>
      </c>
      <c r="G16" s="216">
        <v>244</v>
      </c>
      <c r="H16" s="300">
        <v>57.95724465558195</v>
      </c>
      <c r="I16" s="216">
        <v>177</v>
      </c>
      <c r="J16" s="301">
        <v>42.042755344418055</v>
      </c>
      <c r="K16" s="390"/>
    </row>
    <row r="17" spans="1:11" ht="12.75">
      <c r="A17" s="282" t="s">
        <v>1201</v>
      </c>
      <c r="B17" s="216">
        <v>121</v>
      </c>
      <c r="C17" s="216" t="s">
        <v>915</v>
      </c>
      <c r="D17" s="216" t="s">
        <v>915</v>
      </c>
      <c r="E17" s="216">
        <v>2</v>
      </c>
      <c r="F17" s="300">
        <v>1.6528925619834711</v>
      </c>
      <c r="G17" s="216">
        <v>45</v>
      </c>
      <c r="H17" s="300">
        <v>37.1900826446281</v>
      </c>
      <c r="I17" s="216">
        <v>74</v>
      </c>
      <c r="J17" s="301">
        <v>61.15702479338842</v>
      </c>
      <c r="K17" s="390"/>
    </row>
    <row r="18" spans="1:11" ht="12.75">
      <c r="A18" s="282" t="s">
        <v>690</v>
      </c>
      <c r="B18" s="216">
        <v>2094</v>
      </c>
      <c r="C18" s="216">
        <v>38</v>
      </c>
      <c r="D18" s="300">
        <v>1.8147086914995225</v>
      </c>
      <c r="E18" s="216">
        <v>8</v>
      </c>
      <c r="F18" s="300">
        <v>0.38204393505253104</v>
      </c>
      <c r="G18" s="216">
        <v>988</v>
      </c>
      <c r="H18" s="300">
        <v>47.18242597898759</v>
      </c>
      <c r="I18" s="216">
        <v>1060</v>
      </c>
      <c r="J18" s="301">
        <v>50.62082139446036</v>
      </c>
      <c r="K18" s="390"/>
    </row>
    <row r="19" spans="1:11" ht="12.75">
      <c r="A19" s="282" t="s">
        <v>683</v>
      </c>
      <c r="B19" s="216">
        <v>223</v>
      </c>
      <c r="C19" s="216" t="s">
        <v>915</v>
      </c>
      <c r="D19" s="216" t="s">
        <v>915</v>
      </c>
      <c r="E19" s="216">
        <v>1</v>
      </c>
      <c r="F19" s="80">
        <v>0.4484304932735426</v>
      </c>
      <c r="G19" s="216">
        <v>68</v>
      </c>
      <c r="H19" s="300">
        <v>30.493273542600896</v>
      </c>
      <c r="I19" s="216">
        <v>154</v>
      </c>
      <c r="J19" s="301">
        <v>69.05829596412556</v>
      </c>
      <c r="K19" s="390"/>
    </row>
    <row r="20" spans="1:11" ht="12.75">
      <c r="A20" s="282" t="s">
        <v>1202</v>
      </c>
      <c r="B20" s="216">
        <v>710</v>
      </c>
      <c r="C20" s="216" t="s">
        <v>915</v>
      </c>
      <c r="D20" s="216" t="s">
        <v>915</v>
      </c>
      <c r="E20" s="216" t="s">
        <v>915</v>
      </c>
      <c r="F20" s="216" t="s">
        <v>915</v>
      </c>
      <c r="G20" s="216">
        <v>222</v>
      </c>
      <c r="H20" s="300">
        <v>31.26760563380282</v>
      </c>
      <c r="I20" s="216">
        <v>488</v>
      </c>
      <c r="J20" s="301">
        <v>68.73239436619718</v>
      </c>
      <c r="K20" s="390"/>
    </row>
    <row r="21" spans="1:11" ht="12.75">
      <c r="A21" s="282" t="s">
        <v>679</v>
      </c>
      <c r="B21" s="216">
        <v>326</v>
      </c>
      <c r="C21" s="216">
        <v>1</v>
      </c>
      <c r="D21" s="80">
        <v>0.3067484662576687</v>
      </c>
      <c r="E21" s="216" t="s">
        <v>915</v>
      </c>
      <c r="F21" s="216" t="s">
        <v>915</v>
      </c>
      <c r="G21" s="216">
        <v>115</v>
      </c>
      <c r="H21" s="300">
        <v>35.2760736196319</v>
      </c>
      <c r="I21" s="216">
        <v>210</v>
      </c>
      <c r="J21" s="301">
        <v>64.41717791411043</v>
      </c>
      <c r="K21" s="390"/>
    </row>
    <row r="22" spans="1:11" ht="12.75">
      <c r="A22" s="282" t="s">
        <v>693</v>
      </c>
      <c r="B22" s="216">
        <v>109</v>
      </c>
      <c r="C22" s="216" t="s">
        <v>915</v>
      </c>
      <c r="D22" s="216" t="s">
        <v>915</v>
      </c>
      <c r="E22" s="216" t="s">
        <v>915</v>
      </c>
      <c r="F22" s="216" t="s">
        <v>915</v>
      </c>
      <c r="G22" s="216">
        <v>53</v>
      </c>
      <c r="H22" s="300">
        <v>48.62385321100918</v>
      </c>
      <c r="I22" s="216">
        <v>56</v>
      </c>
      <c r="J22" s="301">
        <v>51.37614678899083</v>
      </c>
      <c r="K22" s="390"/>
    </row>
    <row r="23" spans="1:11" ht="12.75">
      <c r="A23" s="282" t="s">
        <v>680</v>
      </c>
      <c r="B23" s="216">
        <v>874</v>
      </c>
      <c r="C23" s="216" t="s">
        <v>915</v>
      </c>
      <c r="D23" s="216" t="s">
        <v>915</v>
      </c>
      <c r="E23" s="216" t="s">
        <v>915</v>
      </c>
      <c r="F23" s="216" t="s">
        <v>915</v>
      </c>
      <c r="G23" s="216">
        <v>409</v>
      </c>
      <c r="H23" s="300">
        <v>46.796338672768876</v>
      </c>
      <c r="I23" s="216">
        <v>465</v>
      </c>
      <c r="J23" s="301">
        <v>53.203661327231124</v>
      </c>
      <c r="K23" s="390"/>
    </row>
    <row r="24" spans="1:11" ht="12.75">
      <c r="A24" s="282" t="s">
        <v>670</v>
      </c>
      <c r="B24" s="216">
        <v>776</v>
      </c>
      <c r="C24" s="216" t="s">
        <v>915</v>
      </c>
      <c r="D24" s="216" t="s">
        <v>915</v>
      </c>
      <c r="E24" s="216">
        <v>10</v>
      </c>
      <c r="F24" s="80">
        <v>1.287001287001287</v>
      </c>
      <c r="G24" s="216">
        <v>251</v>
      </c>
      <c r="H24" s="300">
        <v>32.3037323037323</v>
      </c>
      <c r="I24" s="216">
        <v>515</v>
      </c>
      <c r="J24" s="301">
        <v>66.28056628056628</v>
      </c>
      <c r="K24" s="390"/>
    </row>
    <row r="25" spans="1:11" ht="12.75">
      <c r="A25" s="282" t="s">
        <v>674</v>
      </c>
      <c r="B25" s="216">
        <v>133</v>
      </c>
      <c r="C25" s="216" t="s">
        <v>915</v>
      </c>
      <c r="D25" s="216" t="s">
        <v>915</v>
      </c>
      <c r="E25" s="216" t="s">
        <v>915</v>
      </c>
      <c r="F25" s="216" t="s">
        <v>915</v>
      </c>
      <c r="G25" s="216">
        <v>71</v>
      </c>
      <c r="H25" s="300">
        <v>53.383458646616546</v>
      </c>
      <c r="I25" s="216">
        <v>62</v>
      </c>
      <c r="J25" s="301">
        <v>46.616541353383454</v>
      </c>
      <c r="K25" s="390"/>
    </row>
    <row r="26" spans="1:11" ht="12.75">
      <c r="A26" s="236"/>
      <c r="B26" s="216"/>
      <c r="C26" s="216"/>
      <c r="D26" s="300"/>
      <c r="E26" s="216"/>
      <c r="F26" s="300"/>
      <c r="G26" s="216"/>
      <c r="H26" s="300"/>
      <c r="I26" s="216"/>
      <c r="J26" s="301"/>
      <c r="K26" s="390"/>
    </row>
    <row r="27" spans="1:11" s="242" customFormat="1" ht="13.5" thickBot="1">
      <c r="A27" s="238" t="s">
        <v>665</v>
      </c>
      <c r="B27" s="230">
        <v>11656</v>
      </c>
      <c r="C27" s="230">
        <v>308</v>
      </c>
      <c r="D27" s="113"/>
      <c r="E27" s="230">
        <v>21</v>
      </c>
      <c r="F27" s="113"/>
      <c r="G27" s="230">
        <v>4390</v>
      </c>
      <c r="H27" s="113"/>
      <c r="I27" s="230">
        <v>6936</v>
      </c>
      <c r="J27" s="362"/>
      <c r="K27" s="241"/>
    </row>
    <row r="28" spans="1:11" ht="12.7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12"/>
    </row>
    <row r="29" ht="12.75">
      <c r="K29" s="12"/>
    </row>
    <row r="30" ht="12.75">
      <c r="K30" s="12"/>
    </row>
    <row r="31" spans="1:11" ht="13.5" thickBot="1">
      <c r="A31" s="669" t="s">
        <v>104</v>
      </c>
      <c r="B31" s="669"/>
      <c r="C31" s="391"/>
      <c r="D31" s="391"/>
      <c r="E31" s="391"/>
      <c r="F31" s="391"/>
      <c r="G31" s="391"/>
      <c r="H31" s="391"/>
      <c r="I31" s="391"/>
      <c r="J31" s="391"/>
      <c r="K31" s="12"/>
    </row>
    <row r="32" spans="1:11" ht="12.75">
      <c r="A32" s="661" t="s">
        <v>791</v>
      </c>
      <c r="B32" s="637" t="s">
        <v>9</v>
      </c>
      <c r="C32" s="559" t="s">
        <v>99</v>
      </c>
      <c r="D32" s="555"/>
      <c r="E32" s="557" t="s">
        <v>100</v>
      </c>
      <c r="F32" s="511"/>
      <c r="G32" s="511"/>
      <c r="H32" s="511"/>
      <c r="I32" s="511"/>
      <c r="J32" s="511"/>
      <c r="K32" s="12"/>
    </row>
    <row r="33" spans="1:11" ht="12.75">
      <c r="A33" s="662"/>
      <c r="B33" s="638"/>
      <c r="C33" s="660"/>
      <c r="D33" s="636"/>
      <c r="E33" s="569" t="s">
        <v>1275</v>
      </c>
      <c r="F33" s="670"/>
      <c r="G33" s="603" t="s">
        <v>101</v>
      </c>
      <c r="H33" s="604"/>
      <c r="I33" s="604"/>
      <c r="J33" s="604"/>
      <c r="K33" s="12"/>
    </row>
    <row r="34" spans="1:11" ht="12.75">
      <c r="A34" s="662"/>
      <c r="B34" s="638"/>
      <c r="C34" s="640"/>
      <c r="D34" s="642"/>
      <c r="E34" s="640"/>
      <c r="F34" s="642"/>
      <c r="G34" s="603" t="s">
        <v>102</v>
      </c>
      <c r="H34" s="607"/>
      <c r="I34" s="603" t="s">
        <v>103</v>
      </c>
      <c r="J34" s="604"/>
      <c r="K34" s="12"/>
    </row>
    <row r="35" spans="1:11" ht="13.5" thickBot="1">
      <c r="A35" s="663"/>
      <c r="B35" s="568"/>
      <c r="C35" s="313" t="s">
        <v>992</v>
      </c>
      <c r="D35" s="313" t="s">
        <v>1148</v>
      </c>
      <c r="E35" s="313" t="s">
        <v>992</v>
      </c>
      <c r="F35" s="313" t="s">
        <v>1148</v>
      </c>
      <c r="G35" s="313" t="s">
        <v>992</v>
      </c>
      <c r="H35" s="313" t="s">
        <v>1148</v>
      </c>
      <c r="I35" s="313" t="s">
        <v>992</v>
      </c>
      <c r="J35" s="314" t="s">
        <v>1148</v>
      </c>
      <c r="K35" s="12"/>
    </row>
    <row r="36" spans="1:11" ht="12.75">
      <c r="A36" s="278" t="s">
        <v>681</v>
      </c>
      <c r="B36" s="214">
        <v>1244</v>
      </c>
      <c r="C36" s="214">
        <v>1</v>
      </c>
      <c r="D36" s="77">
        <v>0.08038585209003216</v>
      </c>
      <c r="E36" s="214" t="s">
        <v>915</v>
      </c>
      <c r="F36" s="214" t="s">
        <v>915</v>
      </c>
      <c r="G36" s="214">
        <v>591</v>
      </c>
      <c r="H36" s="111">
        <v>47.50803858520901</v>
      </c>
      <c r="I36" s="214">
        <v>652</v>
      </c>
      <c r="J36" s="298">
        <v>52.41157556270096</v>
      </c>
      <c r="K36" s="12"/>
    </row>
    <row r="37" spans="1:11" ht="12.75">
      <c r="A37" s="282" t="s">
        <v>689</v>
      </c>
      <c r="B37" s="216">
        <v>290</v>
      </c>
      <c r="C37" s="216">
        <v>41</v>
      </c>
      <c r="D37" s="112">
        <v>14.13793103448276</v>
      </c>
      <c r="E37" s="216" t="s">
        <v>915</v>
      </c>
      <c r="F37" s="216" t="s">
        <v>915</v>
      </c>
      <c r="G37" s="216">
        <v>35</v>
      </c>
      <c r="H37" s="112">
        <v>12.068965517241379</v>
      </c>
      <c r="I37" s="216">
        <v>214</v>
      </c>
      <c r="J37" s="299">
        <v>73.79310344827587</v>
      </c>
      <c r="K37" s="12"/>
    </row>
    <row r="38" spans="1:11" ht="12.75">
      <c r="A38" s="282" t="s">
        <v>675</v>
      </c>
      <c r="B38" s="216">
        <v>28</v>
      </c>
      <c r="C38" s="216">
        <v>3</v>
      </c>
      <c r="D38" s="112">
        <v>10.714285714285714</v>
      </c>
      <c r="E38" s="216" t="s">
        <v>915</v>
      </c>
      <c r="F38" s="216" t="s">
        <v>915</v>
      </c>
      <c r="G38" s="216">
        <v>5</v>
      </c>
      <c r="H38" s="112">
        <v>17.857142857142858</v>
      </c>
      <c r="I38" s="216">
        <v>20</v>
      </c>
      <c r="J38" s="299">
        <v>71.42857142857143</v>
      </c>
      <c r="K38" s="12"/>
    </row>
    <row r="39" spans="1:11" ht="12.75">
      <c r="A39" s="282" t="s">
        <v>686</v>
      </c>
      <c r="B39" s="216">
        <v>18</v>
      </c>
      <c r="C39" s="216" t="s">
        <v>915</v>
      </c>
      <c r="D39" s="216" t="s">
        <v>915</v>
      </c>
      <c r="E39" s="216" t="s">
        <v>915</v>
      </c>
      <c r="F39" s="216" t="s">
        <v>915</v>
      </c>
      <c r="G39" s="216">
        <v>6</v>
      </c>
      <c r="H39" s="112">
        <v>33.33333333333333</v>
      </c>
      <c r="I39" s="216">
        <v>12</v>
      </c>
      <c r="J39" s="299">
        <v>66.66666666666666</v>
      </c>
      <c r="K39" s="12"/>
    </row>
    <row r="40" spans="1:11" ht="12.75">
      <c r="A40" s="282" t="s">
        <v>1200</v>
      </c>
      <c r="B40" s="216">
        <v>181</v>
      </c>
      <c r="C40" s="216" t="s">
        <v>915</v>
      </c>
      <c r="D40" s="216" t="s">
        <v>915</v>
      </c>
      <c r="E40" s="216" t="s">
        <v>915</v>
      </c>
      <c r="F40" s="216" t="s">
        <v>915</v>
      </c>
      <c r="G40" s="216">
        <v>107</v>
      </c>
      <c r="H40" s="112">
        <v>59.11602209944752</v>
      </c>
      <c r="I40" s="216">
        <v>74</v>
      </c>
      <c r="J40" s="299">
        <v>40.88397790055249</v>
      </c>
      <c r="K40" s="12"/>
    </row>
    <row r="41" spans="1:11" ht="12.75">
      <c r="A41" s="282" t="s">
        <v>682</v>
      </c>
      <c r="B41" s="216">
        <v>29</v>
      </c>
      <c r="C41" s="216" t="s">
        <v>915</v>
      </c>
      <c r="D41" s="216" t="s">
        <v>915</v>
      </c>
      <c r="E41" s="216" t="s">
        <v>915</v>
      </c>
      <c r="F41" s="216" t="s">
        <v>915</v>
      </c>
      <c r="G41" s="216">
        <v>11</v>
      </c>
      <c r="H41" s="112">
        <v>37.93103448275862</v>
      </c>
      <c r="I41" s="216">
        <v>18</v>
      </c>
      <c r="J41" s="299">
        <v>62.06896551724138</v>
      </c>
      <c r="K41" s="12"/>
    </row>
    <row r="42" spans="1:11" ht="12.75">
      <c r="A42" s="282" t="s">
        <v>671</v>
      </c>
      <c r="B42" s="216">
        <v>113</v>
      </c>
      <c r="C42" s="216" t="s">
        <v>915</v>
      </c>
      <c r="D42" s="216" t="s">
        <v>915</v>
      </c>
      <c r="E42" s="216" t="s">
        <v>915</v>
      </c>
      <c r="F42" s="216" t="s">
        <v>915</v>
      </c>
      <c r="G42" s="216">
        <v>38</v>
      </c>
      <c r="H42" s="112">
        <v>33.6283185840708</v>
      </c>
      <c r="I42" s="216">
        <v>75</v>
      </c>
      <c r="J42" s="299">
        <v>66.3716814159292</v>
      </c>
      <c r="K42" s="12"/>
    </row>
    <row r="43" spans="1:11" ht="12.75">
      <c r="A43" s="282" t="s">
        <v>678</v>
      </c>
      <c r="B43" s="216">
        <v>205</v>
      </c>
      <c r="C43" s="216" t="s">
        <v>915</v>
      </c>
      <c r="D43" s="216" t="s">
        <v>915</v>
      </c>
      <c r="E43" s="216" t="s">
        <v>915</v>
      </c>
      <c r="F43" s="216" t="s">
        <v>915</v>
      </c>
      <c r="G43" s="216">
        <v>138</v>
      </c>
      <c r="H43" s="112">
        <v>67.31707317073172</v>
      </c>
      <c r="I43" s="216">
        <v>67</v>
      </c>
      <c r="J43" s="299">
        <v>32.6829268292683</v>
      </c>
      <c r="K43" s="12"/>
    </row>
    <row r="44" spans="1:11" ht="12.75">
      <c r="A44" s="282" t="s">
        <v>1201</v>
      </c>
      <c r="B44" s="216">
        <v>72</v>
      </c>
      <c r="C44" s="216" t="s">
        <v>915</v>
      </c>
      <c r="D44" s="216" t="s">
        <v>915</v>
      </c>
      <c r="E44" s="216">
        <v>2</v>
      </c>
      <c r="F44" s="80">
        <v>2.7777777777777777</v>
      </c>
      <c r="G44" s="216">
        <v>29</v>
      </c>
      <c r="H44" s="112">
        <v>40.27777777777778</v>
      </c>
      <c r="I44" s="216">
        <v>41</v>
      </c>
      <c r="J44" s="299">
        <v>56.94444444444444</v>
      </c>
      <c r="K44" s="12"/>
    </row>
    <row r="45" spans="1:11" ht="12.75">
      <c r="A45" s="282" t="s">
        <v>690</v>
      </c>
      <c r="B45" s="216">
        <v>1069</v>
      </c>
      <c r="C45" s="216">
        <v>10</v>
      </c>
      <c r="D45" s="112">
        <v>0.9354536950420954</v>
      </c>
      <c r="E45" s="216">
        <v>2</v>
      </c>
      <c r="F45" s="392">
        <v>0.18709073900841908</v>
      </c>
      <c r="G45" s="216">
        <v>514</v>
      </c>
      <c r="H45" s="112">
        <v>48.0823199251637</v>
      </c>
      <c r="I45" s="216">
        <v>543</v>
      </c>
      <c r="J45" s="299">
        <v>50.79513564078578</v>
      </c>
      <c r="K45" s="12"/>
    </row>
    <row r="46" spans="1:11" ht="12.75">
      <c r="A46" s="282" t="s">
        <v>683</v>
      </c>
      <c r="B46" s="216">
        <v>156</v>
      </c>
      <c r="C46" s="216" t="s">
        <v>915</v>
      </c>
      <c r="D46" s="216" t="s">
        <v>915</v>
      </c>
      <c r="E46" s="216">
        <v>1</v>
      </c>
      <c r="F46" s="80">
        <v>0.641025641025641</v>
      </c>
      <c r="G46" s="216">
        <v>62</v>
      </c>
      <c r="H46" s="112">
        <v>39.743589743589745</v>
      </c>
      <c r="I46" s="216">
        <v>93</v>
      </c>
      <c r="J46" s="299">
        <v>59.61538461538461</v>
      </c>
      <c r="K46" s="12"/>
    </row>
    <row r="47" spans="1:11" ht="12.75">
      <c r="A47" s="282" t="s">
        <v>1202</v>
      </c>
      <c r="B47" s="216">
        <v>414</v>
      </c>
      <c r="C47" s="216" t="s">
        <v>915</v>
      </c>
      <c r="D47" s="216" t="s">
        <v>915</v>
      </c>
      <c r="E47" s="216" t="s">
        <v>915</v>
      </c>
      <c r="F47" s="216" t="s">
        <v>915</v>
      </c>
      <c r="G47" s="216">
        <v>155</v>
      </c>
      <c r="H47" s="112">
        <v>37.43961352657005</v>
      </c>
      <c r="I47" s="216">
        <v>259</v>
      </c>
      <c r="J47" s="299">
        <v>62.56038647342995</v>
      </c>
      <c r="K47" s="12"/>
    </row>
    <row r="48" spans="1:11" ht="12.75">
      <c r="A48" s="282" t="s">
        <v>679</v>
      </c>
      <c r="B48" s="216">
        <v>181</v>
      </c>
      <c r="C48" s="216" t="s">
        <v>915</v>
      </c>
      <c r="D48" s="216" t="s">
        <v>915</v>
      </c>
      <c r="E48" s="216" t="s">
        <v>915</v>
      </c>
      <c r="F48" s="216" t="s">
        <v>915</v>
      </c>
      <c r="G48" s="216">
        <v>66</v>
      </c>
      <c r="H48" s="112">
        <v>36.46408839779006</v>
      </c>
      <c r="I48" s="216">
        <v>115</v>
      </c>
      <c r="J48" s="299">
        <v>63.53591160220995</v>
      </c>
      <c r="K48" s="12"/>
    </row>
    <row r="49" spans="1:11" ht="12.75">
      <c r="A49" s="282" t="s">
        <v>693</v>
      </c>
      <c r="B49" s="216">
        <v>30</v>
      </c>
      <c r="C49" s="216" t="s">
        <v>915</v>
      </c>
      <c r="D49" s="216" t="s">
        <v>915</v>
      </c>
      <c r="E49" s="216" t="s">
        <v>915</v>
      </c>
      <c r="F49" s="216" t="s">
        <v>915</v>
      </c>
      <c r="G49" s="216">
        <v>18</v>
      </c>
      <c r="H49" s="112">
        <v>60</v>
      </c>
      <c r="I49" s="216">
        <v>12</v>
      </c>
      <c r="J49" s="299">
        <v>40</v>
      </c>
      <c r="K49" s="12"/>
    </row>
    <row r="50" spans="1:11" ht="12.75">
      <c r="A50" s="282" t="s">
        <v>680</v>
      </c>
      <c r="B50" s="216">
        <v>660</v>
      </c>
      <c r="C50" s="216" t="s">
        <v>915</v>
      </c>
      <c r="D50" s="216" t="s">
        <v>915</v>
      </c>
      <c r="E50" s="216" t="s">
        <v>915</v>
      </c>
      <c r="F50" s="216" t="s">
        <v>915</v>
      </c>
      <c r="G50" s="216">
        <v>334</v>
      </c>
      <c r="H50" s="112">
        <v>50.60606060606061</v>
      </c>
      <c r="I50" s="216">
        <v>326</v>
      </c>
      <c r="J50" s="299">
        <v>49.3939393939394</v>
      </c>
      <c r="K50" s="12"/>
    </row>
    <row r="51" spans="1:11" ht="12.75">
      <c r="A51" s="282" t="s">
        <v>670</v>
      </c>
      <c r="B51" s="216">
        <v>599</v>
      </c>
      <c r="C51" s="216" t="s">
        <v>915</v>
      </c>
      <c r="D51" s="216" t="s">
        <v>915</v>
      </c>
      <c r="E51" s="216">
        <v>3</v>
      </c>
      <c r="F51" s="112">
        <v>0.5008347245409015</v>
      </c>
      <c r="G51" s="216">
        <v>210</v>
      </c>
      <c r="H51" s="112">
        <v>35.058430717863104</v>
      </c>
      <c r="I51" s="216">
        <v>385</v>
      </c>
      <c r="J51" s="299">
        <v>64.27378964941569</v>
      </c>
      <c r="K51" s="12"/>
    </row>
    <row r="52" spans="1:11" ht="12.75">
      <c r="A52" s="282" t="s">
        <v>674</v>
      </c>
      <c r="B52" s="216">
        <v>85</v>
      </c>
      <c r="C52" s="216" t="s">
        <v>915</v>
      </c>
      <c r="D52" s="216" t="s">
        <v>915</v>
      </c>
      <c r="E52" s="216" t="s">
        <v>915</v>
      </c>
      <c r="F52" s="216" t="s">
        <v>915</v>
      </c>
      <c r="G52" s="216">
        <v>50</v>
      </c>
      <c r="H52" s="112">
        <v>58.82352941176471</v>
      </c>
      <c r="I52" s="216">
        <v>35</v>
      </c>
      <c r="J52" s="299">
        <v>41.17647058823529</v>
      </c>
      <c r="K52" s="12"/>
    </row>
    <row r="53" spans="1:11" ht="12.75">
      <c r="A53" s="236"/>
      <c r="B53" s="216"/>
      <c r="C53" s="216"/>
      <c r="D53" s="112"/>
      <c r="E53" s="216"/>
      <c r="F53" s="216"/>
      <c r="G53" s="216"/>
      <c r="H53" s="112"/>
      <c r="I53" s="216"/>
      <c r="J53" s="299"/>
      <c r="K53" s="12"/>
    </row>
    <row r="54" spans="1:11" s="242" customFormat="1" ht="13.5" thickBot="1">
      <c r="A54" s="238" t="s">
        <v>665</v>
      </c>
      <c r="B54" s="230">
        <v>5374</v>
      </c>
      <c r="C54" s="230">
        <v>55</v>
      </c>
      <c r="D54" s="113"/>
      <c r="E54" s="230">
        <v>8</v>
      </c>
      <c r="F54" s="113"/>
      <c r="G54" s="230">
        <v>2369</v>
      </c>
      <c r="H54" s="113"/>
      <c r="I54" s="230">
        <v>2941</v>
      </c>
      <c r="J54" s="362"/>
      <c r="K54" s="241"/>
    </row>
    <row r="55" ht="12.75">
      <c r="K55" s="12"/>
    </row>
    <row r="56" ht="12.75">
      <c r="K56" s="12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105</v>
      </c>
      <c r="B3" s="554"/>
      <c r="C3" s="554"/>
      <c r="D3" s="554"/>
      <c r="E3" s="554"/>
    </row>
    <row r="4" spans="1:5" ht="13.5" thickBot="1">
      <c r="A4" s="233"/>
      <c r="B4" s="233"/>
      <c r="C4" s="233"/>
      <c r="D4" s="233"/>
      <c r="E4" s="233"/>
    </row>
    <row r="5" spans="1:5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</row>
    <row r="6" spans="1:5" ht="13.5" thickBot="1">
      <c r="A6" s="556"/>
      <c r="B6" s="568"/>
      <c r="C6" s="272" t="s">
        <v>110</v>
      </c>
      <c r="D6" s="272" t="s">
        <v>111</v>
      </c>
      <c r="E6" s="560"/>
    </row>
    <row r="7" spans="1:5" ht="12.75">
      <c r="A7" s="674" t="s">
        <v>112</v>
      </c>
      <c r="B7" s="326" t="s">
        <v>113</v>
      </c>
      <c r="C7" s="214">
        <v>3</v>
      </c>
      <c r="D7" s="214" t="s">
        <v>114</v>
      </c>
      <c r="E7" s="215" t="s">
        <v>115</v>
      </c>
    </row>
    <row r="8" spans="1:5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</row>
    <row r="9" spans="1:5" ht="12.75">
      <c r="A9" s="672"/>
      <c r="B9" s="327" t="s">
        <v>118</v>
      </c>
      <c r="C9" s="216">
        <v>2</v>
      </c>
      <c r="D9" s="216" t="s">
        <v>119</v>
      </c>
      <c r="E9" s="217" t="s">
        <v>120</v>
      </c>
    </row>
    <row r="10" spans="1:5" ht="12.75">
      <c r="A10" s="672"/>
      <c r="B10" s="327" t="s">
        <v>121</v>
      </c>
      <c r="C10" s="216" t="s">
        <v>122</v>
      </c>
      <c r="D10" s="216" t="s">
        <v>123</v>
      </c>
      <c r="E10" s="217" t="s">
        <v>124</v>
      </c>
    </row>
    <row r="11" spans="1:5" ht="12.75">
      <c r="A11" s="672"/>
      <c r="B11" s="327" t="s">
        <v>125</v>
      </c>
      <c r="C11" s="216" t="s">
        <v>126</v>
      </c>
      <c r="D11" s="216" t="s">
        <v>119</v>
      </c>
      <c r="E11" s="217" t="s">
        <v>127</v>
      </c>
    </row>
    <row r="12" spans="1:5" ht="12.75">
      <c r="A12" s="672"/>
      <c r="B12" s="327" t="s">
        <v>128</v>
      </c>
      <c r="C12" s="216">
        <v>1</v>
      </c>
      <c r="D12" s="216" t="s">
        <v>129</v>
      </c>
      <c r="E12" s="217" t="s">
        <v>130</v>
      </c>
    </row>
    <row r="13" spans="1:5" ht="12.75">
      <c r="A13" s="672"/>
      <c r="B13" s="327" t="s">
        <v>131</v>
      </c>
      <c r="C13" s="216">
        <v>1</v>
      </c>
      <c r="D13" s="216" t="s">
        <v>132</v>
      </c>
      <c r="E13" s="217" t="s">
        <v>133</v>
      </c>
    </row>
    <row r="14" spans="1:5" ht="12.75">
      <c r="A14" s="673"/>
      <c r="B14" s="393" t="s">
        <v>134</v>
      </c>
      <c r="C14" s="394" t="s">
        <v>126</v>
      </c>
      <c r="D14" s="394" t="s">
        <v>119</v>
      </c>
      <c r="E14" s="395" t="s">
        <v>135</v>
      </c>
    </row>
    <row r="15" spans="1:5" ht="12.75">
      <c r="A15" s="671" t="s">
        <v>136</v>
      </c>
      <c r="B15" s="396" t="s">
        <v>137</v>
      </c>
      <c r="C15" s="397" t="s">
        <v>138</v>
      </c>
      <c r="D15" s="397" t="s">
        <v>139</v>
      </c>
      <c r="E15" s="398" t="s">
        <v>140</v>
      </c>
    </row>
    <row r="16" spans="1:5" ht="12.75">
      <c r="A16" s="672"/>
      <c r="B16" s="327" t="s">
        <v>141</v>
      </c>
      <c r="C16" s="216" t="s">
        <v>138</v>
      </c>
      <c r="D16" s="216" t="s">
        <v>139</v>
      </c>
      <c r="E16" s="217" t="s">
        <v>142</v>
      </c>
    </row>
    <row r="17" spans="1:5" ht="12.75">
      <c r="A17" s="672"/>
      <c r="B17" s="327" t="s">
        <v>143</v>
      </c>
      <c r="C17" s="216" t="s">
        <v>138</v>
      </c>
      <c r="D17" s="216" t="s">
        <v>139</v>
      </c>
      <c r="E17" s="217" t="s">
        <v>144</v>
      </c>
    </row>
    <row r="18" spans="1:5" ht="12.75">
      <c r="A18" s="672"/>
      <c r="B18" s="399" t="s">
        <v>145</v>
      </c>
      <c r="C18" s="216" t="s">
        <v>138</v>
      </c>
      <c r="D18" s="216" t="s">
        <v>139</v>
      </c>
      <c r="E18" s="217" t="s">
        <v>146</v>
      </c>
    </row>
    <row r="19" spans="1:5" ht="12.75">
      <c r="A19" s="672"/>
      <c r="B19" s="327" t="s">
        <v>147</v>
      </c>
      <c r="C19" s="216" t="s">
        <v>138</v>
      </c>
      <c r="D19" s="216" t="s">
        <v>148</v>
      </c>
      <c r="E19" s="217" t="s">
        <v>674</v>
      </c>
    </row>
    <row r="20" spans="1:5" ht="12.75">
      <c r="A20" s="672"/>
      <c r="B20" s="327" t="s">
        <v>149</v>
      </c>
      <c r="C20" s="216" t="s">
        <v>138</v>
      </c>
      <c r="D20" s="216" t="s">
        <v>139</v>
      </c>
      <c r="E20" s="217" t="s">
        <v>120</v>
      </c>
    </row>
    <row r="21" spans="1:5" ht="12.75">
      <c r="A21" s="672"/>
      <c r="B21" s="327" t="s">
        <v>150</v>
      </c>
      <c r="C21" s="216" t="s">
        <v>138</v>
      </c>
      <c r="D21" s="216" t="s">
        <v>139</v>
      </c>
      <c r="E21" s="217" t="s">
        <v>151</v>
      </c>
    </row>
    <row r="22" spans="1:5" ht="12.75">
      <c r="A22" s="673"/>
      <c r="B22" s="393" t="s">
        <v>152</v>
      </c>
      <c r="C22" s="394" t="s">
        <v>138</v>
      </c>
      <c r="D22" s="394" t="s">
        <v>139</v>
      </c>
      <c r="E22" s="395" t="s">
        <v>153</v>
      </c>
    </row>
    <row r="23" spans="1:5" ht="12.75">
      <c r="A23" s="671" t="s">
        <v>154</v>
      </c>
      <c r="B23" s="396" t="s">
        <v>155</v>
      </c>
      <c r="C23" s="397" t="s">
        <v>156</v>
      </c>
      <c r="D23" s="397" t="s">
        <v>123</v>
      </c>
      <c r="E23" s="398" t="s">
        <v>157</v>
      </c>
    </row>
    <row r="24" spans="1:5" ht="12.75">
      <c r="A24" s="672"/>
      <c r="B24" s="327" t="s">
        <v>158</v>
      </c>
      <c r="C24" s="216" t="s">
        <v>156</v>
      </c>
      <c r="D24" s="216" t="s">
        <v>123</v>
      </c>
      <c r="E24" s="217" t="s">
        <v>159</v>
      </c>
    </row>
    <row r="25" spans="1:5" ht="12.75">
      <c r="A25" s="672"/>
      <c r="B25" s="327" t="s">
        <v>160</v>
      </c>
      <c r="C25" s="216" t="s">
        <v>138</v>
      </c>
      <c r="D25" s="216" t="s">
        <v>123</v>
      </c>
      <c r="E25" s="217" t="s">
        <v>161</v>
      </c>
    </row>
    <row r="26" spans="1:5" ht="12.75">
      <c r="A26" s="672"/>
      <c r="B26" s="327" t="s">
        <v>162</v>
      </c>
      <c r="C26" s="216" t="s">
        <v>156</v>
      </c>
      <c r="D26" s="216" t="s">
        <v>123</v>
      </c>
      <c r="E26" s="217" t="s">
        <v>163</v>
      </c>
    </row>
    <row r="27" spans="1:5" ht="12.75">
      <c r="A27" s="672"/>
      <c r="B27" s="327" t="s">
        <v>164</v>
      </c>
      <c r="C27" s="216">
        <v>0</v>
      </c>
      <c r="D27" s="216" t="s">
        <v>123</v>
      </c>
      <c r="E27" s="217" t="s">
        <v>165</v>
      </c>
    </row>
    <row r="28" spans="1:5" ht="12.75">
      <c r="A28" s="673"/>
      <c r="B28" s="393" t="s">
        <v>166</v>
      </c>
      <c r="C28" s="394" t="s">
        <v>138</v>
      </c>
      <c r="D28" s="394" t="s">
        <v>123</v>
      </c>
      <c r="E28" s="395" t="s">
        <v>130</v>
      </c>
    </row>
    <row r="29" spans="1:5" ht="12.75">
      <c r="A29" s="671" t="s">
        <v>167</v>
      </c>
      <c r="B29" s="396" t="s">
        <v>168</v>
      </c>
      <c r="C29" s="397" t="s">
        <v>156</v>
      </c>
      <c r="D29" s="397" t="s">
        <v>123</v>
      </c>
      <c r="E29" s="398" t="s">
        <v>169</v>
      </c>
    </row>
    <row r="30" spans="1:5" ht="12.75">
      <c r="A30" s="672"/>
      <c r="B30" s="327" t="s">
        <v>170</v>
      </c>
      <c r="C30" s="216" t="s">
        <v>156</v>
      </c>
      <c r="D30" s="216" t="s">
        <v>123</v>
      </c>
      <c r="E30" s="217" t="s">
        <v>157</v>
      </c>
    </row>
    <row r="31" spans="1:5" ht="12.75">
      <c r="A31" s="673"/>
      <c r="B31" s="393" t="s">
        <v>171</v>
      </c>
      <c r="C31" s="394" t="s">
        <v>156</v>
      </c>
      <c r="D31" s="394" t="s">
        <v>172</v>
      </c>
      <c r="E31" s="395" t="s">
        <v>117</v>
      </c>
    </row>
    <row r="32" spans="1:5" ht="12.75">
      <c r="A32" s="671" t="s">
        <v>173</v>
      </c>
      <c r="B32" s="396" t="s">
        <v>174</v>
      </c>
      <c r="C32" s="397" t="s">
        <v>156</v>
      </c>
      <c r="D32" s="397" t="s">
        <v>175</v>
      </c>
      <c r="E32" s="398" t="s">
        <v>176</v>
      </c>
    </row>
    <row r="33" spans="1:5" ht="12.75">
      <c r="A33" s="672"/>
      <c r="B33" s="327" t="s">
        <v>177</v>
      </c>
      <c r="C33" s="216" t="s">
        <v>156</v>
      </c>
      <c r="D33" s="216" t="s">
        <v>175</v>
      </c>
      <c r="E33" s="217" t="s">
        <v>178</v>
      </c>
    </row>
    <row r="34" spans="1:5" ht="12.75">
      <c r="A34" s="672"/>
      <c r="B34" s="327" t="s">
        <v>179</v>
      </c>
      <c r="C34" s="216" t="s">
        <v>156</v>
      </c>
      <c r="D34" s="216" t="s">
        <v>175</v>
      </c>
      <c r="E34" s="217" t="s">
        <v>180</v>
      </c>
    </row>
    <row r="35" spans="1:5" ht="12.75">
      <c r="A35" s="672"/>
      <c r="B35" s="327" t="s">
        <v>181</v>
      </c>
      <c r="C35" s="216" t="s">
        <v>156</v>
      </c>
      <c r="D35" s="216" t="s">
        <v>175</v>
      </c>
      <c r="E35" s="217" t="s">
        <v>182</v>
      </c>
    </row>
    <row r="36" spans="1:5" ht="12.75">
      <c r="A36" s="672"/>
      <c r="B36" s="327" t="s">
        <v>183</v>
      </c>
      <c r="C36" s="216" t="s">
        <v>156</v>
      </c>
      <c r="D36" s="216" t="s">
        <v>148</v>
      </c>
      <c r="E36" s="217" t="s">
        <v>146</v>
      </c>
    </row>
    <row r="37" spans="1:5" ht="12.75">
      <c r="A37" s="672"/>
      <c r="B37" s="327" t="s">
        <v>184</v>
      </c>
      <c r="C37" s="216" t="s">
        <v>156</v>
      </c>
      <c r="D37" s="216" t="s">
        <v>175</v>
      </c>
      <c r="E37" s="217" t="s">
        <v>163</v>
      </c>
    </row>
    <row r="38" spans="1:5" ht="12.75">
      <c r="A38" s="672"/>
      <c r="B38" s="327" t="s">
        <v>185</v>
      </c>
      <c r="C38" s="216" t="s">
        <v>156</v>
      </c>
      <c r="D38" s="216" t="s">
        <v>175</v>
      </c>
      <c r="E38" s="217" t="s">
        <v>186</v>
      </c>
    </row>
    <row r="39" spans="1:5" ht="12.75">
      <c r="A39" s="672"/>
      <c r="B39" s="327" t="s">
        <v>187</v>
      </c>
      <c r="C39" s="216" t="s">
        <v>156</v>
      </c>
      <c r="D39" s="216" t="s">
        <v>175</v>
      </c>
      <c r="E39" s="217" t="s">
        <v>674</v>
      </c>
    </row>
    <row r="40" spans="1:5" ht="12.75">
      <c r="A40" s="673"/>
      <c r="B40" s="393" t="s">
        <v>188</v>
      </c>
      <c r="C40" s="394" t="s">
        <v>156</v>
      </c>
      <c r="D40" s="394" t="s">
        <v>175</v>
      </c>
      <c r="E40" s="395" t="s">
        <v>189</v>
      </c>
    </row>
    <row r="41" spans="1:5" ht="12.75">
      <c r="A41" s="400" t="s">
        <v>190</v>
      </c>
      <c r="B41" s="401" t="s">
        <v>191</v>
      </c>
      <c r="C41" s="402" t="s">
        <v>138</v>
      </c>
      <c r="D41" s="402" t="s">
        <v>175</v>
      </c>
      <c r="E41" s="403" t="s">
        <v>192</v>
      </c>
    </row>
    <row r="42" spans="1:5" ht="12.75">
      <c r="A42" s="671" t="s">
        <v>193</v>
      </c>
      <c r="B42" s="396" t="s">
        <v>188</v>
      </c>
      <c r="C42" s="397" t="s">
        <v>138</v>
      </c>
      <c r="D42" s="397" t="s">
        <v>123</v>
      </c>
      <c r="E42" s="398" t="s">
        <v>194</v>
      </c>
    </row>
    <row r="43" spans="1:5" ht="12.75">
      <c r="A43" s="672"/>
      <c r="B43" s="327" t="s">
        <v>168</v>
      </c>
      <c r="C43" s="216" t="s">
        <v>138</v>
      </c>
      <c r="D43" s="216" t="s">
        <v>123</v>
      </c>
      <c r="E43" s="217" t="s">
        <v>195</v>
      </c>
    </row>
    <row r="44" spans="1:5" ht="12.75">
      <c r="A44" s="672"/>
      <c r="B44" s="327" t="s">
        <v>196</v>
      </c>
      <c r="C44" s="216" t="s">
        <v>138</v>
      </c>
      <c r="D44" s="216" t="s">
        <v>123</v>
      </c>
      <c r="E44" s="217" t="s">
        <v>124</v>
      </c>
    </row>
    <row r="45" spans="1:5" ht="12.75">
      <c r="A45" s="673"/>
      <c r="B45" s="393" t="s">
        <v>197</v>
      </c>
      <c r="C45" s="394" t="s">
        <v>138</v>
      </c>
      <c r="D45" s="394" t="s">
        <v>123</v>
      </c>
      <c r="E45" s="395" t="s">
        <v>198</v>
      </c>
    </row>
    <row r="46" spans="1:6" ht="26.25" thickBot="1">
      <c r="A46" s="404" t="s">
        <v>199</v>
      </c>
      <c r="B46" s="405" t="s">
        <v>200</v>
      </c>
      <c r="C46" s="406" t="s">
        <v>138</v>
      </c>
      <c r="D46" s="406" t="s">
        <v>201</v>
      </c>
      <c r="E46" s="407" t="s">
        <v>115</v>
      </c>
      <c r="F46" s="73"/>
    </row>
    <row r="47" spans="1:5" ht="12.75">
      <c r="A47" s="408"/>
      <c r="E47" s="12"/>
    </row>
    <row r="48" ht="12.75">
      <c r="A48" s="408"/>
    </row>
    <row r="49" ht="12.75">
      <c r="A49" s="408"/>
    </row>
    <row r="50" ht="12.75">
      <c r="A50" s="408"/>
    </row>
    <row r="51" ht="12.75">
      <c r="A51" s="408"/>
    </row>
    <row r="52" ht="12.75">
      <c r="A52" s="408"/>
    </row>
    <row r="53" ht="12.75">
      <c r="A53" s="408"/>
    </row>
    <row r="54" ht="12.75">
      <c r="A54" s="408"/>
    </row>
    <row r="55" ht="12.75">
      <c r="A55" s="408"/>
    </row>
    <row r="56" ht="12.75">
      <c r="A56" s="408"/>
    </row>
    <row r="57" ht="12.75">
      <c r="A57" s="408"/>
    </row>
    <row r="58" ht="12.75">
      <c r="A58" s="408"/>
    </row>
    <row r="59" ht="12.75">
      <c r="A59" s="408"/>
    </row>
    <row r="60" ht="12.75">
      <c r="A60" s="408"/>
    </row>
  </sheetData>
  <mergeCells count="11">
    <mergeCell ref="A7:A14"/>
    <mergeCell ref="A42:A45"/>
    <mergeCell ref="A29:A31"/>
    <mergeCell ref="A32:A40"/>
    <mergeCell ref="A1:E1"/>
    <mergeCell ref="A3:E3"/>
    <mergeCell ref="A15:A22"/>
    <mergeCell ref="A23:A28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rowBreaks count="1" manualBreakCount="1">
    <brk id="47" max="25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59.28125" style="0" customWidth="1"/>
  </cols>
  <sheetData>
    <row r="1" spans="1:5" ht="18">
      <c r="A1" s="586" t="s">
        <v>1039</v>
      </c>
      <c r="B1" s="586"/>
      <c r="C1" s="586"/>
      <c r="D1" s="586"/>
      <c r="E1" s="586"/>
    </row>
    <row r="3" spans="1:5" ht="15">
      <c r="A3" s="554" t="s">
        <v>202</v>
      </c>
      <c r="B3" s="554"/>
      <c r="C3" s="554"/>
      <c r="D3" s="554"/>
      <c r="E3" s="554"/>
    </row>
    <row r="4" spans="1:6" ht="13.5" thickBot="1">
      <c r="A4" s="233"/>
      <c r="B4" s="233"/>
      <c r="C4" s="233"/>
      <c r="D4" s="233"/>
      <c r="E4" s="233"/>
      <c r="F4" s="12"/>
    </row>
    <row r="5" spans="1:6" ht="12.75">
      <c r="A5" s="555" t="s">
        <v>106</v>
      </c>
      <c r="B5" s="637" t="s">
        <v>107</v>
      </c>
      <c r="C5" s="270" t="s">
        <v>1171</v>
      </c>
      <c r="D5" s="251" t="s">
        <v>108</v>
      </c>
      <c r="E5" s="559" t="s">
        <v>109</v>
      </c>
      <c r="F5" s="12"/>
    </row>
    <row r="6" spans="1:6" ht="13.5" thickBot="1">
      <c r="A6" s="556"/>
      <c r="B6" s="568"/>
      <c r="C6" s="272" t="s">
        <v>203</v>
      </c>
      <c r="D6" s="272" t="s">
        <v>111</v>
      </c>
      <c r="E6" s="560"/>
      <c r="F6" s="12"/>
    </row>
    <row r="7" spans="1:6" ht="12.75">
      <c r="A7" s="674" t="s">
        <v>112</v>
      </c>
      <c r="B7" s="326" t="s">
        <v>113</v>
      </c>
      <c r="C7" s="214">
        <v>2</v>
      </c>
      <c r="D7" s="214" t="s">
        <v>114</v>
      </c>
      <c r="E7" s="215" t="s">
        <v>115</v>
      </c>
      <c r="F7" s="12"/>
    </row>
    <row r="8" spans="1:6" ht="12.75">
      <c r="A8" s="672"/>
      <c r="B8" s="327" t="s">
        <v>116</v>
      </c>
      <c r="C8" s="216">
        <v>2</v>
      </c>
      <c r="D8" s="216" t="s">
        <v>114</v>
      </c>
      <c r="E8" s="217" t="s">
        <v>117</v>
      </c>
      <c r="F8" s="12"/>
    </row>
    <row r="9" spans="1:6" ht="12.75">
      <c r="A9" s="673"/>
      <c r="B9" s="393" t="s">
        <v>204</v>
      </c>
      <c r="C9" s="394" t="s">
        <v>138</v>
      </c>
      <c r="D9" s="394" t="s">
        <v>205</v>
      </c>
      <c r="E9" s="395" t="s">
        <v>206</v>
      </c>
      <c r="F9" s="12"/>
    </row>
    <row r="10" spans="1:6" ht="12.75">
      <c r="A10" s="671" t="s">
        <v>136</v>
      </c>
      <c r="B10" s="396" t="s">
        <v>207</v>
      </c>
      <c r="C10" s="397" t="s">
        <v>138</v>
      </c>
      <c r="D10" s="397" t="s">
        <v>208</v>
      </c>
      <c r="E10" s="398" t="s">
        <v>209</v>
      </c>
      <c r="F10" s="12"/>
    </row>
    <row r="11" spans="1:6" ht="12.75">
      <c r="A11" s="672"/>
      <c r="B11" s="327" t="s">
        <v>174</v>
      </c>
      <c r="C11" s="216" t="s">
        <v>138</v>
      </c>
      <c r="D11" s="216" t="s">
        <v>210</v>
      </c>
      <c r="E11" s="217" t="s">
        <v>176</v>
      </c>
      <c r="F11" s="12"/>
    </row>
    <row r="12" spans="1:6" ht="12.75">
      <c r="A12" s="672"/>
      <c r="B12" s="327" t="s">
        <v>183</v>
      </c>
      <c r="C12" s="216" t="s">
        <v>138</v>
      </c>
      <c r="D12" s="216" t="s">
        <v>210</v>
      </c>
      <c r="E12" s="217" t="s">
        <v>146</v>
      </c>
      <c r="F12" s="12"/>
    </row>
    <row r="13" spans="1:6" ht="12.75">
      <c r="A13" s="673"/>
      <c r="B13" s="409" t="s">
        <v>184</v>
      </c>
      <c r="C13" s="394" t="s">
        <v>138</v>
      </c>
      <c r="D13" s="394" t="s">
        <v>211</v>
      </c>
      <c r="E13" s="395" t="s">
        <v>163</v>
      </c>
      <c r="F13" s="12"/>
    </row>
    <row r="14" spans="1:6" ht="12.75">
      <c r="A14" s="671" t="s">
        <v>212</v>
      </c>
      <c r="B14" s="396" t="s">
        <v>174</v>
      </c>
      <c r="C14" s="397" t="s">
        <v>138</v>
      </c>
      <c r="D14" s="397" t="s">
        <v>210</v>
      </c>
      <c r="E14" s="398" t="s">
        <v>176</v>
      </c>
      <c r="F14" s="12"/>
    </row>
    <row r="15" spans="1:6" ht="12.75">
      <c r="A15" s="672"/>
      <c r="B15" s="327" t="s">
        <v>177</v>
      </c>
      <c r="C15" s="216" t="s">
        <v>138</v>
      </c>
      <c r="D15" s="216" t="s">
        <v>213</v>
      </c>
      <c r="E15" s="217" t="s">
        <v>178</v>
      </c>
      <c r="F15" s="12"/>
    </row>
    <row r="16" spans="1:6" ht="12.75">
      <c r="A16" s="672"/>
      <c r="B16" s="327" t="s">
        <v>183</v>
      </c>
      <c r="C16" s="216" t="s">
        <v>138</v>
      </c>
      <c r="D16" s="216" t="s">
        <v>210</v>
      </c>
      <c r="E16" s="217" t="s">
        <v>146</v>
      </c>
      <c r="F16" s="12"/>
    </row>
    <row r="17" spans="1:6" ht="12.75">
      <c r="A17" s="672"/>
      <c r="B17" s="327" t="s">
        <v>184</v>
      </c>
      <c r="C17" s="216" t="s">
        <v>138</v>
      </c>
      <c r="D17" s="216" t="s">
        <v>214</v>
      </c>
      <c r="E17" s="217" t="s">
        <v>163</v>
      </c>
      <c r="F17" s="12"/>
    </row>
    <row r="18" spans="1:6" ht="12.75">
      <c r="A18" s="673"/>
      <c r="B18" s="393" t="s">
        <v>215</v>
      </c>
      <c r="C18" s="394" t="s">
        <v>138</v>
      </c>
      <c r="D18" s="394" t="s">
        <v>216</v>
      </c>
      <c r="E18" s="395" t="s">
        <v>217</v>
      </c>
      <c r="F18" s="12"/>
    </row>
    <row r="19" spans="1:6" ht="12.75">
      <c r="A19" s="671" t="s">
        <v>218</v>
      </c>
      <c r="B19" s="396" t="s">
        <v>219</v>
      </c>
      <c r="C19" s="397" t="s">
        <v>138</v>
      </c>
      <c r="D19" s="397" t="s">
        <v>220</v>
      </c>
      <c r="E19" s="398" t="s">
        <v>221</v>
      </c>
      <c r="F19" s="99"/>
    </row>
    <row r="20" spans="1:6" ht="12.75">
      <c r="A20" s="672"/>
      <c r="B20" s="410" t="s">
        <v>222</v>
      </c>
      <c r="C20" s="411" t="s">
        <v>138</v>
      </c>
      <c r="D20" s="411" t="s">
        <v>220</v>
      </c>
      <c r="E20" s="411" t="s">
        <v>223</v>
      </c>
      <c r="F20" s="12"/>
    </row>
    <row r="21" spans="1:6" ht="12.75">
      <c r="A21" s="672"/>
      <c r="B21" s="410" t="s">
        <v>224</v>
      </c>
      <c r="C21" s="411" t="s">
        <v>138</v>
      </c>
      <c r="D21" s="411" t="s">
        <v>220</v>
      </c>
      <c r="E21" s="411" t="s">
        <v>225</v>
      </c>
      <c r="F21" s="12"/>
    </row>
    <row r="22" spans="1:6" ht="12.75">
      <c r="A22" s="672"/>
      <c r="B22" s="410" t="s">
        <v>226</v>
      </c>
      <c r="C22" s="411" t="s">
        <v>138</v>
      </c>
      <c r="D22" s="411" t="s">
        <v>220</v>
      </c>
      <c r="E22" s="411" t="s">
        <v>227</v>
      </c>
      <c r="F22" s="12"/>
    </row>
    <row r="23" spans="1:6" ht="12.75">
      <c r="A23" s="672"/>
      <c r="B23" s="410" t="s">
        <v>228</v>
      </c>
      <c r="C23" s="411" t="s">
        <v>138</v>
      </c>
      <c r="D23" s="411" t="s">
        <v>220</v>
      </c>
      <c r="E23" s="411" t="s">
        <v>229</v>
      </c>
      <c r="F23" s="12"/>
    </row>
    <row r="24" spans="1:6" ht="12.75">
      <c r="A24" s="672"/>
      <c r="B24" s="410" t="s">
        <v>230</v>
      </c>
      <c r="C24" s="411" t="s">
        <v>138</v>
      </c>
      <c r="D24" s="411" t="s">
        <v>220</v>
      </c>
      <c r="E24" s="411" t="s">
        <v>231</v>
      </c>
      <c r="F24" s="12"/>
    </row>
    <row r="25" spans="1:6" ht="12.75">
      <c r="A25" s="672"/>
      <c r="B25" s="410" t="s">
        <v>756</v>
      </c>
      <c r="C25" s="411" t="s">
        <v>138</v>
      </c>
      <c r="D25" s="411" t="s">
        <v>220</v>
      </c>
      <c r="E25" s="411" t="s">
        <v>232</v>
      </c>
      <c r="F25" s="12"/>
    </row>
    <row r="26" spans="1:6" ht="12.75">
      <c r="A26" s="672"/>
      <c r="B26" s="410" t="s">
        <v>233</v>
      </c>
      <c r="C26" s="411" t="s">
        <v>138</v>
      </c>
      <c r="D26" s="411" t="s">
        <v>220</v>
      </c>
      <c r="E26" s="411" t="s">
        <v>234</v>
      </c>
      <c r="F26" s="12"/>
    </row>
    <row r="27" spans="1:6" ht="12.75">
      <c r="A27" s="672"/>
      <c r="B27" s="410" t="s">
        <v>235</v>
      </c>
      <c r="C27" s="411" t="s">
        <v>138</v>
      </c>
      <c r="D27" s="411" t="s">
        <v>220</v>
      </c>
      <c r="E27" s="411" t="s">
        <v>236</v>
      </c>
      <c r="F27" s="12"/>
    </row>
    <row r="28" spans="1:6" ht="12.75">
      <c r="A28" s="672"/>
      <c r="B28" s="410" t="s">
        <v>237</v>
      </c>
      <c r="C28" s="411" t="s">
        <v>138</v>
      </c>
      <c r="D28" s="411" t="s">
        <v>220</v>
      </c>
      <c r="E28" s="411" t="s">
        <v>238</v>
      </c>
      <c r="F28" s="12"/>
    </row>
    <row r="29" spans="1:6" ht="12.75">
      <c r="A29" s="672"/>
      <c r="B29" s="410" t="s">
        <v>239</v>
      </c>
      <c r="C29" s="411" t="s">
        <v>138</v>
      </c>
      <c r="D29" s="411" t="s">
        <v>220</v>
      </c>
      <c r="E29" s="411" t="s">
        <v>1108</v>
      </c>
      <c r="F29" s="12"/>
    </row>
    <row r="30" spans="1:6" ht="12.75">
      <c r="A30" s="672"/>
      <c r="B30" s="410" t="s">
        <v>240</v>
      </c>
      <c r="C30" s="411" t="s">
        <v>138</v>
      </c>
      <c r="D30" s="411" t="s">
        <v>220</v>
      </c>
      <c r="E30" s="411" t="s">
        <v>241</v>
      </c>
      <c r="F30" s="12"/>
    </row>
    <row r="31" spans="1:6" ht="12.75">
      <c r="A31" s="672"/>
      <c r="B31" s="410" t="s">
        <v>242</v>
      </c>
      <c r="C31" s="411" t="s">
        <v>138</v>
      </c>
      <c r="D31" s="411" t="s">
        <v>220</v>
      </c>
      <c r="E31" s="411" t="s">
        <v>243</v>
      </c>
      <c r="F31" s="12"/>
    </row>
    <row r="32" spans="1:6" ht="13.5" thickBot="1">
      <c r="A32" s="675"/>
      <c r="B32" s="412" t="s">
        <v>244</v>
      </c>
      <c r="C32" s="413" t="s">
        <v>138</v>
      </c>
      <c r="D32" s="414" t="s">
        <v>220</v>
      </c>
      <c r="E32" s="413" t="s">
        <v>245</v>
      </c>
      <c r="F32" s="12"/>
    </row>
    <row r="33" ht="12.75">
      <c r="F33" s="12"/>
    </row>
    <row r="34" ht="12.75">
      <c r="F34" s="12"/>
    </row>
  </sheetData>
  <mergeCells count="9">
    <mergeCell ref="A14:A18"/>
    <mergeCell ref="A19:A32"/>
    <mergeCell ref="A7:A9"/>
    <mergeCell ref="A10:A13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G14" sqref="G14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586" t="s">
        <v>1039</v>
      </c>
      <c r="B1" s="586"/>
      <c r="C1" s="586"/>
      <c r="D1" s="359"/>
      <c r="E1" s="359"/>
      <c r="F1" s="359"/>
      <c r="G1" s="359"/>
    </row>
    <row r="3" spans="1:7" ht="15">
      <c r="A3" s="587" t="s">
        <v>246</v>
      </c>
      <c r="B3" s="587"/>
      <c r="C3" s="587"/>
      <c r="D3" s="415"/>
      <c r="E3" s="415"/>
      <c r="F3" s="415"/>
      <c r="G3" s="415"/>
    </row>
    <row r="4" spans="1:7" ht="15">
      <c r="A4" s="587" t="s">
        <v>249</v>
      </c>
      <c r="B4" s="587"/>
      <c r="C4" s="587"/>
      <c r="D4" s="415"/>
      <c r="E4" s="415"/>
      <c r="F4" s="415"/>
      <c r="G4" s="415"/>
    </row>
    <row r="5" spans="1:3" ht="13.5" thickBot="1">
      <c r="A5" s="233"/>
      <c r="B5" s="233"/>
      <c r="C5" s="233"/>
    </row>
    <row r="6" spans="1:3" ht="13.5" thickBot="1">
      <c r="A6" s="416" t="s">
        <v>250</v>
      </c>
      <c r="B6" s="417" t="s">
        <v>251</v>
      </c>
      <c r="C6" s="418" t="s">
        <v>1076</v>
      </c>
    </row>
    <row r="7" spans="1:3" ht="12.75">
      <c r="A7" s="235" t="s">
        <v>252</v>
      </c>
      <c r="B7" s="214">
        <v>11612</v>
      </c>
      <c r="C7" s="215">
        <v>39895</v>
      </c>
    </row>
    <row r="8" spans="1:3" ht="12.75">
      <c r="A8" s="236" t="s">
        <v>253</v>
      </c>
      <c r="B8" s="216">
        <v>2781</v>
      </c>
      <c r="C8" s="217">
        <v>6001</v>
      </c>
    </row>
    <row r="9" spans="1:3" ht="12.75">
      <c r="A9" s="236" t="s">
        <v>254</v>
      </c>
      <c r="B9" s="216">
        <v>1481</v>
      </c>
      <c r="C9" s="217">
        <v>29152</v>
      </c>
    </row>
    <row r="10" spans="1:3" ht="12.75">
      <c r="A10" s="236" t="s">
        <v>255</v>
      </c>
      <c r="B10" s="216">
        <v>6486</v>
      </c>
      <c r="C10" s="217">
        <v>66329</v>
      </c>
    </row>
    <row r="11" spans="1:3" ht="13.5" thickBot="1">
      <c r="A11" s="419" t="s">
        <v>256</v>
      </c>
      <c r="B11" s="220">
        <v>13832</v>
      </c>
      <c r="C11" s="221">
        <v>17244</v>
      </c>
    </row>
    <row r="12" spans="1:3" ht="12.75">
      <c r="A12" s="588" t="s">
        <v>257</v>
      </c>
      <c r="B12" s="588"/>
      <c r="C12" s="588"/>
    </row>
    <row r="47" spans="1:3" ht="14.25">
      <c r="A47" s="676"/>
      <c r="B47" s="677"/>
      <c r="C47" s="677"/>
    </row>
  </sheetData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3" max="4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zoomScale="75" zoomScaleNormal="75" workbookViewId="0" topLeftCell="A1">
      <selection activeCell="K10" sqref="K10"/>
    </sheetView>
  </sheetViews>
  <sheetFormatPr defaultColWidth="11.421875" defaultRowHeight="12.75"/>
  <cols>
    <col min="1" max="1" width="25.28125" style="73" customWidth="1"/>
    <col min="2" max="3" width="15.7109375" style="73" customWidth="1"/>
    <col min="4" max="4" width="14.7109375" style="73" customWidth="1"/>
    <col min="5" max="5" width="15.28125" style="73" customWidth="1"/>
    <col min="6" max="7" width="14.7109375" style="73" customWidth="1"/>
    <col min="8" max="16384" width="11.421875" style="73" customWidth="1"/>
  </cols>
  <sheetData>
    <row r="1" spans="1:9" ht="18">
      <c r="A1" s="516" t="s">
        <v>718</v>
      </c>
      <c r="B1" s="516"/>
      <c r="C1" s="516"/>
      <c r="D1" s="516"/>
      <c r="E1" s="516"/>
      <c r="F1" s="516"/>
      <c r="G1" s="516"/>
      <c r="H1" s="72"/>
      <c r="I1" s="72"/>
    </row>
    <row r="3" spans="1:11" ht="15">
      <c r="A3" s="517" t="s">
        <v>743</v>
      </c>
      <c r="B3" s="509"/>
      <c r="C3" s="509"/>
      <c r="D3" s="509"/>
      <c r="E3" s="509"/>
      <c r="F3" s="509"/>
      <c r="G3" s="509"/>
      <c r="H3" s="4"/>
      <c r="I3" s="4"/>
      <c r="J3" s="4"/>
      <c r="K3" s="5"/>
    </row>
    <row r="4" spans="1:11" ht="13.5" thickBot="1">
      <c r="A4" s="74"/>
      <c r="B4" s="74"/>
      <c r="C4" s="74"/>
      <c r="D4" s="74"/>
      <c r="E4" s="74"/>
      <c r="F4" s="74"/>
      <c r="G4" s="74"/>
      <c r="H4" s="6"/>
      <c r="I4" s="6"/>
      <c r="J4" s="6"/>
      <c r="K4" s="6"/>
    </row>
    <row r="5" spans="1:11" s="5" customFormat="1" ht="56.25" customHeight="1" thickBot="1">
      <c r="A5" s="48" t="s">
        <v>612</v>
      </c>
      <c r="B5" s="49" t="s">
        <v>719</v>
      </c>
      <c r="C5" s="49" t="s">
        <v>720</v>
      </c>
      <c r="D5" s="75" t="s">
        <v>653</v>
      </c>
      <c r="E5" s="49" t="s">
        <v>721</v>
      </c>
      <c r="F5" s="49" t="s">
        <v>722</v>
      </c>
      <c r="G5" s="76" t="s">
        <v>723</v>
      </c>
      <c r="H5" s="6"/>
      <c r="I5" s="6"/>
      <c r="J5" s="6"/>
      <c r="K5" s="6"/>
    </row>
    <row r="6" spans="1:14" s="5" customFormat="1" ht="12.75">
      <c r="A6" s="20" t="s">
        <v>670</v>
      </c>
      <c r="B6" s="77">
        <v>9513.67</v>
      </c>
      <c r="C6" s="78"/>
      <c r="D6" s="78">
        <v>9513.67</v>
      </c>
      <c r="E6" s="77"/>
      <c r="F6" s="77">
        <v>1015.16</v>
      </c>
      <c r="G6" s="79">
        <v>10528.83</v>
      </c>
      <c r="H6" s="6"/>
      <c r="I6" s="6"/>
      <c r="J6" s="6"/>
      <c r="K6" s="6"/>
      <c r="L6" s="6"/>
      <c r="M6" s="6"/>
      <c r="N6" s="6"/>
    </row>
    <row r="7" spans="1:14" s="5" customFormat="1" ht="12.75">
      <c r="A7" s="24" t="s">
        <v>671</v>
      </c>
      <c r="B7" s="80">
        <v>705</v>
      </c>
      <c r="C7" s="80"/>
      <c r="D7" s="80">
        <v>705</v>
      </c>
      <c r="E7" s="80"/>
      <c r="F7" s="80">
        <v>946</v>
      </c>
      <c r="G7" s="81">
        <v>1651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674</v>
      </c>
      <c r="B8" s="82">
        <v>332.15</v>
      </c>
      <c r="C8" s="82"/>
      <c r="D8" s="82">
        <v>332.15</v>
      </c>
      <c r="E8" s="82">
        <v>24</v>
      </c>
      <c r="F8" s="80"/>
      <c r="G8" s="81">
        <v>332.15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675</v>
      </c>
      <c r="B9" s="82">
        <v>21.16</v>
      </c>
      <c r="C9" s="82">
        <v>126.28</v>
      </c>
      <c r="D9" s="82">
        <v>147.44</v>
      </c>
      <c r="E9" s="82"/>
      <c r="F9" s="80"/>
      <c r="G9" s="81">
        <v>147.44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676</v>
      </c>
      <c r="B10" s="82">
        <v>19.8</v>
      </c>
      <c r="C10" s="82">
        <v>8.62</v>
      </c>
      <c r="D10" s="82">
        <v>28.42</v>
      </c>
      <c r="E10" s="80"/>
      <c r="F10" s="82">
        <v>4006.65</v>
      </c>
      <c r="G10" s="81">
        <v>4035.07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690</v>
      </c>
      <c r="B11" s="82">
        <v>4898.2</v>
      </c>
      <c r="C11" s="82">
        <v>469.16</v>
      </c>
      <c r="D11" s="82">
        <v>5367.36</v>
      </c>
      <c r="E11" s="82"/>
      <c r="F11" s="82">
        <v>8818.04</v>
      </c>
      <c r="G11" s="81">
        <v>14185.4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678</v>
      </c>
      <c r="B12" s="82">
        <v>447.93</v>
      </c>
      <c r="C12" s="80">
        <v>1.69</v>
      </c>
      <c r="D12" s="82">
        <v>449.62</v>
      </c>
      <c r="E12" s="80">
        <v>30</v>
      </c>
      <c r="F12" s="82"/>
      <c r="G12" s="81">
        <v>449.62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692</v>
      </c>
      <c r="B13" s="82">
        <v>606.33</v>
      </c>
      <c r="C13" s="82"/>
      <c r="D13" s="82">
        <v>606.33</v>
      </c>
      <c r="E13" s="82">
        <v>237.44</v>
      </c>
      <c r="F13" s="80"/>
      <c r="G13" s="81">
        <v>606.33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694</v>
      </c>
      <c r="B14" s="82">
        <v>22.59</v>
      </c>
      <c r="C14" s="80">
        <v>326.87</v>
      </c>
      <c r="D14" s="82">
        <v>349.46</v>
      </c>
      <c r="E14" s="82">
        <v>1</v>
      </c>
      <c r="F14" s="80">
        <v>91.75</v>
      </c>
      <c r="G14" s="81">
        <v>441.21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691</v>
      </c>
      <c r="B15" s="82">
        <v>5736.29</v>
      </c>
      <c r="C15" s="82"/>
      <c r="D15" s="82">
        <v>5736.29</v>
      </c>
      <c r="E15" s="82">
        <v>205.97</v>
      </c>
      <c r="F15" s="82"/>
      <c r="G15" s="81">
        <v>5736.29</v>
      </c>
      <c r="H15" s="6"/>
      <c r="I15" s="6"/>
      <c r="J15" s="6"/>
      <c r="K15" s="6"/>
      <c r="L15" s="6"/>
      <c r="M15" s="6"/>
      <c r="N15" s="6"/>
    </row>
    <row r="16" spans="1:14" s="5" customFormat="1" ht="12.75">
      <c r="A16" s="24" t="s">
        <v>680</v>
      </c>
      <c r="B16" s="83" t="s">
        <v>724</v>
      </c>
      <c r="C16" s="84" t="s">
        <v>724</v>
      </c>
      <c r="D16" s="83"/>
      <c r="E16" s="83" t="s">
        <v>724</v>
      </c>
      <c r="F16" s="82">
        <v>995.62</v>
      </c>
      <c r="G16" s="81">
        <v>995.62</v>
      </c>
      <c r="H16" s="6"/>
      <c r="I16" s="6"/>
      <c r="J16" s="6"/>
      <c r="K16" s="6"/>
      <c r="L16" s="6"/>
      <c r="M16" s="6"/>
      <c r="N16" s="6"/>
    </row>
    <row r="17" spans="1:14" s="5" customFormat="1" ht="12.75">
      <c r="A17" s="24" t="s">
        <v>681</v>
      </c>
      <c r="B17" s="83" t="s">
        <v>724</v>
      </c>
      <c r="C17" s="83" t="s">
        <v>724</v>
      </c>
      <c r="D17" s="83"/>
      <c r="E17" s="84" t="s">
        <v>724</v>
      </c>
      <c r="F17" s="82"/>
      <c r="G17" s="81" t="s">
        <v>724</v>
      </c>
      <c r="L17" s="6"/>
      <c r="M17" s="6"/>
      <c r="N17" s="6"/>
    </row>
    <row r="18" spans="1:14" s="5" customFormat="1" ht="12.75">
      <c r="A18" s="24" t="s">
        <v>700</v>
      </c>
      <c r="B18" s="82">
        <v>234.36</v>
      </c>
      <c r="C18" s="80"/>
      <c r="D18" s="82">
        <v>234.36</v>
      </c>
      <c r="E18" s="82">
        <v>1.5</v>
      </c>
      <c r="F18" s="80"/>
      <c r="G18" s="81">
        <v>234.36</v>
      </c>
      <c r="L18" s="6"/>
      <c r="M18" s="6"/>
      <c r="N18" s="6"/>
    </row>
    <row r="19" spans="1:14" s="5" customFormat="1" ht="12.75">
      <c r="A19" s="24" t="s">
        <v>682</v>
      </c>
      <c r="B19" s="82">
        <v>189.1</v>
      </c>
      <c r="C19" s="80">
        <v>126.86</v>
      </c>
      <c r="D19" s="82">
        <v>315.96</v>
      </c>
      <c r="E19" s="80">
        <v>1004.01</v>
      </c>
      <c r="F19" s="80">
        <v>214.23</v>
      </c>
      <c r="G19" s="81">
        <v>530.19</v>
      </c>
      <c r="L19" s="6"/>
      <c r="M19" s="6"/>
      <c r="N19" s="6"/>
    </row>
    <row r="20" spans="1:14" s="5" customFormat="1" ht="12.75">
      <c r="A20" s="24" t="s">
        <v>686</v>
      </c>
      <c r="B20" s="82">
        <v>133.98</v>
      </c>
      <c r="C20" s="80">
        <v>517</v>
      </c>
      <c r="D20" s="82">
        <v>650.98</v>
      </c>
      <c r="E20" s="82"/>
      <c r="F20" s="82"/>
      <c r="G20" s="81">
        <v>650.98</v>
      </c>
      <c r="L20" s="6"/>
      <c r="M20" s="6"/>
      <c r="N20" s="6"/>
    </row>
    <row r="21" spans="1:14" s="5" customFormat="1" ht="12.75">
      <c r="A21" s="24" t="s">
        <v>689</v>
      </c>
      <c r="B21" s="82">
        <v>38.51</v>
      </c>
      <c r="C21" s="80">
        <v>2003.6</v>
      </c>
      <c r="D21" s="82">
        <v>2042.11</v>
      </c>
      <c r="E21" s="80"/>
      <c r="F21" s="82"/>
      <c r="G21" s="81">
        <v>2042.11</v>
      </c>
      <c r="H21" s="6"/>
      <c r="I21" s="6"/>
      <c r="J21" s="6"/>
      <c r="K21" s="6"/>
      <c r="L21" s="6"/>
      <c r="M21" s="6"/>
      <c r="N21" s="6"/>
    </row>
    <row r="22" spans="1:14" s="5" customFormat="1" ht="12.75">
      <c r="A22" s="24" t="s">
        <v>693</v>
      </c>
      <c r="B22" s="82">
        <v>1105.92</v>
      </c>
      <c r="C22" s="80"/>
      <c r="D22" s="82">
        <v>1105.92</v>
      </c>
      <c r="E22" s="82"/>
      <c r="F22" s="80"/>
      <c r="G22" s="81">
        <v>1105.92</v>
      </c>
      <c r="H22" s="6"/>
      <c r="I22" s="6"/>
      <c r="J22" s="6"/>
      <c r="K22" s="6"/>
      <c r="L22" s="6"/>
      <c r="M22" s="6"/>
      <c r="N22" s="6"/>
    </row>
    <row r="23" spans="1:14" s="5" customFormat="1" ht="12.75">
      <c r="A23" s="24"/>
      <c r="B23" s="82"/>
      <c r="C23" s="82"/>
      <c r="D23" s="82"/>
      <c r="E23" s="82"/>
      <c r="F23" s="82"/>
      <c r="G23" s="81"/>
      <c r="H23" s="6"/>
      <c r="I23" s="4"/>
      <c r="J23" s="6"/>
      <c r="K23" s="4"/>
      <c r="L23" s="6"/>
      <c r="M23" s="4"/>
      <c r="N23" s="6"/>
    </row>
    <row r="24" spans="1:14" s="5" customFormat="1" ht="13.5" thickBot="1">
      <c r="A24" s="29" t="s">
        <v>665</v>
      </c>
      <c r="B24" s="85">
        <f aca="true" t="shared" si="0" ref="B24:G24">SUM(B6:B23)</f>
        <v>24004.989999999998</v>
      </c>
      <c r="C24" s="85">
        <f t="shared" si="0"/>
        <v>3580.08</v>
      </c>
      <c r="D24" s="85">
        <f t="shared" si="0"/>
        <v>27585.07</v>
      </c>
      <c r="E24" s="85">
        <f t="shared" si="0"/>
        <v>1503.92</v>
      </c>
      <c r="F24" s="85">
        <f t="shared" si="0"/>
        <v>16087.45</v>
      </c>
      <c r="G24" s="86">
        <f t="shared" si="0"/>
        <v>43672.520000000004</v>
      </c>
      <c r="H24" s="6"/>
      <c r="I24" s="6"/>
      <c r="J24" s="6"/>
      <c r="K24" s="6"/>
      <c r="L24" s="6"/>
      <c r="M24" s="6"/>
      <c r="N24" s="6"/>
    </row>
    <row r="25" spans="1:7" s="5" customFormat="1" ht="17.25" customHeight="1">
      <c r="A25" s="45" t="s">
        <v>725</v>
      </c>
      <c r="B25" s="87"/>
      <c r="C25" s="87"/>
      <c r="D25" s="87"/>
      <c r="E25" s="87"/>
      <c r="F25" s="87"/>
      <c r="G25" s="87"/>
    </row>
    <row r="26" ht="12.75">
      <c r="A26" s="73" t="s">
        <v>726</v>
      </c>
    </row>
    <row r="42" ht="12.75">
      <c r="G42" s="6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2010-10-26T12:24:35Z</cp:lastPrinted>
  <dcterms:created xsi:type="dcterms:W3CDTF">2009-06-03T07:28:13Z</dcterms:created>
  <dcterms:modified xsi:type="dcterms:W3CDTF">2010-10-26T12:24:46Z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