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11640" activeTab="3"/>
  </bookViews>
  <sheets>
    <sheet name="8.1 " sheetId="1" r:id="rId1"/>
    <sheet name="8.2" sheetId="2" r:id="rId2"/>
    <sheet name="8.3" sheetId="3" r:id="rId3"/>
    <sheet name="8.4 " sheetId="4" r:id="rId4"/>
    <sheet name="8.5" sheetId="5" r:id="rId5"/>
    <sheet name="8.6 " sheetId="6" r:id="rId6"/>
    <sheet name="8.7 " sheetId="7" r:id="rId7"/>
    <sheet name="8.8" sheetId="8" r:id="rId8"/>
    <sheet name="8.9 " sheetId="9" r:id="rId9"/>
    <sheet name="8.10" sheetId="10" r:id="rId10"/>
    <sheet name="8.11" sheetId="11" r:id="rId11"/>
    <sheet name="8.12" sheetId="12" r:id="rId12"/>
    <sheet name="8.13 " sheetId="13" r:id="rId13"/>
    <sheet name="8.14" sheetId="14" r:id="rId14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'8.1 '!$A$1:$D$43</definedName>
    <definedName name="_xlnm.Print_Area" localSheetId="9">'8.10'!$A$1:$I$56</definedName>
    <definedName name="_xlnm.Print_Area" localSheetId="10">'8.11'!$A$1:$F$29</definedName>
    <definedName name="_xlnm.Print_Area" localSheetId="11">'8.12'!$A$1:$E$15</definedName>
    <definedName name="_xlnm.Print_Area" localSheetId="12">'8.13 '!$A$1:$F$16</definedName>
    <definedName name="_xlnm.Print_Area" localSheetId="13">'8.14'!$A$1:$G$20</definedName>
    <definedName name="_xlnm.Print_Area" localSheetId="1">'8.2'!$A$1:$D$18</definedName>
    <definedName name="_xlnm.Print_Area" localSheetId="2">'8.3'!$A$1:$M$34</definedName>
    <definedName name="_xlnm.Print_Area" localSheetId="3">'8.4 '!$A$1:$Q$32</definedName>
    <definedName name="_xlnm.Print_Area" localSheetId="4">'8.5'!$A$1:$H$24</definedName>
    <definedName name="_xlnm.Print_Area" localSheetId="5">'8.6 '!$A$1:$C$33</definedName>
    <definedName name="_xlnm.Print_Area" localSheetId="6">'8.7 '!$A$1:$E$20</definedName>
    <definedName name="_xlnm.Print_Area" localSheetId="7">'8.8'!$A$1:$E$31</definedName>
    <definedName name="_xlnm.Print_Area" localSheetId="8">'8.9 '!$A$1:$G$38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localSheetId="11" hidden="1">'[16]19.14-15'!#REF!</definedName>
    <definedName name="kk" localSheetId="13" hidden="1">'[16]19.14-15'!#REF!</definedName>
    <definedName name="kk" hidden="1">'[14]19.14-15'!#REF!</definedName>
    <definedName name="kkjkj" localSheetId="11">#REF!</definedName>
    <definedName name="kkjkj" localSheetId="13">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localSheetId="11" hidden="1">'[16]19.14-15'!#REF!</definedName>
    <definedName name="p7" localSheetId="13" hidden="1">'[16]19.14-15'!#REF!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  <definedName name="Z_48FC07C3_A5C9_4727_AB22_D5C655AE524D_.wvu.PrintArea" localSheetId="9" hidden="1">'8.10'!$A$1:$H$55</definedName>
    <definedName name="Z_48FC07C3_A5C9_4727_AB22_D5C655AE524D_.wvu.PrintArea" localSheetId="8" hidden="1">'8.9 '!$A$1:$F$31</definedName>
    <definedName name="Z_71270737_B7E3_4FD5_BBAA_DAAEEAED8EAD_.wvu.PrintArea" localSheetId="12" hidden="1">'8.13 '!$A$1:$E$14</definedName>
    <definedName name="Z_D9078923_52ED_4967_96FA_D31D5B162594_.wvu.PrintArea" localSheetId="0" hidden="1">'8.1 '!$A$1:$C$37</definedName>
    <definedName name="Z_D9078923_52ED_4967_96FA_D31D5B162594_.wvu.PrintArea" localSheetId="1" hidden="1">'8.2'!$A$1:$C$11</definedName>
    <definedName name="Z_D9078923_52ED_4967_96FA_D31D5B162594_.wvu.PrintArea" localSheetId="2" hidden="1">'8.3'!$A$1:$L$24</definedName>
    <definedName name="Z_D9078923_52ED_4967_96FA_D31D5B162594_.wvu.PrintArea" localSheetId="3" hidden="1">'8.4 '!$A$1:$L$20</definedName>
    <definedName name="Z_D9078923_52ED_4967_96FA_D31D5B162594_.wvu.PrintArea" localSheetId="5" hidden="1">'8.6 '!$A$1:$B$29</definedName>
    <definedName name="Z_D9078923_52ED_4967_96FA_D31D5B162594_.wvu.PrintArea" localSheetId="6" hidden="1">'8.7 '!$A$1:$C$16</definedName>
    <definedName name="Z_D9078923_52ED_4967_96FA_D31D5B162594_.wvu.PrintArea" localSheetId="7" hidden="1">'8.8'!$A$1:$D$27</definedName>
    <definedName name="Z_F9DE2A80_EDA3_4D4E_BE05_FD168AE5E82B_.wvu.PrintArea" localSheetId="10" hidden="1">'8.11'!$A$1:$E$29</definedName>
  </definedNames>
  <calcPr fullCalcOnLoad="1"/>
</workbook>
</file>

<file path=xl/sharedStrings.xml><?xml version="1.0" encoding="utf-8"?>
<sst xmlns="http://schemas.openxmlformats.org/spreadsheetml/2006/main" count="345" uniqueCount="214">
  <si>
    <t>RESIDUOS</t>
  </si>
  <si>
    <t>Comunidad Autónoma</t>
  </si>
  <si>
    <t>Número de plantas</t>
  </si>
  <si>
    <t>Cantidad de residuos incinerados (t)</t>
  </si>
  <si>
    <t>C.A.ISLAS BALEARES</t>
  </si>
  <si>
    <t xml:space="preserve">C.A.CANTABRIA </t>
  </si>
  <si>
    <t>C.A.CATALUÑA</t>
  </si>
  <si>
    <t>C.A.GALICIA</t>
  </si>
  <si>
    <t xml:space="preserve">C. DE MADRID </t>
  </si>
  <si>
    <t>C.A.PAÍS VASCO</t>
  </si>
  <si>
    <t>CIUDAD AUTÓNOMA DE MELILLA</t>
  </si>
  <si>
    <t>ESPAÑA</t>
  </si>
  <si>
    <t>Número de vertederos</t>
  </si>
  <si>
    <t>Residuos urbanos vertidos (t)</t>
  </si>
  <si>
    <t>Vertederos con captación de metano y producción de energía eléctrica</t>
  </si>
  <si>
    <t>C.A.ANDALUCÍA</t>
  </si>
  <si>
    <t>C.A.ARAGÓN</t>
  </si>
  <si>
    <t xml:space="preserve">– </t>
  </si>
  <si>
    <t xml:space="preserve">PRINCIPADO DE ASTURIAS </t>
  </si>
  <si>
    <t>C.A.CANARIAS</t>
  </si>
  <si>
    <t xml:space="preserve">C.A.CASTILLA-LA MANCHA </t>
  </si>
  <si>
    <t>C.A.CASTILLA Y LEÓN</t>
  </si>
  <si>
    <t>C.A. EXTREMADURA</t>
  </si>
  <si>
    <t xml:space="preserve">C.A.LA RIOJA </t>
  </si>
  <si>
    <t>REGIÓN DE MURCIA</t>
  </si>
  <si>
    <t xml:space="preserve">C. FORAL DE NAVARRA </t>
  </si>
  <si>
    <t xml:space="preserve">C.VALENCIANA </t>
  </si>
  <si>
    <t>Modalidad de Recogida</t>
  </si>
  <si>
    <t>Recogida (toneladas/año)</t>
  </si>
  <si>
    <t>Porcentaje</t>
  </si>
  <si>
    <t xml:space="preserve">Cantidad de residuos mezclados </t>
  </si>
  <si>
    <t>Cantidad de residuos depositados en puntos limpios</t>
  </si>
  <si>
    <t>Instalaciones de Tratamiento y eliminación</t>
  </si>
  <si>
    <t>Nº centros</t>
  </si>
  <si>
    <t>Entrada (tonelada/año)</t>
  </si>
  <si>
    <t>Instalaciones de clasificación de envases</t>
  </si>
  <si>
    <t>instalaciones de compostaje de F. orgánica recogida selectivamente</t>
  </si>
  <si>
    <t>Instalaciones de triaje y compostaje</t>
  </si>
  <si>
    <t>Instalaciones de  triaje, biometanización y compostaje</t>
  </si>
  <si>
    <t>Instalaciones de incineración</t>
  </si>
  <si>
    <t>Vertederos</t>
  </si>
  <si>
    <t>Compost comercializado (t)</t>
  </si>
  <si>
    <t>Otros materiales clasificados</t>
  </si>
  <si>
    <t>Rechazo (t)</t>
  </si>
  <si>
    <t>Vidrio</t>
  </si>
  <si>
    <t>Plástico</t>
  </si>
  <si>
    <t>Cartón</t>
  </si>
  <si>
    <t>(t)</t>
  </si>
  <si>
    <t>-</t>
  </si>
  <si>
    <t>Comunidades Autónomas</t>
  </si>
  <si>
    <t>Número de instalaciones</t>
  </si>
  <si>
    <t>Materiales recuperados (t)</t>
  </si>
  <si>
    <t>Cantidad recogida (toneladas)</t>
  </si>
  <si>
    <t>CIUDAD AUTÓNOMA DE CEUTA</t>
  </si>
  <si>
    <t>8.8. Cantidad de residuos urbanos vertidos por CCAA, 2009</t>
  </si>
  <si>
    <t>8.7. Cantidad de residuos urbanos tratados en instalaciones de incineración por CCAA, 2009</t>
  </si>
  <si>
    <t xml:space="preserve">8.6. Cantidad de residuos urbanos recogidas selectivamente por CCAA, 2009 </t>
  </si>
  <si>
    <t>8.5. Cantidad de fracción orgánica de los residuos urbanos tratada en instalaciones de compostaje de fracción orgánica, 2009</t>
  </si>
  <si>
    <t>8.4. Cantidad de residuos urbanos tratados en instalaciones de triaje, biometanización y compostaje, 2009</t>
  </si>
  <si>
    <t>8.2. Cantidad de residuos urbanos tratados según tipo de instalación, 2009</t>
  </si>
  <si>
    <t>8.1. Cantidad de residuos urbanos recogidos según modalidad, 2009</t>
  </si>
  <si>
    <t>C.A. ANDALUCÍA</t>
  </si>
  <si>
    <t>C.A. GALICIA</t>
  </si>
  <si>
    <t>Metales</t>
  </si>
  <si>
    <t>Compuestos</t>
  </si>
  <si>
    <t>Biorresiduos</t>
  </si>
  <si>
    <t>C. VALENCIANA</t>
  </si>
  <si>
    <t>C.A. ARAGÓN</t>
  </si>
  <si>
    <t>Entrada de residuos en masa (toneladas)</t>
  </si>
  <si>
    <t>Entrada de biorresiduos (t)</t>
  </si>
  <si>
    <t xml:space="preserve"> (t)</t>
  </si>
  <si>
    <t>Cantidad de residuos recogidos selectivamente (Papel, Vidrio, Envases Ligeros y biorresiduos)</t>
  </si>
  <si>
    <t>Otros residuos recogidos selectivamente (Madera, Ropa y Pilas)</t>
  </si>
  <si>
    <t>8.3.   Cantidad de residuos urbanos tratados en instalaciones de triaje y compostaje, 2009</t>
  </si>
  <si>
    <t>Otros materiales</t>
  </si>
  <si>
    <t>Entrada triaje (t)</t>
  </si>
  <si>
    <t>Incineración</t>
  </si>
  <si>
    <t>Entrada compostaje (t)</t>
  </si>
  <si>
    <t>Entrada de biorresiduos a Biometanización (t)</t>
  </si>
  <si>
    <t xml:space="preserve">Digestato de biometanización </t>
  </si>
  <si>
    <t>Vertedero</t>
  </si>
  <si>
    <t>Rechazos (t)</t>
  </si>
  <si>
    <t xml:space="preserve"> Total</t>
  </si>
  <si>
    <t>Entrada de residuos (t)</t>
  </si>
  <si>
    <t>Entrada total</t>
  </si>
  <si>
    <t>Residuos FO</t>
  </si>
  <si>
    <t>Residuos FV</t>
  </si>
  <si>
    <t>Salidas (t)</t>
  </si>
  <si>
    <t>Compost comercializado</t>
  </si>
  <si>
    <t>Rechazo a vertedero o incineración</t>
  </si>
  <si>
    <t>OBSERVACIONES: Las cantidades de residuos incineradas incluyen rechazos de las plantas de tratamiento.</t>
  </si>
  <si>
    <t>Residuos recogidos por otras vías</t>
  </si>
  <si>
    <t>Fuente: Información proporcionada por las CCAA</t>
  </si>
  <si>
    <t>Fuente: Información propporcionada por las CCAA</t>
  </si>
  <si>
    <t>8.11.  Producción y destino de lodos de instalaciones EDAR, 2009</t>
  </si>
  <si>
    <t>Lodos de depuradora producidos (t m.s.)</t>
  </si>
  <si>
    <t>Lodos de depuradora utilizados en suelos agrícolas (t m.s.)</t>
  </si>
  <si>
    <t>Lodos eliminados
en vertedero
(t m.s./año)</t>
  </si>
  <si>
    <t>Lodos incinerados
(t m.s./año)</t>
  </si>
  <si>
    <t>Andalucía</t>
  </si>
  <si>
    <t>Aragón</t>
  </si>
  <si>
    <t>Asturias (Principado de)</t>
  </si>
  <si>
    <t>Baleares (Illes)</t>
  </si>
  <si>
    <t xml:space="preserve">Canarias </t>
  </si>
  <si>
    <t xml:space="preserve">Cantabria </t>
  </si>
  <si>
    <t>Castilla-La Mancha</t>
  </si>
  <si>
    <t>Castilla y León</t>
  </si>
  <si>
    <t xml:space="preserve">Cataluña </t>
  </si>
  <si>
    <t>Ceuta - Melilla</t>
  </si>
  <si>
    <t xml:space="preserve">Extremadura </t>
  </si>
  <si>
    <t xml:space="preserve">Galicia </t>
  </si>
  <si>
    <t>La Rioja</t>
  </si>
  <si>
    <t>Madrid (Comunidad de)</t>
  </si>
  <si>
    <t>Murcia (Región de)</t>
  </si>
  <si>
    <t>Navarra (Comunidad Foral de)</t>
  </si>
  <si>
    <t xml:space="preserve">País Vasco </t>
  </si>
  <si>
    <t xml:space="preserve">Valenciana (Comunidad) </t>
  </si>
  <si>
    <t>8.13. Gestión de neumáticos fuera de uso, 2009</t>
  </si>
  <si>
    <t>Gestión</t>
  </si>
  <si>
    <t>Cantidad (t)</t>
  </si>
  <si>
    <t xml:space="preserve">Reutilizado y Recauchutado </t>
  </si>
  <si>
    <t xml:space="preserve">Reciclado de material </t>
  </si>
  <si>
    <t xml:space="preserve">Valorización energética </t>
  </si>
  <si>
    <t>TOTAL</t>
  </si>
  <si>
    <r>
      <t>(1)</t>
    </r>
    <r>
      <rPr>
        <sz val="10"/>
        <rFont val="Arial"/>
        <family val="2"/>
      </rPr>
      <t>Sistema integrado de gestión de neumáticos</t>
    </r>
  </si>
  <si>
    <r>
      <t>(2)</t>
    </r>
    <r>
      <rPr>
        <sz val="10"/>
        <rFont val="Arial"/>
        <family val="2"/>
      </rPr>
      <t xml:space="preserve"> Tratamiento de neumáticos usados</t>
    </r>
  </si>
  <si>
    <r>
      <t>Signus</t>
    </r>
    <r>
      <rPr>
        <vertAlign val="superscript"/>
        <sz val="10"/>
        <rFont val="Arial"/>
        <family val="2"/>
      </rPr>
      <t>(1)</t>
    </r>
  </si>
  <si>
    <r>
      <t>TNU</t>
    </r>
    <r>
      <rPr>
        <vertAlign val="superscript"/>
        <sz val="10"/>
        <rFont val="Arial"/>
        <family val="2"/>
      </rPr>
      <t>(2)</t>
    </r>
  </si>
  <si>
    <t>8.9.  Cantidad de vidrio gestionado por CCAA, 2009</t>
  </si>
  <si>
    <t>Habitantes</t>
  </si>
  <si>
    <t>Contenedores (unidades)</t>
  </si>
  <si>
    <t>Kilogramos por habitante</t>
  </si>
  <si>
    <t>Habitantes por contenedor</t>
  </si>
  <si>
    <t>ANDALUCÍA</t>
  </si>
  <si>
    <t>ARAGÓN</t>
  </si>
  <si>
    <t>ASTURIAS</t>
  </si>
  <si>
    <t>BALEARES</t>
  </si>
  <si>
    <t>CANARIAS</t>
  </si>
  <si>
    <t>CANTABRIA</t>
  </si>
  <si>
    <t>CASTILLA-LA MANCHA</t>
  </si>
  <si>
    <t>CASTILLA LEÓN</t>
  </si>
  <si>
    <t>CATALUÑA</t>
  </si>
  <si>
    <t>EXTREMADURA</t>
  </si>
  <si>
    <t>GALICIA</t>
  </si>
  <si>
    <t>LA RIOJA</t>
  </si>
  <si>
    <t>MADRID</t>
  </si>
  <si>
    <t>MURCIA</t>
  </si>
  <si>
    <t>NAVARRA</t>
  </si>
  <si>
    <t>PAÍS VASCO</t>
  </si>
  <si>
    <t>VALENCIA</t>
  </si>
  <si>
    <t xml:space="preserve">CEUTA </t>
  </si>
  <si>
    <t>MELILLA</t>
  </si>
  <si>
    <t>Total C.C.A.A.</t>
  </si>
  <si>
    <t>Total vidrios procedentes de contenedores</t>
  </si>
  <si>
    <t>Total vidrios procedentes de otras fuentes</t>
  </si>
  <si>
    <t>Nota: La fuente de esta información es el sistema integrado de gestión ECOVIDRIO</t>
  </si>
  <si>
    <t>8.10. Serie histórica del consumo, recogida y reciclaje de papel-cartón</t>
  </si>
  <si>
    <t>Años</t>
  </si>
  <si>
    <t>Recogida de papel y cartón usados</t>
  </si>
  <si>
    <t xml:space="preserve">Importación </t>
  </si>
  <si>
    <t>Exportación</t>
  </si>
  <si>
    <t>Consumo papel y cartón usados</t>
  </si>
  <si>
    <t>Tasa (porcentaje) de</t>
  </si>
  <si>
    <t xml:space="preserve">Recogida </t>
  </si>
  <si>
    <t xml:space="preserve">Utilización </t>
  </si>
  <si>
    <t>Reciclaje</t>
  </si>
  <si>
    <t>Porcentaje 08/07</t>
  </si>
  <si>
    <t>Vidrio reciclado (toneladas recogidas)</t>
  </si>
  <si>
    <t>(en miles de toneladas)</t>
  </si>
  <si>
    <t>Fuente: ASPAPEL</t>
  </si>
  <si>
    <t>Fuente: Registro Nacional de Lodos</t>
  </si>
  <si>
    <t>Fuente: Sistemas Integrados de Gestión SIGNUS (1) y TNU (2)</t>
  </si>
  <si>
    <t>La información es incompleta para las CCAA de Extremadura y Cataluña.</t>
  </si>
  <si>
    <t xml:space="preserve"> de las Islas Baleares (del Consejo Insular de Mallorca) ni Canarias (de los Cabildos Insulares de</t>
  </si>
  <si>
    <t xml:space="preserve"> La Gomera, El Hierro y La Palma), así como sobre recogida de residuos en puntos limpios de las </t>
  </si>
  <si>
    <t>CCAA de Andalucía, Extremadura, Galicia, y de las Ciudades Autónomas de Ceuta y Melilla.</t>
  </si>
  <si>
    <r>
      <t>OBSERVACIONES:</t>
    </r>
    <r>
      <rPr>
        <sz val="10"/>
        <rFont val="Arial"/>
        <family val="0"/>
      </rPr>
      <t xml:space="preserve"> No se ha recibido la información completa sobre generación y gestión de residuos</t>
    </r>
  </si>
  <si>
    <t xml:space="preserve">8.12.  Serie histórica de vehículos valorizados procedentes del mercado nacional e importados, 2008 </t>
  </si>
  <si>
    <t>Año</t>
  </si>
  <si>
    <t>Vehículos valorizados</t>
  </si>
  <si>
    <t>Nacionales</t>
  </si>
  <si>
    <t>Importados</t>
  </si>
  <si>
    <t>Total</t>
  </si>
  <si>
    <t>8.14. Residuos de aparatos eléctricos y electrónicos gestionados según categoría y uso, 2008</t>
  </si>
  <si>
    <t>Categoría</t>
  </si>
  <si>
    <t>Uso doméstico</t>
  </si>
  <si>
    <t>Uso profesional</t>
  </si>
  <si>
    <t>Objetivo R.D.</t>
  </si>
  <si>
    <t>Toneladas</t>
  </si>
  <si>
    <t>Porcentaje de valorización</t>
  </si>
  <si>
    <t>Grandes electrodomésticos</t>
  </si>
  <si>
    <t>Pequeños electrodomésticos</t>
  </si>
  <si>
    <t>Equipos de Informática y Telecomun.</t>
  </si>
  <si>
    <t>Aparatos electrónicos de consumo</t>
  </si>
  <si>
    <t xml:space="preserve"> Aparatos de alumbrado</t>
  </si>
  <si>
    <t>Herramientas eléctricas y electrónicas</t>
  </si>
  <si>
    <t xml:space="preserve"> Juguetes o equipos deportivos</t>
  </si>
  <si>
    <t>Aparatos médicos</t>
  </si>
  <si>
    <t xml:space="preserve"> Instrumentos de vigilancia y control</t>
  </si>
  <si>
    <t>Máquinas expendedoras</t>
  </si>
  <si>
    <t>* Datos correspondientes a 2008, actualizados en 2009</t>
  </si>
  <si>
    <t xml:space="preserve">OBSERVACIONES: A biometanización entran tanto residuos de recogida en masa, una vez pasado el triaje, como residuos de recogida selectiva. Algunos de estos, los biorresiduos (fracción vegetal, lodos de EDAR y fracción orgánica), entran </t>
  </si>
  <si>
    <t>directamente a compostaje. La información es incompleta (en cuanto a materiales recuperados, entrada de digestato a biometanización o ambos) para las CCAA de Aragón, Islas Canarias y Baleares, Cataluña, Galicia, La Rioja y País Vasco.</t>
  </si>
  <si>
    <t xml:space="preserve">   Residuos de limpieza municipal (Limpieza viaria, Parques y jardines y Otros)</t>
  </si>
  <si>
    <t xml:space="preserve">   Residuos de otros flujos (Mercados, Comercios, Voluminosos y Otros)</t>
  </si>
  <si>
    <r>
      <t>OBSERVACIONES:</t>
    </r>
    <r>
      <rPr>
        <sz val="10"/>
        <rFont val="Arial"/>
        <family val="2"/>
      </rPr>
      <t xml:space="preserve"> en la entrada de biorresiduos se incluye la de Fracción Orgánica, Fracción Vegetal y Lodos de EDAR, todos ellos de recogida selectiva.  </t>
    </r>
  </si>
  <si>
    <t>La información es incompleta para las CCAA de País Vasco y Valencia.</t>
  </si>
  <si>
    <t xml:space="preserve">la fracción orgánica y vegetal de recogida selectiva, lodos de EDAR y otros materiales biodegradables. </t>
  </si>
  <si>
    <r>
      <t>OBSERVACIONES:</t>
    </r>
    <r>
      <rPr>
        <sz val="10"/>
        <rFont val="Arial"/>
        <family val="2"/>
      </rPr>
      <t xml:space="preserve"> La columna denominada "Entrada total de residuos" incluye, además de </t>
    </r>
  </si>
  <si>
    <r>
      <t>OBSERVACIONES:</t>
    </r>
    <r>
      <rPr>
        <sz val="10"/>
        <rFont val="Arial"/>
        <family val="0"/>
      </rPr>
      <t xml:space="preserve"> En la recogida selectiva están incluidos Papel, Vidrio, Envases ligeros, </t>
    </r>
  </si>
  <si>
    <t>(de limpieza viaria, de parques y jardines, de mercados, comercios, voluminosos).</t>
  </si>
  <si>
    <t xml:space="preserve">Fracción orgánica, Madera, Ropa y Pilas. No se incluyen los residuos recogidos por otras vías </t>
  </si>
  <si>
    <r>
      <t>OBSERVACIONES</t>
    </r>
    <r>
      <rPr>
        <sz val="10"/>
        <rFont val="Arial"/>
        <family val="2"/>
      </rPr>
      <t>: Las cantidades de residuos vertidos incluyen rechazos de las plantas de tratamiento</t>
    </r>
  </si>
  <si>
    <t xml:space="preserve"> No se dispone de datos de la CA de Aragón sobre el número de vertederos con captación de metano.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</si>
</sst>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0_)"/>
    <numFmt numFmtId="193" formatCode="#,##0.0"/>
    <numFmt numFmtId="194" formatCode="#,##0.00\ &quot;€&quot;"/>
    <numFmt numFmtId="195" formatCode="#,##0_);\(#,##0\)"/>
    <numFmt numFmtId="196" formatCode="#,##0.00_);\(#,##0.00\)"/>
    <numFmt numFmtId="197" formatCode="#,##0.0_);\(#,##0.0\)"/>
    <numFmt numFmtId="198" formatCode="0.0"/>
    <numFmt numFmtId="199" formatCode="#,##0__;\–#,##0__;0__;@__"/>
    <numFmt numFmtId="200" formatCode="#,##0.00__;\–#,##0.00__;0.00__;@__"/>
    <numFmt numFmtId="201" formatCode="#,##0.0__;\–#,##0.0__;0.0__;@__"/>
    <numFmt numFmtId="202" formatCode="#,##0.0__"/>
    <numFmt numFmtId="203" formatCode="0.000"/>
    <numFmt numFmtId="204" formatCode="#,##0;\(0.0\)"/>
    <numFmt numFmtId="205" formatCode="_-* #,##0.00\ [$€]_-;\-* #,##0.00\ [$€]_-;_-* &quot;-&quot;??\ [$€]_-;_-@_-"/>
    <numFmt numFmtId="206" formatCode="#,##0_ ;\-#,##0\ "/>
    <numFmt numFmtId="207" formatCode="[$-C0A]dddd\,\ dd&quot; de &quot;mmmm&quot; de &quot;yyyy"/>
    <numFmt numFmtId="208" formatCode="mmm\-yyyy"/>
    <numFmt numFmtId="209" formatCode="[$-C0A]d\-mmm;@"/>
    <numFmt numFmtId="210" formatCode="#,##0__"/>
    <numFmt numFmtId="211" formatCode="#,##0_____;"/>
    <numFmt numFmtId="212" formatCode="#,##0.000000_);\(#,##0.000000\)"/>
    <numFmt numFmtId="213" formatCode="#,##0.0\ _€;\-#,##0.0\ _€"/>
    <numFmt numFmtId="214" formatCode="#0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.5"/>
      <name val="Arial"/>
      <family val="2"/>
    </font>
    <font>
      <vertAlign val="superscript"/>
      <sz val="10"/>
      <name val="Arial"/>
      <family val="2"/>
    </font>
    <font>
      <sz val="10.5"/>
      <name val="Arial"/>
      <family val="2"/>
    </font>
    <font>
      <sz val="4.5"/>
      <name val="Arial"/>
      <family val="0"/>
    </font>
    <font>
      <sz val="5"/>
      <name val="Arial"/>
      <family val="0"/>
    </font>
    <font>
      <sz val="9.5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8.75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thin"/>
      <top style="medium">
        <color indexed="17"/>
      </top>
      <bottom>
        <color indexed="63"/>
      </bottom>
    </border>
    <border>
      <left style="thin">
        <color indexed="17"/>
      </left>
      <right style="thin"/>
      <top>
        <color indexed="63"/>
      </top>
      <bottom>
        <color indexed="63"/>
      </bottom>
    </border>
    <border>
      <left style="thin">
        <color indexed="17"/>
      </left>
      <right style="thin"/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 style="thin"/>
      <right>
        <color indexed="63"/>
      </right>
      <top style="medium">
        <color indexed="17"/>
      </top>
      <bottom style="thin">
        <color indexed="17"/>
      </bottom>
    </border>
    <border>
      <left style="thin"/>
      <right style="thin">
        <color indexed="17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</borders>
  <cellStyleXfs count="2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2" borderId="0">
      <alignment/>
      <protection/>
    </xf>
    <xf numFmtId="37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64">
    <xf numFmtId="0" fontId="0" fillId="2" borderId="0" xfId="0" applyAlignment="1">
      <alignment/>
    </xf>
    <xf numFmtId="0" fontId="6" fillId="2" borderId="0" xfId="0" applyFont="1" applyBorder="1" applyAlignment="1">
      <alignment vertical="center" wrapText="1"/>
    </xf>
    <xf numFmtId="0" fontId="0" fillId="2" borderId="0" xfId="0" applyBorder="1" applyAlignment="1">
      <alignment/>
    </xf>
    <xf numFmtId="0" fontId="0" fillId="3" borderId="1" xfId="23" applyFont="1" applyFill="1" applyBorder="1" applyAlignment="1" applyProtection="1">
      <alignment horizontal="center" vertical="center" wrapText="1"/>
      <protection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4" xfId="23" applyFont="1" applyFill="1" applyBorder="1" applyProtection="1">
      <alignment/>
      <protection/>
    </xf>
    <xf numFmtId="37" fontId="0" fillId="2" borderId="5" xfId="22" applyFont="1" applyFill="1" applyBorder="1" applyAlignment="1">
      <alignment horizontal="right"/>
      <protection/>
    </xf>
    <xf numFmtId="37" fontId="0" fillId="2" borderId="6" xfId="22" applyFont="1" applyFill="1" applyBorder="1" applyAlignment="1">
      <alignment horizontal="right"/>
      <protection/>
    </xf>
    <xf numFmtId="37" fontId="0" fillId="2" borderId="0" xfId="22" applyFont="1" applyFill="1" applyBorder="1" applyAlignment="1">
      <alignment horizontal="right"/>
      <protection/>
    </xf>
    <xf numFmtId="0" fontId="0" fillId="2" borderId="7" xfId="23" applyFont="1" applyFill="1" applyBorder="1" applyProtection="1">
      <alignment/>
      <protection/>
    </xf>
    <xf numFmtId="37" fontId="0" fillId="2" borderId="8" xfId="22" applyFont="1" applyFill="1" applyBorder="1" applyAlignment="1">
      <alignment horizontal="right"/>
      <protection/>
    </xf>
    <xf numFmtId="37" fontId="0" fillId="2" borderId="9" xfId="22" applyFont="1" applyFill="1" applyBorder="1" applyAlignment="1">
      <alignment horizontal="right"/>
      <protection/>
    </xf>
    <xf numFmtId="37" fontId="7" fillId="2" borderId="10" xfId="22" applyFont="1" applyFill="1" applyBorder="1" applyAlignment="1">
      <alignment horizontal="right"/>
      <protection/>
    </xf>
    <xf numFmtId="37" fontId="7" fillId="2" borderId="11" xfId="22" applyFont="1" applyFill="1" applyBorder="1" applyAlignment="1">
      <alignment horizontal="right"/>
      <protection/>
    </xf>
    <xf numFmtId="0" fontId="0" fillId="2" borderId="0" xfId="23" applyFont="1" applyFill="1" applyBorder="1" applyProtection="1">
      <alignment/>
      <protection/>
    </xf>
    <xf numFmtId="37" fontId="7" fillId="2" borderId="0" xfId="22" applyFont="1" applyFill="1" applyBorder="1" applyAlignment="1">
      <alignment horizontal="right"/>
      <protection/>
    </xf>
    <xf numFmtId="0" fontId="7" fillId="2" borderId="0" xfId="0" applyFont="1" applyAlignment="1">
      <alignment/>
    </xf>
    <xf numFmtId="0" fontId="5" fillId="2" borderId="0" xfId="0" applyFont="1" applyAlignment="1">
      <alignment/>
    </xf>
    <xf numFmtId="0" fontId="0" fillId="3" borderId="2" xfId="23" applyFont="1" applyFill="1" applyBorder="1" applyAlignment="1" applyProtection="1">
      <alignment horizontal="center" vertical="center" wrapText="1"/>
      <protection/>
    </xf>
    <xf numFmtId="0" fontId="0" fillId="2" borderId="0" xfId="23" applyFont="1" applyFill="1" applyBorder="1" applyAlignment="1" applyProtection="1">
      <alignment/>
      <protection/>
    </xf>
    <xf numFmtId="0" fontId="7" fillId="2" borderId="0" xfId="23" applyFont="1" applyFill="1" applyBorder="1" applyAlignment="1" applyProtection="1">
      <alignment horizontal="left" indent="1"/>
      <protection/>
    </xf>
    <xf numFmtId="0" fontId="0" fillId="2" borderId="0" xfId="0" applyFill="1" applyBorder="1" applyAlignment="1">
      <alignment/>
    </xf>
    <xf numFmtId="0" fontId="0" fillId="2" borderId="0" xfId="0" applyBorder="1" applyAlignment="1">
      <alignment horizontal="center" vertical="center" wrapText="1"/>
    </xf>
    <xf numFmtId="0" fontId="0" fillId="2" borderId="0" xfId="0" applyAlignment="1">
      <alignment horizontal="center" vertical="center" wrapText="1"/>
    </xf>
    <xf numFmtId="0" fontId="0" fillId="2" borderId="12" xfId="0" applyBorder="1" applyAlignment="1">
      <alignment/>
    </xf>
    <xf numFmtId="0" fontId="0" fillId="3" borderId="1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2" borderId="4" xfId="0" applyFont="1" applyBorder="1" applyAlignment="1">
      <alignment wrapText="1"/>
    </xf>
    <xf numFmtId="0" fontId="0" fillId="2" borderId="7" xfId="0" applyFont="1" applyBorder="1" applyAlignment="1">
      <alignment wrapText="1"/>
    </xf>
    <xf numFmtId="0" fontId="7" fillId="2" borderId="13" xfId="0" applyFont="1" applyBorder="1" applyAlignment="1">
      <alignment wrapText="1"/>
    </xf>
    <xf numFmtId="0" fontId="7" fillId="2" borderId="0" xfId="0" applyFont="1" applyBorder="1" applyAlignment="1">
      <alignment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0" fillId="2" borderId="13" xfId="0" applyFont="1" applyBorder="1" applyAlignment="1">
      <alignment wrapText="1"/>
    </xf>
    <xf numFmtId="37" fontId="0" fillId="2" borderId="10" xfId="22" applyFont="1" applyFill="1" applyBorder="1" applyAlignment="1">
      <alignment horizontal="right"/>
      <protection/>
    </xf>
    <xf numFmtId="37" fontId="0" fillId="2" borderId="11" xfId="22" applyFont="1" applyFill="1" applyBorder="1" applyAlignment="1">
      <alignment horizontal="right"/>
      <protection/>
    </xf>
    <xf numFmtId="0" fontId="0" fillId="2" borderId="0" xfId="0" applyFont="1" applyBorder="1" applyAlignment="1">
      <alignment/>
    </xf>
    <xf numFmtId="0" fontId="0" fillId="2" borderId="0" xfId="0" applyFont="1" applyAlignment="1">
      <alignment/>
    </xf>
    <xf numFmtId="2" fontId="0" fillId="3" borderId="14" xfId="0" applyNumberFormat="1" applyFont="1" applyFill="1" applyBorder="1" applyAlignment="1">
      <alignment horizontal="center" vertical="center" wrapText="1"/>
    </xf>
    <xf numFmtId="2" fontId="0" fillId="3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2" fontId="0" fillId="3" borderId="11" xfId="0" applyNumberFormat="1" applyFont="1" applyFill="1" applyBorder="1" applyAlignment="1">
      <alignment horizontal="center" vertical="center" wrapText="1"/>
    </xf>
    <xf numFmtId="0" fontId="0" fillId="2" borderId="12" xfId="0" applyBorder="1" applyAlignment="1">
      <alignment/>
    </xf>
    <xf numFmtId="0" fontId="0" fillId="2" borderId="0" xfId="0" applyBorder="1" applyAlignment="1">
      <alignment/>
    </xf>
    <xf numFmtId="0" fontId="0" fillId="2" borderId="0" xfId="0" applyAlignment="1">
      <alignment/>
    </xf>
    <xf numFmtId="0" fontId="0" fillId="2" borderId="12" xfId="0" applyBorder="1" applyAlignment="1">
      <alignment horizontal="center"/>
    </xf>
    <xf numFmtId="0" fontId="0" fillId="2" borderId="0" xfId="0" applyBorder="1" applyAlignment="1">
      <alignment horizontal="center"/>
    </xf>
    <xf numFmtId="0" fontId="0" fillId="2" borderId="0" xfId="0" applyAlignment="1">
      <alignment horizontal="center"/>
    </xf>
    <xf numFmtId="0" fontId="0" fillId="2" borderId="0" xfId="0" applyFont="1" applyBorder="1" applyAlignment="1">
      <alignment wrapText="1"/>
    </xf>
    <xf numFmtId="37" fontId="7" fillId="2" borderId="0" xfId="22" applyFont="1" applyFill="1" applyBorder="1" applyAlignment="1">
      <alignment horizontal="center"/>
      <protection/>
    </xf>
    <xf numFmtId="0" fontId="7" fillId="2" borderId="15" xfId="0" applyFont="1" applyBorder="1" applyAlignment="1">
      <alignment wrapText="1"/>
    </xf>
    <xf numFmtId="0" fontId="0" fillId="0" borderId="0" xfId="0" applyFill="1" applyBorder="1" applyAlignment="1">
      <alignment/>
    </xf>
    <xf numFmtId="2" fontId="0" fillId="3" borderId="16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/>
    </xf>
    <xf numFmtId="0" fontId="16" fillId="2" borderId="0" xfId="0" applyFont="1" applyAlignment="1">
      <alignment/>
    </xf>
    <xf numFmtId="0" fontId="16" fillId="2" borderId="0" xfId="0" applyFont="1" applyBorder="1" applyAlignment="1">
      <alignment/>
    </xf>
    <xf numFmtId="0" fontId="0" fillId="2" borderId="0" xfId="0" applyFont="1" applyFill="1" applyAlignment="1">
      <alignment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16" fillId="2" borderId="0" xfId="0" applyFont="1" applyFill="1" applyAlignment="1">
      <alignment/>
    </xf>
    <xf numFmtId="194" fontId="0" fillId="3" borderId="17" xfId="0" applyNumberFormat="1" applyFont="1" applyFill="1" applyBorder="1" applyAlignment="1">
      <alignment horizontal="center" vertical="center" wrapText="1"/>
    </xf>
    <xf numFmtId="194" fontId="0" fillId="3" borderId="18" xfId="0" applyNumberFormat="1" applyFont="1" applyFill="1" applyBorder="1" applyAlignment="1">
      <alignment horizontal="center" vertical="center" wrapText="1"/>
    </xf>
    <xf numFmtId="0" fontId="0" fillId="2" borderId="7" xfId="0" applyFont="1" applyBorder="1" applyAlignment="1">
      <alignment vertical="top" wrapText="1"/>
    </xf>
    <xf numFmtId="0" fontId="0" fillId="2" borderId="0" xfId="21">
      <alignment/>
      <protection/>
    </xf>
    <xf numFmtId="0" fontId="6" fillId="2" borderId="0" xfId="21" applyFont="1" applyBorder="1" applyAlignment="1">
      <alignment horizontal="center" vertical="center" wrapText="1"/>
      <protection/>
    </xf>
    <xf numFmtId="0" fontId="0" fillId="2" borderId="0" xfId="21" applyBorder="1">
      <alignment/>
      <protection/>
    </xf>
    <xf numFmtId="0" fontId="0" fillId="3" borderId="4" xfId="23" applyFont="1" applyFill="1" applyBorder="1" applyAlignment="1" applyProtection="1">
      <alignment horizontal="center" vertical="center" wrapText="1"/>
      <protection/>
    </xf>
    <xf numFmtId="0" fontId="0" fillId="3" borderId="5" xfId="21" applyFill="1" applyBorder="1" applyAlignment="1">
      <alignment horizontal="center" vertical="center" wrapText="1"/>
      <protection/>
    </xf>
    <xf numFmtId="0" fontId="0" fillId="3" borderId="6" xfId="21" applyFill="1" applyBorder="1" applyAlignment="1">
      <alignment horizontal="center" vertical="center" wrapText="1"/>
      <protection/>
    </xf>
    <xf numFmtId="0" fontId="0" fillId="2" borderId="0" xfId="21" applyFill="1" applyBorder="1" applyAlignment="1">
      <alignment vertical="center" wrapText="1"/>
      <protection/>
    </xf>
    <xf numFmtId="37" fontId="0" fillId="2" borderId="5" xfId="22" applyFont="1" applyFill="1" applyBorder="1" applyAlignment="1">
      <alignment/>
      <protection/>
    </xf>
    <xf numFmtId="37" fontId="0" fillId="2" borderId="6" xfId="22" applyFont="1" applyFill="1" applyBorder="1" applyAlignment="1">
      <alignment/>
      <protection/>
    </xf>
    <xf numFmtId="0" fontId="0" fillId="2" borderId="0" xfId="21" applyFill="1" applyBorder="1" applyAlignment="1">
      <alignment horizontal="center" vertical="center" wrapText="1"/>
      <protection/>
    </xf>
    <xf numFmtId="37" fontId="0" fillId="2" borderId="8" xfId="22" applyFont="1" applyFill="1" applyBorder="1" applyAlignment="1">
      <alignment/>
      <protection/>
    </xf>
    <xf numFmtId="37" fontId="0" fillId="2" borderId="9" xfId="22" applyFont="1" applyFill="1" applyBorder="1" applyAlignment="1">
      <alignment/>
      <protection/>
    </xf>
    <xf numFmtId="213" fontId="0" fillId="2" borderId="0" xfId="22" applyNumberFormat="1" applyFont="1" applyFill="1" applyBorder="1" applyAlignment="1">
      <alignment horizontal="right"/>
      <protection/>
    </xf>
    <xf numFmtId="0" fontId="0" fillId="2" borderId="0" xfId="21" applyFill="1" applyBorder="1">
      <alignment/>
      <protection/>
    </xf>
    <xf numFmtId="4" fontId="0" fillId="2" borderId="0" xfId="21" applyNumberFormat="1" applyFont="1" applyFill="1" applyBorder="1" applyAlignment="1">
      <alignment horizontal="right" vertical="top" wrapText="1"/>
      <protection/>
    </xf>
    <xf numFmtId="0" fontId="0" fillId="2" borderId="0" xfId="21" applyFont="1" applyFill="1" applyBorder="1" applyAlignment="1">
      <alignment horizontal="right" vertical="top" wrapText="1"/>
      <protection/>
    </xf>
    <xf numFmtId="37" fontId="7" fillId="2" borderId="7" xfId="22" applyFont="1" applyFill="1" applyBorder="1" applyAlignment="1">
      <alignment horizontal="right"/>
      <protection/>
    </xf>
    <xf numFmtId="37" fontId="7" fillId="2" borderId="8" xfId="22" applyFont="1" applyFill="1" applyBorder="1" applyAlignment="1">
      <alignment horizontal="right"/>
      <protection/>
    </xf>
    <xf numFmtId="37" fontId="7" fillId="2" borderId="9" xfId="22" applyFont="1" applyFill="1" applyBorder="1" applyAlignment="1">
      <alignment horizontal="right"/>
      <protection/>
    </xf>
    <xf numFmtId="0" fontId="6" fillId="2" borderId="12" xfId="21" applyFont="1" applyBorder="1" applyAlignment="1">
      <alignment horizontal="center" vertical="center" wrapText="1"/>
      <protection/>
    </xf>
    <xf numFmtId="0" fontId="0" fillId="2" borderId="12" xfId="21" applyBorder="1">
      <alignment/>
      <protection/>
    </xf>
    <xf numFmtId="0" fontId="0" fillId="3" borderId="17" xfId="21" applyFill="1" applyBorder="1" applyAlignment="1">
      <alignment horizontal="center" vertical="center" wrapText="1"/>
      <protection/>
    </xf>
    <xf numFmtId="0" fontId="0" fillId="3" borderId="18" xfId="21" applyFill="1" applyBorder="1" applyAlignment="1">
      <alignment horizontal="center" vertical="center" wrapText="1"/>
      <protection/>
    </xf>
    <xf numFmtId="0" fontId="0" fillId="2" borderId="4" xfId="21" applyBorder="1" applyAlignment="1">
      <alignment horizontal="left"/>
      <protection/>
    </xf>
    <xf numFmtId="0" fontId="0" fillId="2" borderId="7" xfId="21" applyBorder="1" applyAlignment="1">
      <alignment horizontal="left"/>
      <protection/>
    </xf>
    <xf numFmtId="0" fontId="0" fillId="2" borderId="13" xfId="21" applyFont="1" applyBorder="1">
      <alignment/>
      <protection/>
    </xf>
    <xf numFmtId="213" fontId="0" fillId="2" borderId="10" xfId="22" applyNumberFormat="1" applyFont="1" applyFill="1" applyBorder="1" applyAlignment="1">
      <alignment horizontal="right"/>
      <protection/>
    </xf>
    <xf numFmtId="213" fontId="0" fillId="2" borderId="11" xfId="22" applyNumberFormat="1" applyFont="1" applyFill="1" applyBorder="1" applyAlignment="1">
      <alignment horizontal="right"/>
      <protection/>
    </xf>
    <xf numFmtId="0" fontId="0" fillId="2" borderId="4" xfId="0" applyFont="1" applyFill="1" applyBorder="1" applyAlignment="1">
      <alignment vertical="top" wrapText="1"/>
    </xf>
    <xf numFmtId="0" fontId="0" fillId="3" borderId="5" xfId="21" applyFont="1" applyFill="1" applyBorder="1" applyAlignment="1">
      <alignment horizontal="center" vertical="center" wrapText="1"/>
      <protection/>
    </xf>
    <xf numFmtId="193" fontId="0" fillId="2" borderId="5" xfId="22" applyNumberFormat="1" applyFont="1" applyFill="1" applyBorder="1" applyAlignment="1">
      <alignment/>
      <protection/>
    </xf>
    <xf numFmtId="193" fontId="0" fillId="2" borderId="8" xfId="22" applyNumberFormat="1" applyFont="1" applyFill="1" applyBorder="1" applyAlignment="1">
      <alignment/>
      <protection/>
    </xf>
    <xf numFmtId="193" fontId="0" fillId="2" borderId="0" xfId="21" applyNumberFormat="1">
      <alignment/>
      <protection/>
    </xf>
    <xf numFmtId="0" fontId="0" fillId="2" borderId="0" xfId="0" applyBorder="1" applyAlignment="1">
      <alignment vertical="center"/>
    </xf>
    <xf numFmtId="0" fontId="0" fillId="2" borderId="19" xfId="0" applyFont="1" applyBorder="1" applyAlignment="1">
      <alignment vertical="center" wrapText="1"/>
    </xf>
    <xf numFmtId="0" fontId="0" fillId="2" borderId="0" xfId="0" applyFont="1" applyBorder="1" applyAlignment="1">
      <alignment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2" borderId="4" xfId="0" applyBorder="1" applyAlignment="1">
      <alignment horizontal="left"/>
    </xf>
    <xf numFmtId="3" fontId="0" fillId="2" borderId="0" xfId="0" applyNumberFormat="1" applyFont="1" applyBorder="1" applyAlignment="1">
      <alignment horizontal="center" vertical="top" wrapText="1"/>
    </xf>
    <xf numFmtId="0" fontId="0" fillId="2" borderId="7" xfId="0" applyBorder="1" applyAlignment="1">
      <alignment horizontal="left"/>
    </xf>
    <xf numFmtId="0" fontId="0" fillId="2" borderId="13" xfId="0" applyBorder="1" applyAlignment="1">
      <alignment horizontal="left"/>
    </xf>
    <xf numFmtId="0" fontId="19" fillId="2" borderId="0" xfId="0" applyFont="1" applyAlignment="1">
      <alignment/>
    </xf>
    <xf numFmtId="0" fontId="0" fillId="3" borderId="17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37" fontId="0" fillId="2" borderId="10" xfId="22" applyFont="1" applyFill="1" applyBorder="1" applyAlignment="1">
      <alignment/>
      <protection/>
    </xf>
    <xf numFmtId="37" fontId="0" fillId="2" borderId="11" xfId="22" applyFont="1" applyFill="1" applyBorder="1" applyAlignment="1">
      <alignment/>
      <protection/>
    </xf>
    <xf numFmtId="0" fontId="0" fillId="2" borderId="7" xfId="0" applyFont="1" applyBorder="1" applyAlignment="1">
      <alignment horizontal="left" wrapText="1"/>
    </xf>
    <xf numFmtId="0" fontId="0" fillId="2" borderId="4" xfId="0" applyFont="1" applyBorder="1" applyAlignment="1">
      <alignment horizontal="left" wrapText="1"/>
    </xf>
    <xf numFmtId="0" fontId="0" fillId="2" borderId="9" xfId="0" applyFont="1" applyFill="1" applyBorder="1" applyAlignment="1">
      <alignment horizontal="left" wrapText="1"/>
    </xf>
    <xf numFmtId="0" fontId="0" fillId="2" borderId="0" xfId="0" applyFont="1" applyFill="1" applyBorder="1" applyAlignment="1">
      <alignment horizontal="left" wrapText="1"/>
    </xf>
    <xf numFmtId="37" fontId="7" fillId="2" borderId="5" xfId="22" applyFont="1" applyFill="1" applyBorder="1" applyAlignment="1">
      <alignment horizontal="right"/>
      <protection/>
    </xf>
    <xf numFmtId="37" fontId="7" fillId="2" borderId="6" xfId="22" applyFont="1" applyFill="1" applyBorder="1" applyAlignment="1">
      <alignment horizontal="right"/>
      <protection/>
    </xf>
    <xf numFmtId="0" fontId="7" fillId="3" borderId="7" xfId="0" applyFont="1" applyFill="1" applyBorder="1" applyAlignment="1">
      <alignment horizontal="left" wrapText="1"/>
    </xf>
    <xf numFmtId="37" fontId="7" fillId="3" borderId="10" xfId="22" applyFont="1" applyFill="1" applyBorder="1" applyAlignment="1">
      <alignment horizontal="right"/>
      <protection/>
    </xf>
    <xf numFmtId="37" fontId="7" fillId="3" borderId="11" xfId="22" applyFont="1" applyFill="1" applyBorder="1" applyAlignment="1">
      <alignment horizontal="right"/>
      <protection/>
    </xf>
    <xf numFmtId="37" fontId="0" fillId="2" borderId="5" xfId="22" applyFont="1" applyFill="1" applyBorder="1" applyAlignment="1">
      <alignment horizontal="right" vertical="justify"/>
      <protection/>
    </xf>
    <xf numFmtId="37" fontId="0" fillId="2" borderId="7" xfId="22" applyFont="1" applyFill="1" applyBorder="1" applyAlignment="1">
      <alignment horizontal="right" vertical="justify"/>
      <protection/>
    </xf>
    <xf numFmtId="37" fontId="0" fillId="2" borderId="15" xfId="22" applyFont="1" applyFill="1" applyBorder="1" applyAlignment="1">
      <alignment horizontal="right" vertical="justify"/>
      <protection/>
    </xf>
    <xf numFmtId="37" fontId="0" fillId="2" borderId="8" xfId="22" applyFont="1" applyFill="1" applyBorder="1" applyAlignment="1">
      <alignment horizontal="right" vertical="justify"/>
      <protection/>
    </xf>
    <xf numFmtId="37" fontId="0" fillId="2" borderId="0" xfId="22" applyFont="1" applyFill="1" applyBorder="1" applyAlignment="1">
      <alignment horizontal="right" vertical="justify"/>
      <protection/>
    </xf>
    <xf numFmtId="0" fontId="0" fillId="2" borderId="8" xfId="0" applyFill="1" applyBorder="1" applyAlignment="1">
      <alignment horizontal="right" vertical="justify"/>
    </xf>
    <xf numFmtId="0" fontId="0" fillId="2" borderId="7" xfId="0" applyFill="1" applyBorder="1" applyAlignment="1">
      <alignment horizontal="right" vertical="justify"/>
    </xf>
    <xf numFmtId="0" fontId="0" fillId="2" borderId="0" xfId="0" applyFill="1" applyBorder="1" applyAlignment="1">
      <alignment horizontal="right" vertical="justify"/>
    </xf>
    <xf numFmtId="37" fontId="0" fillId="2" borderId="9" xfId="22" applyFont="1" applyFill="1" applyBorder="1" applyAlignment="1">
      <alignment horizontal="right" vertical="justify"/>
      <protection/>
    </xf>
    <xf numFmtId="0" fontId="0" fillId="2" borderId="7" xfId="0" applyBorder="1" applyAlignment="1">
      <alignment horizontal="right" vertical="justify"/>
    </xf>
    <xf numFmtId="37" fontId="0" fillId="0" borderId="7" xfId="22" applyFont="1" applyFill="1" applyBorder="1" applyAlignment="1">
      <alignment horizontal="right" vertical="justify"/>
      <protection/>
    </xf>
    <xf numFmtId="37" fontId="0" fillId="0" borderId="8" xfId="22" applyFont="1" applyFill="1" applyBorder="1" applyAlignment="1">
      <alignment horizontal="right" vertical="justify"/>
      <protection/>
    </xf>
    <xf numFmtId="37" fontId="0" fillId="0" borderId="9" xfId="22" applyFont="1" applyFill="1" applyBorder="1" applyAlignment="1">
      <alignment horizontal="right" vertical="justify"/>
      <protection/>
    </xf>
    <xf numFmtId="0" fontId="0" fillId="2" borderId="8" xfId="0" applyBorder="1" applyAlignment="1">
      <alignment horizontal="right" vertical="justify"/>
    </xf>
    <xf numFmtId="0" fontId="0" fillId="2" borderId="9" xfId="0" applyBorder="1" applyAlignment="1">
      <alignment horizontal="right" vertical="justify"/>
    </xf>
    <xf numFmtId="0" fontId="0" fillId="2" borderId="9" xfId="0" applyFill="1" applyBorder="1" applyAlignment="1">
      <alignment horizontal="right" vertical="justify"/>
    </xf>
    <xf numFmtId="0" fontId="0" fillId="0" borderId="4" xfId="0" applyFont="1" applyFill="1" applyBorder="1" applyAlignment="1">
      <alignment horizontal="left" vertical="justify"/>
    </xf>
    <xf numFmtId="0" fontId="0" fillId="2" borderId="7" xfId="23" applyFont="1" applyFill="1" applyBorder="1" applyAlignment="1" applyProtection="1">
      <alignment horizontal="left" vertical="justify"/>
      <protection/>
    </xf>
    <xf numFmtId="0" fontId="0" fillId="2" borderId="7" xfId="0" applyBorder="1" applyAlignment="1">
      <alignment horizontal="left" vertical="justify"/>
    </xf>
    <xf numFmtId="0" fontId="0" fillId="2" borderId="7" xfId="0" applyFont="1" applyBorder="1" applyAlignment="1">
      <alignment horizontal="left" vertical="justify"/>
    </xf>
    <xf numFmtId="0" fontId="0" fillId="2" borderId="7" xfId="0" applyFont="1" applyFill="1" applyBorder="1" applyAlignment="1">
      <alignment horizontal="left" vertical="justify"/>
    </xf>
    <xf numFmtId="0" fontId="0" fillId="0" borderId="7" xfId="0" applyFont="1" applyFill="1" applyBorder="1" applyAlignment="1">
      <alignment horizontal="left" vertical="justify"/>
    </xf>
    <xf numFmtId="0" fontId="7" fillId="3" borderId="13" xfId="23" applyFont="1" applyFill="1" applyBorder="1" applyProtection="1">
      <alignment/>
      <protection/>
    </xf>
    <xf numFmtId="37" fontId="7" fillId="3" borderId="10" xfId="22" applyFont="1" applyFill="1" applyBorder="1" applyAlignment="1">
      <alignment horizontal="right" vertical="justify"/>
      <protection/>
    </xf>
    <xf numFmtId="37" fontId="7" fillId="3" borderId="11" xfId="22" applyFont="1" applyFill="1" applyBorder="1" applyAlignment="1">
      <alignment horizontal="right" vertical="justify"/>
      <protection/>
    </xf>
    <xf numFmtId="0" fontId="7" fillId="3" borderId="13" xfId="0" applyFont="1" applyFill="1" applyBorder="1" applyAlignment="1">
      <alignment horizontal="left" vertical="justify"/>
    </xf>
    <xf numFmtId="37" fontId="7" fillId="3" borderId="10" xfId="0" applyNumberFormat="1" applyFont="1" applyFill="1" applyBorder="1" applyAlignment="1">
      <alignment horizontal="right" vertical="justify"/>
    </xf>
    <xf numFmtId="0" fontId="0" fillId="2" borderId="0" xfId="23" applyFont="1" applyFill="1" applyBorder="1" applyAlignment="1" applyProtection="1">
      <alignment horizontal="left"/>
      <protection/>
    </xf>
    <xf numFmtId="0" fontId="0" fillId="2" borderId="8" xfId="0" applyFont="1" applyFill="1" applyBorder="1" applyAlignment="1">
      <alignment horizontal="right" vertical="justify" wrapText="1"/>
    </xf>
    <xf numFmtId="0" fontId="0" fillId="0" borderId="8" xfId="0" applyFont="1" applyFill="1" applyBorder="1" applyAlignment="1">
      <alignment horizontal="right" vertical="justify" wrapText="1"/>
    </xf>
    <xf numFmtId="0" fontId="0" fillId="0" borderId="9" xfId="0" applyFont="1" applyFill="1" applyBorder="1" applyAlignment="1">
      <alignment horizontal="right" vertical="justify" wrapText="1"/>
    </xf>
    <xf numFmtId="0" fontId="0" fillId="0" borderId="7" xfId="0" applyFont="1" applyFill="1" applyBorder="1" applyAlignment="1">
      <alignment horizontal="left" vertical="justify" wrapText="1"/>
    </xf>
    <xf numFmtId="0" fontId="0" fillId="2" borderId="7" xfId="0" applyFont="1" applyBorder="1" applyAlignment="1">
      <alignment horizontal="left" vertical="justify" wrapText="1"/>
    </xf>
    <xf numFmtId="0" fontId="7" fillId="3" borderId="13" xfId="0" applyFont="1" applyFill="1" applyBorder="1" applyAlignment="1">
      <alignment horizontal="left" vertical="justify" wrapText="1"/>
    </xf>
    <xf numFmtId="37" fontId="0" fillId="2" borderId="6" xfId="22" applyFont="1" applyFill="1" applyBorder="1" applyAlignment="1">
      <alignment horizontal="right" vertical="justify"/>
      <protection/>
    </xf>
    <xf numFmtId="37" fontId="7" fillId="3" borderId="11" xfId="0" applyNumberFormat="1" applyFont="1" applyFill="1" applyBorder="1" applyAlignment="1">
      <alignment horizontal="right" vertical="justify"/>
    </xf>
    <xf numFmtId="0" fontId="7" fillId="3" borderId="13" xfId="23" applyFont="1" applyFill="1" applyBorder="1" applyAlignment="1" applyProtection="1">
      <alignment/>
      <protection/>
    </xf>
    <xf numFmtId="0" fontId="0" fillId="2" borderId="0" xfId="0" applyAlignment="1">
      <alignment horizontal="left"/>
    </xf>
    <xf numFmtId="37" fontId="0" fillId="2" borderId="6" xfId="22" applyFont="1" applyFill="1" applyBorder="1" applyAlignment="1">
      <alignment vertical="justify"/>
      <protection/>
    </xf>
    <xf numFmtId="37" fontId="0" fillId="2" borderId="9" xfId="22" applyFont="1" applyFill="1" applyBorder="1" applyAlignment="1">
      <alignment vertical="justify"/>
      <protection/>
    </xf>
    <xf numFmtId="37" fontId="7" fillId="3" borderId="11" xfId="22" applyFont="1" applyFill="1" applyBorder="1" applyAlignment="1">
      <alignment vertical="justify"/>
      <protection/>
    </xf>
    <xf numFmtId="37" fontId="0" fillId="2" borderId="4" xfId="22" applyFont="1" applyFill="1" applyBorder="1" applyAlignment="1">
      <alignment/>
      <protection/>
    </xf>
    <xf numFmtId="37" fontId="0" fillId="2" borderId="7" xfId="22" applyFont="1" applyFill="1" applyBorder="1" applyAlignment="1">
      <alignment/>
      <protection/>
    </xf>
    <xf numFmtId="193" fontId="7" fillId="2" borderId="8" xfId="22" applyNumberFormat="1" applyFont="1" applyFill="1" applyBorder="1" applyAlignment="1">
      <alignment/>
      <protection/>
    </xf>
    <xf numFmtId="193" fontId="0" fillId="2" borderId="0" xfId="21" applyNumberFormat="1" applyFont="1">
      <alignment/>
      <protection/>
    </xf>
    <xf numFmtId="193" fontId="7" fillId="3" borderId="10" xfId="22" applyNumberFormat="1" applyFont="1" applyFill="1" applyBorder="1" applyAlignment="1">
      <alignment horizontal="right"/>
      <protection/>
    </xf>
    <xf numFmtId="37" fontId="7" fillId="3" borderId="13" xfId="22" applyFont="1" applyFill="1" applyBorder="1" applyAlignment="1">
      <alignment horizontal="left"/>
      <protection/>
    </xf>
    <xf numFmtId="0" fontId="7" fillId="3" borderId="13" xfId="0" applyFont="1" applyFill="1" applyBorder="1" applyAlignment="1">
      <alignment wrapText="1"/>
    </xf>
    <xf numFmtId="0" fontId="8" fillId="3" borderId="20" xfId="0" applyFont="1" applyFill="1" applyBorder="1" applyAlignment="1">
      <alignment horizontal="center" vertical="center" wrapText="1"/>
    </xf>
    <xf numFmtId="0" fontId="0" fillId="2" borderId="7" xfId="0" applyBorder="1" applyAlignment="1">
      <alignment horizontal="center" vertical="center" wrapText="1"/>
    </xf>
    <xf numFmtId="0" fontId="0" fillId="2" borderId="13" xfId="0" applyBorder="1" applyAlignment="1">
      <alignment horizontal="center" vertical="center" wrapText="1"/>
    </xf>
    <xf numFmtId="0" fontId="0" fillId="2" borderId="0" xfId="0" applyBorder="1" applyAlignment="1">
      <alignment horizontal="left" vertical="center"/>
    </xf>
    <xf numFmtId="0" fontId="0" fillId="2" borderId="21" xfId="0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0" fillId="2" borderId="23" xfId="0" applyBorder="1" applyAlignment="1">
      <alignment horizontal="center" vertical="center" wrapText="1"/>
    </xf>
    <xf numFmtId="0" fontId="0" fillId="2" borderId="24" xfId="0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0" fillId="2" borderId="0" xfId="0" applyAlignment="1">
      <alignment horizontal="justify" vertical="justify"/>
    </xf>
    <xf numFmtId="0" fontId="5" fillId="2" borderId="0" xfId="0" applyFont="1" applyAlignment="1">
      <alignment horizontal="center"/>
    </xf>
    <xf numFmtId="0" fontId="6" fillId="2" borderId="0" xfId="0" applyFont="1" applyBorder="1" applyAlignment="1">
      <alignment horizontal="center" vertical="center" wrapText="1"/>
    </xf>
    <xf numFmtId="0" fontId="16" fillId="2" borderId="0" xfId="0" applyFont="1" applyBorder="1" applyAlignment="1">
      <alignment horizontal="center" vertical="center" wrapText="1"/>
    </xf>
    <xf numFmtId="0" fontId="16" fillId="2" borderId="0" xfId="0" applyFont="1" applyAlignment="1">
      <alignment horizontal="center" vertical="center" wrapText="1"/>
    </xf>
    <xf numFmtId="0" fontId="18" fillId="2" borderId="0" xfId="0" applyFont="1" applyAlignment="1">
      <alignment horizontal="justify" vertical="justify"/>
    </xf>
    <xf numFmtId="2" fontId="0" fillId="3" borderId="6" xfId="0" applyNumberFormat="1" applyFont="1" applyFill="1" applyBorder="1" applyAlignment="1">
      <alignment horizontal="center" vertical="center" wrapText="1"/>
    </xf>
    <xf numFmtId="0" fontId="0" fillId="2" borderId="15" xfId="0" applyBorder="1" applyAlignment="1">
      <alignment horizontal="center" vertical="center" wrapText="1"/>
    </xf>
    <xf numFmtId="0" fontId="0" fillId="2" borderId="4" xfId="0" applyBorder="1" applyAlignment="1">
      <alignment horizontal="center" vertical="center" wrapText="1"/>
    </xf>
    <xf numFmtId="2" fontId="0" fillId="3" borderId="5" xfId="0" applyNumberFormat="1" applyFont="1" applyFill="1" applyBorder="1" applyAlignment="1">
      <alignment horizontal="center" vertical="center" wrapText="1"/>
    </xf>
    <xf numFmtId="2" fontId="0" fillId="3" borderId="8" xfId="0" applyNumberFormat="1" applyFont="1" applyFill="1" applyBorder="1" applyAlignment="1">
      <alignment horizontal="center" vertical="center" wrapText="1"/>
    </xf>
    <xf numFmtId="2" fontId="0" fillId="3" borderId="10" xfId="0" applyNumberFormat="1" applyFont="1" applyFill="1" applyBorder="1" applyAlignment="1">
      <alignment horizontal="center" vertical="center" wrapText="1"/>
    </xf>
    <xf numFmtId="0" fontId="18" fillId="2" borderId="19" xfId="0" applyFont="1" applyBorder="1" applyAlignment="1">
      <alignment horizontal="left" vertical="center" wrapText="1"/>
    </xf>
    <xf numFmtId="0" fontId="0" fillId="2" borderId="0" xfId="0" applyFont="1" applyBorder="1" applyAlignment="1">
      <alignment horizontal="left" vertical="center" wrapText="1"/>
    </xf>
    <xf numFmtId="0" fontId="0" fillId="2" borderId="19" xfId="0" applyFont="1" applyBorder="1" applyAlignment="1">
      <alignment horizontal="left" vertical="center" wrapText="1"/>
    </xf>
    <xf numFmtId="0" fontId="0" fillId="2" borderId="0" xfId="0" applyAlignment="1">
      <alignment/>
    </xf>
    <xf numFmtId="0" fontId="6" fillId="2" borderId="0" xfId="0" applyFont="1" applyAlignment="1">
      <alignment horizontal="center"/>
    </xf>
    <xf numFmtId="2" fontId="0" fillId="3" borderId="15" xfId="0" applyNumberFormat="1" applyFont="1" applyFill="1" applyBorder="1" applyAlignment="1">
      <alignment horizontal="center" vertical="center" wrapText="1"/>
    </xf>
    <xf numFmtId="2" fontId="0" fillId="3" borderId="0" xfId="0" applyNumberFormat="1" applyFont="1" applyFill="1" applyBorder="1" applyAlignment="1">
      <alignment horizontal="center" vertical="center" wrapText="1"/>
    </xf>
    <xf numFmtId="2" fontId="0" fillId="3" borderId="12" xfId="0" applyNumberFormat="1" applyFont="1" applyFill="1" applyBorder="1" applyAlignment="1">
      <alignment horizontal="center" vertical="center" wrapText="1"/>
    </xf>
    <xf numFmtId="2" fontId="0" fillId="3" borderId="4" xfId="0" applyNumberFormat="1" applyFont="1" applyFill="1" applyBorder="1" applyAlignment="1">
      <alignment horizontal="center" vertical="center" wrapText="1"/>
    </xf>
    <xf numFmtId="2" fontId="0" fillId="3" borderId="7" xfId="0" applyNumberFormat="1" applyFont="1" applyFill="1" applyBorder="1" applyAlignment="1">
      <alignment horizontal="center" vertical="center" wrapText="1"/>
    </xf>
    <xf numFmtId="2" fontId="0" fillId="3" borderId="13" xfId="0" applyNumberFormat="1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0" fillId="2" borderId="8" xfId="0" applyBorder="1" applyAlignment="1">
      <alignment horizontal="center" vertical="center" wrapText="1"/>
    </xf>
    <xf numFmtId="0" fontId="0" fillId="2" borderId="10" xfId="0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0" fillId="2" borderId="9" xfId="0" applyBorder="1" applyAlignment="1">
      <alignment wrapText="1"/>
    </xf>
    <xf numFmtId="0" fontId="8" fillId="3" borderId="25" xfId="0" applyFont="1" applyFill="1" applyBorder="1" applyAlignment="1">
      <alignment horizontal="center" vertical="center" wrapText="1"/>
    </xf>
    <xf numFmtId="0" fontId="0" fillId="2" borderId="26" xfId="0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29" xfId="0" applyFont="1" applyFill="1" applyBorder="1" applyAlignment="1">
      <alignment horizontal="center" vertical="center" wrapText="1"/>
    </xf>
    <xf numFmtId="0" fontId="0" fillId="2" borderId="0" xfId="23" applyFont="1" applyFill="1" applyBorder="1" applyAlignment="1" applyProtection="1">
      <alignment horizontal="left" vertical="justify"/>
      <protection/>
    </xf>
    <xf numFmtId="0" fontId="16" fillId="2" borderId="0" xfId="23" applyFont="1" applyFill="1" applyBorder="1" applyAlignment="1" applyProtection="1">
      <alignment horizontal="center" vertical="center" wrapText="1"/>
      <protection/>
    </xf>
    <xf numFmtId="0" fontId="15" fillId="2" borderId="0" xfId="0" applyFont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25" xfId="0" applyFont="1" applyFill="1" applyBorder="1" applyAlignment="1">
      <alignment horizontal="center" vertical="center" wrapText="1"/>
    </xf>
    <xf numFmtId="0" fontId="18" fillId="2" borderId="0" xfId="23" applyFont="1" applyFill="1" applyBorder="1" applyAlignment="1" applyProtection="1">
      <alignment horizontal="left" vertical="justify"/>
      <protection/>
    </xf>
    <xf numFmtId="0" fontId="0" fillId="2" borderId="0" xfId="0" applyAlignment="1">
      <alignment horizontal="left"/>
    </xf>
    <xf numFmtId="0" fontId="18" fillId="2" borderId="0" xfId="0" applyFont="1" applyAlignment="1">
      <alignment horizontal="left"/>
    </xf>
    <xf numFmtId="0" fontId="0" fillId="2" borderId="0" xfId="23" applyFont="1" applyFill="1" applyBorder="1" applyAlignment="1" applyProtection="1">
      <alignment horizontal="left"/>
      <protection/>
    </xf>
    <xf numFmtId="0" fontId="18" fillId="2" borderId="0" xfId="23" applyFont="1" applyFill="1" applyBorder="1" applyAlignment="1" applyProtection="1">
      <alignment horizontal="left"/>
      <protection/>
    </xf>
    <xf numFmtId="0" fontId="0" fillId="2" borderId="0" xfId="23" applyFont="1" applyFill="1" applyBorder="1" applyAlignment="1" applyProtection="1">
      <alignment/>
      <protection/>
    </xf>
    <xf numFmtId="0" fontId="5" fillId="2" borderId="0" xfId="21" applyFont="1" applyAlignment="1">
      <alignment horizontal="center"/>
      <protection/>
    </xf>
    <xf numFmtId="0" fontId="6" fillId="2" borderId="0" xfId="21" applyFont="1" applyBorder="1" applyAlignment="1">
      <alignment horizontal="center" vertical="center" wrapText="1"/>
      <protection/>
    </xf>
    <xf numFmtId="0" fontId="0" fillId="2" borderId="0" xfId="23" applyFont="1" applyFill="1" applyBorder="1" applyAlignment="1" applyProtection="1">
      <alignment horizontal="center" vertical="center" wrapText="1"/>
      <protection/>
    </xf>
    <xf numFmtId="0" fontId="0" fillId="2" borderId="0" xfId="21" applyAlignment="1">
      <alignment horizontal="center" vertical="center" wrapText="1"/>
      <protection/>
    </xf>
    <xf numFmtId="0" fontId="0" fillId="3" borderId="25" xfId="21" applyFill="1" applyBorder="1" applyAlignment="1">
      <alignment horizontal="center" vertical="center" wrapText="1"/>
      <protection/>
    </xf>
    <xf numFmtId="0" fontId="0" fillId="3" borderId="26" xfId="21" applyFill="1" applyBorder="1" applyAlignment="1">
      <alignment horizontal="center" vertical="center" wrapText="1"/>
      <protection/>
    </xf>
    <xf numFmtId="0" fontId="0" fillId="3" borderId="4" xfId="21" applyFill="1" applyBorder="1" applyAlignment="1">
      <alignment horizontal="center" vertical="center" wrapText="1"/>
      <protection/>
    </xf>
    <xf numFmtId="0" fontId="0" fillId="3" borderId="13" xfId="21" applyFill="1" applyBorder="1" applyAlignment="1">
      <alignment horizontal="center" vertical="center" wrapText="1"/>
      <protection/>
    </xf>
    <xf numFmtId="0" fontId="0" fillId="3" borderId="5" xfId="21" applyFill="1" applyBorder="1" applyAlignment="1">
      <alignment horizontal="center" vertical="center" wrapText="1"/>
      <protection/>
    </xf>
    <xf numFmtId="0" fontId="0" fillId="3" borderId="10" xfId="21" applyFill="1" applyBorder="1" applyAlignment="1">
      <alignment horizontal="center" vertical="center" wrapText="1"/>
      <protection/>
    </xf>
    <xf numFmtId="0" fontId="6" fillId="2" borderId="12" xfId="21" applyFont="1" applyBorder="1" applyAlignment="1">
      <alignment horizontal="center" vertical="center" wrapText="1"/>
      <protection/>
    </xf>
    <xf numFmtId="0" fontId="0" fillId="2" borderId="12" xfId="0" applyBorder="1" applyAlignment="1">
      <alignment horizontal="center" vertical="center" wrapText="1"/>
    </xf>
    <xf numFmtId="3" fontId="0" fillId="2" borderId="0" xfId="0" applyNumberFormat="1" applyFont="1" applyBorder="1" applyAlignment="1">
      <alignment horizontal="center" vertical="top" wrapText="1"/>
    </xf>
    <xf numFmtId="0" fontId="0" fillId="3" borderId="25" xfId="0" applyFill="1" applyBorder="1" applyAlignment="1">
      <alignment horizontal="center" vertical="center" wrapText="1"/>
    </xf>
    <xf numFmtId="0" fontId="0" fillId="3" borderId="26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10" fillId="2" borderId="15" xfId="0" applyFont="1" applyBorder="1" applyAlignment="1">
      <alignment horizontal="left" vertical="top" wrapText="1"/>
    </xf>
    <xf numFmtId="0" fontId="0" fillId="2" borderId="15" xfId="0" applyFont="1" applyBorder="1" applyAlignment="1">
      <alignment horizontal="left" vertical="top" wrapText="1"/>
    </xf>
    <xf numFmtId="0" fontId="10" fillId="2" borderId="0" xfId="0" applyFont="1" applyBorder="1" applyAlignment="1">
      <alignment horizontal="left" vertical="top" wrapText="1"/>
    </xf>
    <xf numFmtId="0" fontId="0" fillId="2" borderId="0" xfId="0" applyFont="1" applyBorder="1" applyAlignment="1">
      <alignment horizontal="left" vertical="top" wrapText="1"/>
    </xf>
    <xf numFmtId="194" fontId="0" fillId="3" borderId="25" xfId="0" applyNumberFormat="1" applyFont="1" applyFill="1" applyBorder="1" applyAlignment="1">
      <alignment horizontal="center" vertical="center" wrapText="1"/>
    </xf>
    <xf numFmtId="194" fontId="0" fillId="3" borderId="21" xfId="0" applyNumberFormat="1" applyFont="1" applyFill="1" applyBorder="1" applyAlignment="1">
      <alignment horizontal="center" vertical="center" wrapText="1"/>
    </xf>
    <xf numFmtId="194" fontId="0" fillId="3" borderId="26" xfId="0" applyNumberFormat="1" applyFont="1" applyFill="1" applyBorder="1" applyAlignment="1">
      <alignment horizontal="center" vertical="center" wrapText="1"/>
    </xf>
    <xf numFmtId="194" fontId="0" fillId="3" borderId="4" xfId="0" applyNumberFormat="1" applyFont="1" applyFill="1" applyBorder="1" applyAlignment="1">
      <alignment horizontal="center" vertical="center" wrapText="1"/>
    </xf>
    <xf numFmtId="194" fontId="0" fillId="3" borderId="13" xfId="0" applyNumberFormat="1" applyFont="1" applyFill="1" applyBorder="1" applyAlignment="1">
      <alignment horizontal="center" vertical="center" wrapText="1"/>
    </xf>
    <xf numFmtId="0" fontId="0" fillId="2" borderId="0" xfId="0" applyFont="1" applyBorder="1" applyAlignment="1">
      <alignment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3" borderId="21" xfId="0" applyFont="1" applyFill="1" applyBorder="1" applyAlignment="1">
      <alignment horizontal="center" vertical="center" wrapText="1"/>
    </xf>
    <xf numFmtId="0" fontId="0" fillId="3" borderId="26" xfId="0" applyFont="1" applyFill="1" applyBorder="1" applyAlignment="1">
      <alignment horizontal="center" vertical="center" wrapText="1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pitulo 8" xfId="21"/>
    <cellStyle name="Normal_CARNE2" xfId="22"/>
    <cellStyle name="Normal_EXAGRI3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externalLink" Target="externalLinks/externalLink6.xml" /><Relationship Id="rId23" Type="http://schemas.openxmlformats.org/officeDocument/2006/relationships/externalLink" Target="externalLinks/externalLink7.xml" /><Relationship Id="rId24" Type="http://schemas.openxmlformats.org/officeDocument/2006/relationships/externalLink" Target="externalLinks/externalLink8.xml" /><Relationship Id="rId25" Type="http://schemas.openxmlformats.org/officeDocument/2006/relationships/externalLink" Target="externalLinks/externalLink9.xml" /><Relationship Id="rId26" Type="http://schemas.openxmlformats.org/officeDocument/2006/relationships/externalLink" Target="externalLinks/externalLink10.xml" /><Relationship Id="rId27" Type="http://schemas.openxmlformats.org/officeDocument/2006/relationships/externalLink" Target="externalLinks/externalLink11.xml" /><Relationship Id="rId28" Type="http://schemas.openxmlformats.org/officeDocument/2006/relationships/externalLink" Target="externalLinks/externalLink12.xml" /><Relationship Id="rId29" Type="http://schemas.openxmlformats.org/officeDocument/2006/relationships/externalLink" Target="externalLinks/externalLink13.xml" /><Relationship Id="rId30" Type="http://schemas.openxmlformats.org/officeDocument/2006/relationships/externalLink" Target="externalLinks/externalLink14.xml" /><Relationship Id="rId31" Type="http://schemas.openxmlformats.org/officeDocument/2006/relationships/externalLink" Target="externalLinks/externalLink15.xml" /><Relationship Id="rId32" Type="http://schemas.openxmlformats.org/officeDocument/2006/relationships/externalLink" Target="externalLinks/externalLink16.xml" /><Relationship Id="rId3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 cantidad de residuos urbanos según modalidad. Año 2009
</a:t>
            </a:r>
          </a:p>
        </c:rich>
      </c:tx>
      <c:layout>
        <c:manualLayout>
          <c:xMode val="factor"/>
          <c:yMode val="factor"/>
          <c:x val="0"/>
          <c:y val="-0.018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3"/>
          <c:y val="0.428"/>
          <c:w val="0.54025"/>
          <c:h val="0.40925"/>
        </c:manualLayout>
      </c:layout>
      <c:pie3DChart>
        <c:varyColors val="1"/>
        <c:ser>
          <c:idx val="0"/>
          <c:order val="0"/>
          <c:tx>
            <c:v>Total</c:v>
          </c:tx>
          <c:explosion val="2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3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4"/>
            <c:spPr>
              <a:solidFill>
                <a:srgbClr val="CCCCFF"/>
              </a:solidFill>
              <a:ln w="38100">
                <a:solidFill>
                  <a:srgbClr val="FF00FF"/>
                </a:solidFill>
              </a:ln>
            </c:spPr>
          </c:dPt>
          <c:dPt>
            <c:idx val="5"/>
            <c:spPr>
              <a:solidFill>
                <a:srgbClr val="800080"/>
              </a:solidFill>
              <a:ln w="38100">
                <a:solidFill>
                  <a:srgbClr val="993300"/>
                </a:solidFill>
              </a:ln>
            </c:spPr>
          </c:dPt>
          <c:dPt>
            <c:idx val="6"/>
            <c:spPr>
              <a:solidFill>
                <a:srgbClr val="0000FF"/>
              </a:solidFill>
              <a:ln w="38100">
                <a:solidFill>
                  <a:srgbClr val="FF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Lit>
              <c:ptCount val="5"/>
              <c:pt idx="0">
                <c:v>Residuos mezclados</c:v>
              </c:pt>
              <c:pt idx="1">
                <c:v>Depositados en puntos limpios</c:v>
              </c:pt>
              <c:pt idx="2">
                <c:v>Papel, vidrio, etc</c:v>
              </c:pt>
              <c:pt idx="3">
                <c:v>Madera, ropa y pilas</c:v>
              </c:pt>
              <c:pt idx="4">
                <c:v>Recogidos por otras vías</c:v>
              </c:pt>
            </c:strLit>
          </c:cat>
          <c:val>
            <c:numRef>
              <c:f>'8.1 '!$B$6:$B$10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recogida y el consumo 
del papel y cartón usados</a:t>
            </a:r>
          </a:p>
        </c:rich>
      </c:tx>
      <c:layout>
        <c:manualLayout>
          <c:xMode val="factor"/>
          <c:yMode val="factor"/>
          <c:x val="0.02975"/>
          <c:y val="0.03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45"/>
          <c:y val="0.3695"/>
          <c:w val="0.92625"/>
          <c:h val="0.61225"/>
        </c:manualLayout>
      </c:layout>
      <c:lineChart>
        <c:grouping val="standard"/>
        <c:varyColors val="0"/>
        <c:ser>
          <c:idx val="0"/>
          <c:order val="0"/>
          <c:tx>
            <c:v>Recogida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'8.10'!$A$7:$A$14</c:f>
              <c:numCache/>
            </c:numRef>
          </c:cat>
          <c:val>
            <c:numRef>
              <c:f>'8.10'!$B$7:$B$14</c:f>
              <c:numCache/>
            </c:numRef>
          </c:val>
          <c:smooth val="0"/>
        </c:ser>
        <c:ser>
          <c:idx val="1"/>
          <c:order val="1"/>
          <c:tx>
            <c:v>Consumo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'8.10'!$A$7:$A$14</c:f>
              <c:numCache/>
            </c:numRef>
          </c:cat>
          <c:val>
            <c:numRef>
              <c:f>'8.10'!$E$7:$E$14</c:f>
              <c:numCache/>
            </c:numRef>
          </c:val>
          <c:smooth val="0"/>
        </c:ser>
        <c:axId val="5139207"/>
        <c:axId val="46252864"/>
      </c:lineChart>
      <c:catAx>
        <c:axId val="5139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6252864"/>
        <c:crosses val="autoZero"/>
        <c:auto val="1"/>
        <c:lblOffset val="100"/>
        <c:tickLblSkip val="1"/>
        <c:noMultiLvlLbl val="0"/>
      </c:catAx>
      <c:valAx>
        <c:axId val="46252864"/>
        <c:scaling>
          <c:orientation val="minMax"/>
          <c:min val="3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5139207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69"/>
          <c:y val="0.272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tasa (porcentaje) de recogida, utilización 
y reciclaje de papel - cartón</a:t>
            </a:r>
          </a:p>
        </c:rich>
      </c:tx>
      <c:layout>
        <c:manualLayout>
          <c:xMode val="factor"/>
          <c:yMode val="factor"/>
          <c:x val="0.034"/>
          <c:y val="0.052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45"/>
          <c:y val="0.4065"/>
          <c:w val="0.9245"/>
          <c:h val="0.57525"/>
        </c:manualLayout>
      </c:layout>
      <c:lineChart>
        <c:grouping val="standard"/>
        <c:varyColors val="0"/>
        <c:ser>
          <c:idx val="0"/>
          <c:order val="0"/>
          <c:tx>
            <c:v>Recogida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'8.10'!$A$7:$A$14</c:f>
              <c:numCache/>
            </c:numRef>
          </c:cat>
          <c:val>
            <c:numRef>
              <c:f>'8.10'!$F$7:$F$14</c:f>
              <c:numCache/>
            </c:numRef>
          </c:val>
          <c:smooth val="0"/>
        </c:ser>
        <c:ser>
          <c:idx val="1"/>
          <c:order val="1"/>
          <c:tx>
            <c:v>Utilización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'8.10'!$A$7:$A$14</c:f>
              <c:numCache/>
            </c:numRef>
          </c:cat>
          <c:val>
            <c:numRef>
              <c:f>'8.10'!$G$7:$G$14</c:f>
              <c:numCache/>
            </c:numRef>
          </c:val>
          <c:smooth val="0"/>
        </c:ser>
        <c:ser>
          <c:idx val="2"/>
          <c:order val="2"/>
          <c:tx>
            <c:v>Reciclaje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'8.10'!$A$7:$A$14</c:f>
              <c:numCache/>
            </c:numRef>
          </c:cat>
          <c:val>
            <c:numRef>
              <c:f>'8.10'!$H$7:$H$14</c:f>
              <c:numCache/>
            </c:numRef>
          </c:val>
          <c:smooth val="0"/>
        </c:ser>
        <c:axId val="13622593"/>
        <c:axId val="55494474"/>
      </c:lineChart>
      <c:catAx>
        <c:axId val="13622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5494474"/>
        <c:crosses val="autoZero"/>
        <c:auto val="1"/>
        <c:lblOffset val="100"/>
        <c:tickLblSkip val="1"/>
        <c:noMultiLvlLbl val="0"/>
      </c:catAx>
      <c:valAx>
        <c:axId val="55494474"/>
        <c:scaling>
          <c:orientation val="minMax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13622593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28375"/>
          <c:y val="0.294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19</xdr:row>
      <xdr:rowOff>76200</xdr:rowOff>
    </xdr:from>
    <xdr:to>
      <xdr:col>2</xdr:col>
      <xdr:colOff>762000</xdr:colOff>
      <xdr:row>36</xdr:row>
      <xdr:rowOff>85725</xdr:rowOff>
    </xdr:to>
    <xdr:graphicFrame>
      <xdr:nvGraphicFramePr>
        <xdr:cNvPr id="1" name="Chart 1"/>
        <xdr:cNvGraphicFramePr/>
      </xdr:nvGraphicFramePr>
      <xdr:xfrm>
        <a:off x="66675" y="3448050"/>
        <a:ext cx="71628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17</xdr:row>
      <xdr:rowOff>28575</xdr:rowOff>
    </xdr:from>
    <xdr:to>
      <xdr:col>7</xdr:col>
      <xdr:colOff>419100</xdr:colOff>
      <xdr:row>34</xdr:row>
      <xdr:rowOff>38100</xdr:rowOff>
    </xdr:to>
    <xdr:graphicFrame>
      <xdr:nvGraphicFramePr>
        <xdr:cNvPr id="1" name="Chart 1"/>
        <xdr:cNvGraphicFramePr/>
      </xdr:nvGraphicFramePr>
      <xdr:xfrm>
        <a:off x="123825" y="3105150"/>
        <a:ext cx="604837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36</xdr:row>
      <xdr:rowOff>0</xdr:rowOff>
    </xdr:from>
    <xdr:to>
      <xdr:col>7</xdr:col>
      <xdr:colOff>457200</xdr:colOff>
      <xdr:row>52</xdr:row>
      <xdr:rowOff>123825</xdr:rowOff>
    </xdr:to>
    <xdr:graphicFrame>
      <xdr:nvGraphicFramePr>
        <xdr:cNvPr id="2" name="Chart 2"/>
        <xdr:cNvGraphicFramePr/>
      </xdr:nvGraphicFramePr>
      <xdr:xfrm>
        <a:off x="123825" y="6153150"/>
        <a:ext cx="6086475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view="pageBreakPreview" zoomScale="60" workbookViewId="0" topLeftCell="A1">
      <selection activeCell="N27" sqref="N27"/>
    </sheetView>
  </sheetViews>
  <sheetFormatPr defaultColWidth="11.421875" defaultRowHeight="12.75"/>
  <cols>
    <col min="1" max="1" width="80.140625" style="0" customWidth="1"/>
    <col min="2" max="2" width="16.8515625" style="51" customWidth="1"/>
    <col min="3" max="3" width="15.8515625" style="51" customWidth="1"/>
    <col min="4" max="16384" width="9.140625" style="0" customWidth="1"/>
  </cols>
  <sheetData>
    <row r="1" spans="1:3" ht="18">
      <c r="A1" s="184" t="s">
        <v>0</v>
      </c>
      <c r="B1" s="184"/>
      <c r="C1" s="184"/>
    </row>
    <row r="3" spans="1:5" s="25" customFormat="1" ht="15">
      <c r="A3" s="185" t="s">
        <v>60</v>
      </c>
      <c r="B3" s="185"/>
      <c r="C3" s="185"/>
      <c r="D3" s="24"/>
      <c r="E3" s="24"/>
    </row>
    <row r="4" spans="1:5" ht="13.5" thickBot="1">
      <c r="A4" s="26"/>
      <c r="B4" s="49"/>
      <c r="C4" s="49"/>
      <c r="D4" s="2"/>
      <c r="E4" s="2"/>
    </row>
    <row r="5" spans="1:5" ht="30" customHeight="1" thickBot="1">
      <c r="A5" s="27" t="s">
        <v>27</v>
      </c>
      <c r="B5" s="28" t="s">
        <v>28</v>
      </c>
      <c r="C5" s="29" t="s">
        <v>29</v>
      </c>
      <c r="D5" s="2"/>
      <c r="E5" s="2"/>
    </row>
    <row r="6" spans="1:5" ht="12.75">
      <c r="A6" s="116" t="s">
        <v>30</v>
      </c>
      <c r="B6" s="119">
        <v>17770790</v>
      </c>
      <c r="C6" s="120">
        <f>B6*100/B14</f>
        <v>75.37841825612125</v>
      </c>
      <c r="D6" s="2"/>
      <c r="E6" s="2"/>
    </row>
    <row r="7" spans="1:5" ht="12.75">
      <c r="A7" s="115" t="s">
        <v>31</v>
      </c>
      <c r="B7" s="84">
        <v>1018207</v>
      </c>
      <c r="C7" s="85">
        <f>B7*100/B14</f>
        <v>4.318931973047369</v>
      </c>
      <c r="D7" s="2"/>
      <c r="E7" s="2"/>
    </row>
    <row r="8" spans="1:5" ht="12.75" customHeight="1">
      <c r="A8" s="115" t="s">
        <v>71</v>
      </c>
      <c r="B8" s="84">
        <v>3148523</v>
      </c>
      <c r="C8" s="85">
        <f>B8*100/B14</f>
        <v>13.355100340672399</v>
      </c>
      <c r="D8" s="2"/>
      <c r="E8" s="2"/>
    </row>
    <row r="9" spans="1:5" ht="12.75">
      <c r="A9" s="115" t="s">
        <v>72</v>
      </c>
      <c r="B9" s="84">
        <v>85175</v>
      </c>
      <c r="C9" s="85">
        <f>B9*100/B14</f>
        <v>0.3612870769934892</v>
      </c>
      <c r="D9" s="2"/>
      <c r="E9" s="2"/>
    </row>
    <row r="10" spans="1:5" ht="12.75">
      <c r="A10" s="115" t="s">
        <v>91</v>
      </c>
      <c r="B10" s="84">
        <f>B11+B12</f>
        <v>1552740</v>
      </c>
      <c r="C10" s="85">
        <f>(B11+B12)*100/B14</f>
        <v>6.586262353165488</v>
      </c>
      <c r="D10" s="2"/>
      <c r="E10" s="2"/>
    </row>
    <row r="11" spans="1:5" ht="12.75">
      <c r="A11" s="115" t="s">
        <v>203</v>
      </c>
      <c r="B11" s="12">
        <v>541249</v>
      </c>
      <c r="C11" s="13"/>
      <c r="D11" s="2"/>
      <c r="E11" s="2"/>
    </row>
    <row r="12" spans="1:3" s="118" customFormat="1" ht="12.75">
      <c r="A12" s="115" t="s">
        <v>204</v>
      </c>
      <c r="B12" s="12">
        <v>1011491</v>
      </c>
      <c r="C12" s="117"/>
    </row>
    <row r="13" spans="1:5" ht="12.75">
      <c r="A13" s="115"/>
      <c r="B13" s="12"/>
      <c r="C13" s="13"/>
      <c r="D13" s="2"/>
      <c r="E13" s="2"/>
    </row>
    <row r="14" spans="1:5" ht="13.5" thickBot="1">
      <c r="A14" s="121" t="s">
        <v>11</v>
      </c>
      <c r="B14" s="122">
        <f>SUM(B6:B12)-B10</f>
        <v>23575435</v>
      </c>
      <c r="C14" s="123">
        <f>SUM(C6:C10)</f>
        <v>100</v>
      </c>
      <c r="D14" s="2"/>
      <c r="E14" s="2"/>
    </row>
    <row r="15" spans="1:5" s="18" customFormat="1" ht="12.75">
      <c r="A15" s="54"/>
      <c r="B15" s="53"/>
      <c r="C15" s="53"/>
      <c r="D15" s="33"/>
      <c r="E15" s="33"/>
    </row>
    <row r="16" spans="1:5" ht="12" customHeight="1">
      <c r="A16" s="186" t="s">
        <v>92</v>
      </c>
      <c r="B16" s="187"/>
      <c r="C16" s="187"/>
      <c r="D16" s="2"/>
      <c r="E16" s="2"/>
    </row>
    <row r="17" spans="1:5" ht="12" customHeight="1">
      <c r="A17" s="52"/>
      <c r="B17" s="50"/>
      <c r="C17" s="50"/>
      <c r="D17" s="2"/>
      <c r="E17" s="2"/>
    </row>
    <row r="18" spans="1:5" ht="12" customHeight="1">
      <c r="A18" s="52"/>
      <c r="B18" s="50"/>
      <c r="C18" s="50"/>
      <c r="D18" s="2"/>
      <c r="E18" s="2"/>
    </row>
    <row r="19" spans="1:5" ht="12" customHeight="1">
      <c r="A19" s="52"/>
      <c r="B19" s="50"/>
      <c r="C19" s="50"/>
      <c r="D19" s="2"/>
      <c r="E19" s="2"/>
    </row>
    <row r="20" spans="1:5" ht="12" customHeight="1">
      <c r="A20" s="2"/>
      <c r="B20" s="50"/>
      <c r="C20" s="50"/>
      <c r="D20" s="2"/>
      <c r="E20" s="2"/>
    </row>
    <row r="21" spans="1:5" ht="12.75">
      <c r="A21" s="2"/>
      <c r="B21" s="50"/>
      <c r="C21" s="50"/>
      <c r="D21" s="2"/>
      <c r="E21" s="2"/>
    </row>
    <row r="22" spans="1:5" ht="12.75">
      <c r="A22" s="2"/>
      <c r="B22" s="50"/>
      <c r="C22" s="50"/>
      <c r="D22" s="2"/>
      <c r="E22" s="2"/>
    </row>
    <row r="39" spans="1:3" ht="12.75">
      <c r="A39" s="188" t="s">
        <v>176</v>
      </c>
      <c r="B39" s="183"/>
      <c r="C39" s="183"/>
    </row>
    <row r="40" spans="1:3" ht="12.75">
      <c r="A40" s="183" t="s">
        <v>173</v>
      </c>
      <c r="B40" s="183"/>
      <c r="C40" s="183"/>
    </row>
    <row r="41" spans="1:3" ht="12.75">
      <c r="A41" s="183" t="s">
        <v>174</v>
      </c>
      <c r="B41" s="183"/>
      <c r="C41" s="183"/>
    </row>
    <row r="42" spans="1:3" ht="12.75">
      <c r="A42" s="183" t="s">
        <v>175</v>
      </c>
      <c r="B42" s="183"/>
      <c r="C42" s="183"/>
    </row>
  </sheetData>
  <mergeCells count="7">
    <mergeCell ref="A41:C41"/>
    <mergeCell ref="A42:C42"/>
    <mergeCell ref="A40:C40"/>
    <mergeCell ref="A1:C1"/>
    <mergeCell ref="A3:C3"/>
    <mergeCell ref="A16:C16"/>
    <mergeCell ref="A39:C39"/>
  </mergeCells>
  <printOptions horizontalCentered="1"/>
  <pageMargins left="0.7874015748031497" right="0.7874015748031497" top="0.5905511811023623" bottom="0.5905511811023623" header="0" footer="0"/>
  <pageSetup horizontalDpi="300" verticalDpi="300" orientation="portrait" paperSize="9" scale="7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55"/>
  <sheetViews>
    <sheetView view="pageBreakPreview" zoomScale="60" zoomScaleNormal="75" workbookViewId="0" topLeftCell="A1">
      <selection activeCell="A15" sqref="A15"/>
    </sheetView>
  </sheetViews>
  <sheetFormatPr defaultColWidth="11.421875" defaultRowHeight="12.75"/>
  <cols>
    <col min="1" max="1" width="16.421875" style="67" customWidth="1"/>
    <col min="2" max="2" width="14.28125" style="67" customWidth="1"/>
    <col min="3" max="3" width="12.57421875" style="67" customWidth="1"/>
    <col min="4" max="4" width="12.00390625" style="67" customWidth="1"/>
    <col min="5" max="5" width="12.7109375" style="67" customWidth="1"/>
    <col min="6" max="16384" width="9.140625" style="67" customWidth="1"/>
  </cols>
  <sheetData>
    <row r="1" spans="1:8" ht="18">
      <c r="A1" s="233" t="s">
        <v>0</v>
      </c>
      <c r="B1" s="233"/>
      <c r="C1" s="233"/>
      <c r="D1" s="233"/>
      <c r="E1" s="233"/>
      <c r="F1" s="233"/>
      <c r="G1" s="233"/>
      <c r="H1" s="233"/>
    </row>
    <row r="3" spans="1:8" ht="15.75" customHeight="1">
      <c r="A3" s="234" t="s">
        <v>156</v>
      </c>
      <c r="B3" s="234"/>
      <c r="C3" s="234"/>
      <c r="D3" s="234"/>
      <c r="E3" s="234"/>
      <c r="F3" s="234"/>
      <c r="G3" s="234"/>
      <c r="H3" s="234"/>
    </row>
    <row r="4" spans="1:8" ht="15.75" customHeight="1" thickBot="1">
      <c r="A4" s="86"/>
      <c r="B4" s="243" t="s">
        <v>168</v>
      </c>
      <c r="C4" s="244"/>
      <c r="D4" s="244"/>
      <c r="E4" s="244"/>
      <c r="F4" s="244"/>
      <c r="G4" s="244"/>
      <c r="H4" s="87"/>
    </row>
    <row r="5" spans="1:8" ht="12.75" customHeight="1">
      <c r="A5" s="239" t="s">
        <v>157</v>
      </c>
      <c r="B5" s="241" t="s">
        <v>158</v>
      </c>
      <c r="C5" s="241" t="s">
        <v>159</v>
      </c>
      <c r="D5" s="241" t="s">
        <v>160</v>
      </c>
      <c r="E5" s="241" t="s">
        <v>161</v>
      </c>
      <c r="F5" s="237" t="s">
        <v>162</v>
      </c>
      <c r="G5" s="238"/>
      <c r="H5" s="238"/>
    </row>
    <row r="6" spans="1:8" ht="26.25" thickBot="1">
      <c r="A6" s="240"/>
      <c r="B6" s="242"/>
      <c r="C6" s="242"/>
      <c r="D6" s="242"/>
      <c r="E6" s="242"/>
      <c r="F6" s="88" t="s">
        <v>163</v>
      </c>
      <c r="G6" s="88" t="s">
        <v>164</v>
      </c>
      <c r="H6" s="89" t="s">
        <v>165</v>
      </c>
    </row>
    <row r="7" spans="1:9" ht="12.75">
      <c r="A7" s="90">
        <v>2002</v>
      </c>
      <c r="B7" s="8">
        <v>3616.8</v>
      </c>
      <c r="C7" s="8">
        <v>860.1</v>
      </c>
      <c r="D7" s="8">
        <v>106.6</v>
      </c>
      <c r="E7" s="8">
        <v>4370.3</v>
      </c>
      <c r="F7" s="8">
        <v>52</v>
      </c>
      <c r="G7" s="8">
        <v>81.5</v>
      </c>
      <c r="H7" s="9">
        <v>62.9</v>
      </c>
      <c r="I7" s="69"/>
    </row>
    <row r="8" spans="1:9" ht="12.75">
      <c r="A8" s="91">
        <v>2003</v>
      </c>
      <c r="B8" s="12">
        <v>3642.9</v>
      </c>
      <c r="C8" s="12">
        <v>911.3</v>
      </c>
      <c r="D8" s="12">
        <v>111.6</v>
      </c>
      <c r="E8" s="12">
        <v>4442.7</v>
      </c>
      <c r="F8" s="12">
        <v>50.5</v>
      </c>
      <c r="G8" s="12">
        <v>81.7</v>
      </c>
      <c r="H8" s="13">
        <v>61.6</v>
      </c>
      <c r="I8" s="69"/>
    </row>
    <row r="9" spans="1:9" ht="12.75">
      <c r="A9" s="91">
        <v>2004</v>
      </c>
      <c r="B9" s="12">
        <v>3926.5</v>
      </c>
      <c r="C9" s="12">
        <v>822.4</v>
      </c>
      <c r="D9" s="12">
        <v>274.6</v>
      </c>
      <c r="E9" s="12">
        <v>4474.3</v>
      </c>
      <c r="F9" s="12">
        <v>54.6</v>
      </c>
      <c r="G9" s="12">
        <v>81</v>
      </c>
      <c r="H9" s="13">
        <v>62.2</v>
      </c>
      <c r="I9" s="69"/>
    </row>
    <row r="10" spans="1:9" ht="12.75">
      <c r="A10" s="91">
        <v>2005</v>
      </c>
      <c r="B10" s="12">
        <v>4322.5</v>
      </c>
      <c r="C10" s="12">
        <v>808.3</v>
      </c>
      <c r="D10" s="12">
        <v>512.1</v>
      </c>
      <c r="E10" s="12">
        <v>4618.8</v>
      </c>
      <c r="F10" s="12">
        <v>58.5</v>
      </c>
      <c r="G10" s="12">
        <v>81.1</v>
      </c>
      <c r="H10" s="13">
        <v>62.5</v>
      </c>
      <c r="I10" s="69"/>
    </row>
    <row r="11" spans="1:9" ht="12.75">
      <c r="A11" s="91">
        <v>2006</v>
      </c>
      <c r="B11" s="12">
        <v>4637.7</v>
      </c>
      <c r="C11" s="12">
        <v>1115.8</v>
      </c>
      <c r="D11" s="12">
        <v>382.7</v>
      </c>
      <c r="E11" s="12">
        <v>5370.8</v>
      </c>
      <c r="F11" s="12">
        <v>58.9</v>
      </c>
      <c r="G11" s="12">
        <v>84.5</v>
      </c>
      <c r="H11" s="13">
        <v>68.3</v>
      </c>
      <c r="I11" s="69"/>
    </row>
    <row r="12" spans="1:9" ht="12.75">
      <c r="A12" s="91">
        <v>2007</v>
      </c>
      <c r="B12" s="12">
        <v>4911.2</v>
      </c>
      <c r="C12" s="12">
        <v>1248.8</v>
      </c>
      <c r="D12" s="12">
        <v>492.2</v>
      </c>
      <c r="E12" s="12">
        <v>5677.7</v>
      </c>
      <c r="F12" s="12">
        <v>63.7</v>
      </c>
      <c r="G12" s="12">
        <v>84.6</v>
      </c>
      <c r="H12" s="13">
        <v>73.7</v>
      </c>
      <c r="I12" s="69"/>
    </row>
    <row r="13" spans="1:9" ht="12.75">
      <c r="A13" s="91">
        <v>2008</v>
      </c>
      <c r="B13" s="12">
        <v>4984.48</v>
      </c>
      <c r="C13" s="12">
        <v>1172.9</v>
      </c>
      <c r="D13" s="12">
        <v>729.4</v>
      </c>
      <c r="E13" s="12">
        <v>5636.82</v>
      </c>
      <c r="F13" s="12">
        <v>68.6</v>
      </c>
      <c r="G13" s="12">
        <v>84.5</v>
      </c>
      <c r="H13" s="13">
        <v>77.6</v>
      </c>
      <c r="I13" s="69"/>
    </row>
    <row r="14" spans="1:8" ht="12.75">
      <c r="A14" s="91">
        <v>2009</v>
      </c>
      <c r="B14" s="12">
        <v>4625</v>
      </c>
      <c r="C14" s="12">
        <v>913</v>
      </c>
      <c r="D14" s="12">
        <v>945</v>
      </c>
      <c r="E14" s="12">
        <v>4594</v>
      </c>
      <c r="F14" s="12">
        <v>74.4</v>
      </c>
      <c r="G14" s="12">
        <v>80.6</v>
      </c>
      <c r="H14" s="13">
        <v>73.9</v>
      </c>
    </row>
    <row r="15" spans="1:8" ht="13.5" thickBot="1">
      <c r="A15" s="92" t="s">
        <v>166</v>
      </c>
      <c r="B15" s="93">
        <f aca="true" t="shared" si="0" ref="B15:H15">(B14-B13)/B13*100</f>
        <v>-7.211986004558141</v>
      </c>
      <c r="C15" s="93">
        <f t="shared" si="0"/>
        <v>-22.158751811748665</v>
      </c>
      <c r="D15" s="93">
        <f t="shared" si="0"/>
        <v>29.55854126679463</v>
      </c>
      <c r="E15" s="93">
        <f t="shared" si="0"/>
        <v>-18.500147246142323</v>
      </c>
      <c r="F15" s="93">
        <f t="shared" si="0"/>
        <v>8.45481049562684</v>
      </c>
      <c r="G15" s="93">
        <f t="shared" si="0"/>
        <v>-4.615384615384622</v>
      </c>
      <c r="H15" s="94">
        <f t="shared" si="0"/>
        <v>-4.768041237113388</v>
      </c>
    </row>
    <row r="19" spans="9:15" ht="12.75">
      <c r="I19" s="80"/>
      <c r="J19" s="80"/>
      <c r="K19" s="80"/>
      <c r="L19" s="80"/>
      <c r="M19" s="80"/>
      <c r="N19" s="80"/>
      <c r="O19" s="80"/>
    </row>
    <row r="20" spans="7:15" ht="12.75">
      <c r="G20" s="80"/>
      <c r="H20" s="80"/>
      <c r="I20" s="81"/>
      <c r="J20" s="81"/>
      <c r="K20" s="81"/>
      <c r="L20" s="81"/>
      <c r="M20" s="82"/>
      <c r="N20" s="80"/>
      <c r="O20" s="80"/>
    </row>
    <row r="21" spans="7:15" ht="12.75">
      <c r="G21" s="81"/>
      <c r="H21" s="81"/>
      <c r="I21" s="82"/>
      <c r="J21" s="82"/>
      <c r="K21" s="81"/>
      <c r="L21" s="81"/>
      <c r="M21" s="82"/>
      <c r="N21" s="80"/>
      <c r="O21" s="80"/>
    </row>
    <row r="22" spans="7:15" ht="12.75">
      <c r="G22" s="82"/>
      <c r="H22" s="82"/>
      <c r="I22" s="82"/>
      <c r="J22" s="82"/>
      <c r="K22" s="82"/>
      <c r="L22" s="82"/>
      <c r="M22" s="82"/>
      <c r="N22" s="80"/>
      <c r="O22" s="80"/>
    </row>
    <row r="23" spans="7:15" ht="12.75">
      <c r="G23" s="82"/>
      <c r="H23" s="82"/>
      <c r="I23" s="81"/>
      <c r="J23" s="81"/>
      <c r="K23" s="81"/>
      <c r="L23" s="81"/>
      <c r="M23" s="82"/>
      <c r="N23" s="80"/>
      <c r="O23" s="80"/>
    </row>
    <row r="24" spans="7:15" ht="12.75">
      <c r="G24" s="81"/>
      <c r="H24" s="81"/>
      <c r="I24" s="82"/>
      <c r="J24" s="82"/>
      <c r="K24" s="82"/>
      <c r="L24" s="82"/>
      <c r="M24" s="82"/>
      <c r="N24" s="80"/>
      <c r="O24" s="80"/>
    </row>
    <row r="25" spans="7:15" ht="12.75">
      <c r="G25" s="82"/>
      <c r="H25" s="82"/>
      <c r="I25" s="82"/>
      <c r="J25" s="82"/>
      <c r="K25" s="82"/>
      <c r="L25" s="82"/>
      <c r="M25" s="82"/>
      <c r="N25" s="80"/>
      <c r="O25" s="80"/>
    </row>
    <row r="26" spans="7:15" ht="12.75">
      <c r="G26" s="82"/>
      <c r="H26" s="82"/>
      <c r="I26" s="82"/>
      <c r="J26" s="82"/>
      <c r="K26" s="82"/>
      <c r="L26" s="82"/>
      <c r="M26" s="82"/>
      <c r="N26" s="80"/>
      <c r="O26" s="80"/>
    </row>
    <row r="27" spans="7:15" ht="12.75">
      <c r="G27" s="82"/>
      <c r="H27" s="82"/>
      <c r="I27" s="80"/>
      <c r="J27" s="80"/>
      <c r="K27" s="80"/>
      <c r="L27" s="80"/>
      <c r="M27" s="80"/>
      <c r="N27" s="80"/>
      <c r="O27" s="80"/>
    </row>
    <row r="28" spans="7:15" ht="12.75">
      <c r="G28" s="80"/>
      <c r="H28" s="80"/>
      <c r="I28" s="80"/>
      <c r="J28" s="80"/>
      <c r="K28" s="80"/>
      <c r="L28" s="80"/>
      <c r="M28" s="80"/>
      <c r="N28" s="80"/>
      <c r="O28" s="80"/>
    </row>
    <row r="29" spans="7:8" ht="12.75">
      <c r="G29" s="80"/>
      <c r="H29" s="80"/>
    </row>
    <row r="55" spans="1:8" ht="12.75">
      <c r="A55" s="220" t="s">
        <v>169</v>
      </c>
      <c r="B55" s="235"/>
      <c r="C55" s="235"/>
      <c r="D55" s="236"/>
      <c r="E55" s="236"/>
      <c r="F55" s="236"/>
      <c r="G55" s="236"/>
      <c r="H55" s="236"/>
    </row>
  </sheetData>
  <mergeCells count="10">
    <mergeCell ref="A55:H55"/>
    <mergeCell ref="A1:H1"/>
    <mergeCell ref="A3:H3"/>
    <mergeCell ref="F5:H5"/>
    <mergeCell ref="A5:A6"/>
    <mergeCell ref="B5:B6"/>
    <mergeCell ref="C5:C6"/>
    <mergeCell ref="D5:D6"/>
    <mergeCell ref="E5:E6"/>
    <mergeCell ref="B4:G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4"/>
  <sheetViews>
    <sheetView view="pageBreakPreview" zoomScale="60" zoomScaleNormal="75" workbookViewId="0" topLeftCell="A1">
      <selection activeCell="E26" sqref="E26"/>
    </sheetView>
  </sheetViews>
  <sheetFormatPr defaultColWidth="11.421875" defaultRowHeight="12.75"/>
  <cols>
    <col min="1" max="1" width="26.00390625" style="0" bestFit="1" customWidth="1"/>
    <col min="2" max="2" width="21.7109375" style="0" customWidth="1"/>
    <col min="3" max="3" width="22.00390625" style="0" customWidth="1"/>
    <col min="4" max="4" width="18.57421875" style="0" customWidth="1"/>
    <col min="5" max="5" width="19.00390625" style="0" customWidth="1"/>
  </cols>
  <sheetData>
    <row r="1" spans="1:7" ht="18">
      <c r="A1" s="184" t="s">
        <v>0</v>
      </c>
      <c r="B1" s="184"/>
      <c r="C1" s="184"/>
      <c r="D1" s="184"/>
      <c r="E1" s="184"/>
      <c r="F1" s="19"/>
      <c r="G1" s="19"/>
    </row>
    <row r="2" spans="1:5" ht="12.75">
      <c r="A2" s="51"/>
      <c r="B2" s="51"/>
      <c r="C2" s="51"/>
      <c r="D2" s="51"/>
      <c r="E2" s="51"/>
    </row>
    <row r="3" spans="1:7" ht="15" customHeight="1">
      <c r="A3" s="185" t="s">
        <v>94</v>
      </c>
      <c r="B3" s="185"/>
      <c r="C3" s="185"/>
      <c r="D3" s="185"/>
      <c r="E3" s="185"/>
      <c r="F3" s="1"/>
      <c r="G3" s="1"/>
    </row>
    <row r="4" spans="1:7" ht="15" customHeight="1">
      <c r="A4" s="185"/>
      <c r="B4" s="185"/>
      <c r="C4" s="185"/>
      <c r="D4" s="185"/>
      <c r="E4" s="185"/>
      <c r="F4" s="1"/>
      <c r="G4" s="1"/>
    </row>
    <row r="5" spans="1:3" ht="13.5" thickBot="1">
      <c r="A5" s="26"/>
      <c r="B5" s="26"/>
      <c r="C5" s="26"/>
    </row>
    <row r="6" spans="1:5" ht="42.75" customHeight="1" thickBot="1">
      <c r="A6" s="3" t="s">
        <v>1</v>
      </c>
      <c r="B6" s="4" t="s">
        <v>95</v>
      </c>
      <c r="C6" s="5" t="s">
        <v>96</v>
      </c>
      <c r="D6" s="4" t="s">
        <v>97</v>
      </c>
      <c r="E6" s="5" t="s">
        <v>98</v>
      </c>
    </row>
    <row r="7" spans="1:5" ht="12.75">
      <c r="A7" s="7" t="s">
        <v>99</v>
      </c>
      <c r="B7" s="8">
        <v>111437</v>
      </c>
      <c r="C7" s="9">
        <v>91392</v>
      </c>
      <c r="D7" s="8">
        <v>18106</v>
      </c>
      <c r="E7" s="13">
        <v>0</v>
      </c>
    </row>
    <row r="8" spans="1:5" ht="12.75">
      <c r="A8" s="11" t="s">
        <v>100</v>
      </c>
      <c r="B8" s="12">
        <v>31254</v>
      </c>
      <c r="C8" s="13">
        <v>10592</v>
      </c>
      <c r="D8" s="12">
        <v>662</v>
      </c>
      <c r="E8" s="13">
        <v>20000</v>
      </c>
    </row>
    <row r="9" spans="1:5" ht="12.75">
      <c r="A9" s="11" t="s">
        <v>101</v>
      </c>
      <c r="B9" s="12">
        <v>2551</v>
      </c>
      <c r="C9" s="13">
        <v>1690</v>
      </c>
      <c r="D9" s="12">
        <v>836</v>
      </c>
      <c r="E9" s="13">
        <v>0</v>
      </c>
    </row>
    <row r="10" spans="1:5" ht="12.75">
      <c r="A10" s="11" t="s">
        <v>102</v>
      </c>
      <c r="B10" s="12">
        <v>66811</v>
      </c>
      <c r="C10" s="13">
        <v>59442</v>
      </c>
      <c r="D10" s="12">
        <v>7369</v>
      </c>
      <c r="E10" s="13">
        <v>0</v>
      </c>
    </row>
    <row r="11" spans="1:5" ht="12.75">
      <c r="A11" s="11" t="s">
        <v>103</v>
      </c>
      <c r="B11" s="12">
        <v>26335</v>
      </c>
      <c r="C11" s="13">
        <v>33</v>
      </c>
      <c r="D11" s="12">
        <v>25853</v>
      </c>
      <c r="E11" s="13">
        <v>0</v>
      </c>
    </row>
    <row r="12" spans="1:5" ht="12.75">
      <c r="A12" s="11" t="s">
        <v>104</v>
      </c>
      <c r="B12" s="12">
        <v>14279</v>
      </c>
      <c r="C12" s="13">
        <v>3993</v>
      </c>
      <c r="D12" s="12">
        <v>5835</v>
      </c>
      <c r="E12" s="13">
        <v>0</v>
      </c>
    </row>
    <row r="13" spans="1:5" ht="12.75">
      <c r="A13" s="11" t="s">
        <v>105</v>
      </c>
      <c r="B13" s="12">
        <v>48070</v>
      </c>
      <c r="C13" s="13">
        <v>41111</v>
      </c>
      <c r="D13" s="12">
        <v>1376</v>
      </c>
      <c r="E13" s="13">
        <v>0</v>
      </c>
    </row>
    <row r="14" spans="1:5" ht="12.75">
      <c r="A14" s="11" t="s">
        <v>106</v>
      </c>
      <c r="B14" s="12">
        <v>61757</v>
      </c>
      <c r="C14" s="13">
        <v>57285</v>
      </c>
      <c r="D14" s="12">
        <v>4130</v>
      </c>
      <c r="E14" s="13">
        <v>0</v>
      </c>
    </row>
    <row r="15" spans="1:5" ht="12.75">
      <c r="A15" s="11" t="s">
        <v>107</v>
      </c>
      <c r="B15" s="12">
        <v>136145</v>
      </c>
      <c r="C15" s="13">
        <v>106737</v>
      </c>
      <c r="D15" s="12">
        <v>2492</v>
      </c>
      <c r="E15" s="13">
        <v>25091</v>
      </c>
    </row>
    <row r="16" spans="1:5" ht="12.75">
      <c r="A16" s="11" t="s">
        <v>108</v>
      </c>
      <c r="B16" s="12">
        <v>1460</v>
      </c>
      <c r="C16" s="13">
        <v>0</v>
      </c>
      <c r="D16" s="12">
        <v>0</v>
      </c>
      <c r="E16" s="13">
        <v>1460</v>
      </c>
    </row>
    <row r="17" spans="1:5" ht="12.75">
      <c r="A17" s="11" t="s">
        <v>109</v>
      </c>
      <c r="B17" s="12">
        <v>9430</v>
      </c>
      <c r="C17" s="13">
        <v>6114</v>
      </c>
      <c r="D17" s="12">
        <v>3316</v>
      </c>
      <c r="E17" s="13">
        <v>0</v>
      </c>
    </row>
    <row r="18" spans="1:5" ht="12.75">
      <c r="A18" s="11" t="s">
        <v>110</v>
      </c>
      <c r="B18" s="12">
        <v>73513</v>
      </c>
      <c r="C18" s="13">
        <v>64972</v>
      </c>
      <c r="D18" s="12">
        <v>5242</v>
      </c>
      <c r="E18" s="13">
        <v>189</v>
      </c>
    </row>
    <row r="19" spans="1:5" ht="12.75">
      <c r="A19" s="11" t="s">
        <v>111</v>
      </c>
      <c r="B19" s="12">
        <v>16476</v>
      </c>
      <c r="C19" s="13">
        <v>16456</v>
      </c>
      <c r="D19" s="12">
        <v>0</v>
      </c>
      <c r="E19" s="13">
        <v>0</v>
      </c>
    </row>
    <row r="20" spans="1:5" ht="12.75">
      <c r="A20" s="11" t="s">
        <v>112</v>
      </c>
      <c r="B20" s="12">
        <v>260192</v>
      </c>
      <c r="C20" s="13">
        <v>221093</v>
      </c>
      <c r="D20" s="12">
        <v>6748</v>
      </c>
      <c r="E20" s="13">
        <v>1155</v>
      </c>
    </row>
    <row r="21" spans="1:5" ht="12.75">
      <c r="A21" s="11" t="s">
        <v>113</v>
      </c>
      <c r="B21" s="12">
        <v>18262</v>
      </c>
      <c r="C21" s="13">
        <v>16552</v>
      </c>
      <c r="D21" s="12">
        <v>1710</v>
      </c>
      <c r="E21" s="13">
        <v>0</v>
      </c>
    </row>
    <row r="22" spans="1:5" ht="12.75">
      <c r="A22" s="11" t="s">
        <v>114</v>
      </c>
      <c r="B22" s="12">
        <v>9794</v>
      </c>
      <c r="C22" s="13">
        <v>9475</v>
      </c>
      <c r="D22" s="12">
        <v>0</v>
      </c>
      <c r="E22" s="13">
        <v>0</v>
      </c>
    </row>
    <row r="23" spans="1:5" ht="12.75">
      <c r="A23" s="11" t="s">
        <v>115</v>
      </c>
      <c r="B23" s="12">
        <v>24407</v>
      </c>
      <c r="C23" s="13">
        <v>1737</v>
      </c>
      <c r="D23" s="12">
        <v>9126</v>
      </c>
      <c r="E23" s="13">
        <v>13544</v>
      </c>
    </row>
    <row r="24" spans="1:5" ht="12.75">
      <c r="A24" s="11" t="s">
        <v>116</v>
      </c>
      <c r="B24" s="12">
        <v>292951</v>
      </c>
      <c r="C24" s="13">
        <v>286389</v>
      </c>
      <c r="D24" s="12">
        <v>2872</v>
      </c>
      <c r="E24" s="13">
        <v>163</v>
      </c>
    </row>
    <row r="25" spans="1:5" ht="12.75">
      <c r="A25" s="11"/>
      <c r="B25" s="12"/>
      <c r="C25" s="13"/>
      <c r="D25" s="12"/>
      <c r="E25" s="13"/>
    </row>
    <row r="26" spans="1:5" s="18" customFormat="1" ht="12.75" customHeight="1" thickBot="1">
      <c r="A26" s="160" t="s">
        <v>11</v>
      </c>
      <c r="B26" s="122">
        <f>SUM(B7:B24)</f>
        <v>1205124</v>
      </c>
      <c r="C26" s="122">
        <f>SUM(C7:C24)</f>
        <v>995063</v>
      </c>
      <c r="D26" s="122">
        <f>SUM(D7:D24)</f>
        <v>95673</v>
      </c>
      <c r="E26" s="123">
        <f>SUM(E7:E24)</f>
        <v>61602</v>
      </c>
    </row>
    <row r="28" spans="1:5" ht="15">
      <c r="A28" s="187" t="s">
        <v>170</v>
      </c>
      <c r="B28" s="187"/>
      <c r="C28" s="187"/>
      <c r="D28" s="187"/>
      <c r="E28" s="187"/>
    </row>
    <row r="34" ht="12.75">
      <c r="E34" s="2"/>
    </row>
  </sheetData>
  <mergeCells count="4">
    <mergeCell ref="A1:E1"/>
    <mergeCell ref="A3:E3"/>
    <mergeCell ref="A4:E4"/>
    <mergeCell ref="A28:E28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5"/>
  <sheetViews>
    <sheetView view="pageBreakPreview" zoomScale="60" zoomScaleNormal="75" workbookViewId="0" topLeftCell="A1">
      <selection activeCell="B44" sqref="B44"/>
    </sheetView>
  </sheetViews>
  <sheetFormatPr defaultColWidth="11.421875" defaultRowHeight="12.75"/>
  <cols>
    <col min="1" max="1" width="17.7109375" style="0" customWidth="1"/>
    <col min="2" max="4" width="19.00390625" style="0" customWidth="1"/>
  </cols>
  <sheetData>
    <row r="1" spans="1:4" ht="18">
      <c r="A1" s="184" t="s">
        <v>0</v>
      </c>
      <c r="B1" s="184"/>
      <c r="C1" s="184"/>
      <c r="D1" s="184"/>
    </row>
    <row r="3" spans="1:4" ht="15" customHeight="1">
      <c r="A3" s="185" t="s">
        <v>177</v>
      </c>
      <c r="B3" s="185"/>
      <c r="C3" s="185"/>
      <c r="D3" s="185"/>
    </row>
    <row r="4" spans="1:4" ht="15" customHeight="1">
      <c r="A4" s="185"/>
      <c r="B4" s="185"/>
      <c r="C4" s="185"/>
      <c r="D4" s="185"/>
    </row>
    <row r="5" spans="1:4" ht="13.5" thickBot="1">
      <c r="A5" s="26"/>
      <c r="B5" s="26"/>
      <c r="C5" s="26"/>
      <c r="D5" s="26"/>
    </row>
    <row r="6" spans="1:5" ht="12.75">
      <c r="A6" s="248" t="s">
        <v>178</v>
      </c>
      <c r="B6" s="246" t="s">
        <v>179</v>
      </c>
      <c r="C6" s="247"/>
      <c r="D6" s="247"/>
      <c r="E6" s="2"/>
    </row>
    <row r="7" spans="1:5" ht="13.5" thickBot="1">
      <c r="A7" s="249"/>
      <c r="B7" s="104" t="s">
        <v>180</v>
      </c>
      <c r="C7" s="104" t="s">
        <v>181</v>
      </c>
      <c r="D7" s="105" t="s">
        <v>182</v>
      </c>
      <c r="E7" s="2"/>
    </row>
    <row r="8" spans="1:5" ht="12.75">
      <c r="A8" s="106">
        <v>2003</v>
      </c>
      <c r="B8" s="8">
        <v>751686</v>
      </c>
      <c r="C8" s="8">
        <v>250562</v>
      </c>
      <c r="D8" s="9">
        <v>1002248</v>
      </c>
      <c r="E8" s="107"/>
    </row>
    <row r="9" spans="1:5" ht="12.75">
      <c r="A9" s="108">
        <v>2004</v>
      </c>
      <c r="B9" s="12">
        <v>822491</v>
      </c>
      <c r="C9" s="12">
        <v>274164</v>
      </c>
      <c r="D9" s="13">
        <v>1096655</v>
      </c>
      <c r="E9" s="107"/>
    </row>
    <row r="10" spans="1:5" ht="12.75">
      <c r="A10" s="108">
        <v>2005</v>
      </c>
      <c r="B10" s="12">
        <v>867164</v>
      </c>
      <c r="C10" s="12">
        <v>275721</v>
      </c>
      <c r="D10" s="13">
        <v>1142885</v>
      </c>
      <c r="E10" s="107"/>
    </row>
    <row r="11" spans="1:5" ht="12.75">
      <c r="A11" s="108">
        <v>2006</v>
      </c>
      <c r="B11" s="12">
        <v>954715</v>
      </c>
      <c r="C11" s="12">
        <v>238679</v>
      </c>
      <c r="D11" s="13">
        <v>1193394</v>
      </c>
      <c r="E11" s="107"/>
    </row>
    <row r="12" spans="1:5" ht="12.75">
      <c r="A12" s="108">
        <v>2007</v>
      </c>
      <c r="B12" s="12">
        <v>927960</v>
      </c>
      <c r="C12" s="12">
        <v>189230</v>
      </c>
      <c r="D12" s="13">
        <v>1117190</v>
      </c>
      <c r="E12" s="107"/>
    </row>
    <row r="13" spans="1:5" ht="13.5" thickBot="1">
      <c r="A13" s="109">
        <v>2008</v>
      </c>
      <c r="B13" s="38">
        <v>748071</v>
      </c>
      <c r="C13" s="38">
        <v>246153</v>
      </c>
      <c r="D13" s="39">
        <v>994224</v>
      </c>
      <c r="E13" s="107"/>
    </row>
    <row r="14" spans="1:5" ht="12.75">
      <c r="A14" s="2"/>
      <c r="B14" s="2"/>
      <c r="C14" s="2"/>
      <c r="D14" s="2"/>
      <c r="E14" s="2"/>
    </row>
    <row r="15" spans="1:9" ht="12.75">
      <c r="A15" s="2"/>
      <c r="B15" s="2"/>
      <c r="C15" s="2"/>
      <c r="D15" s="2"/>
      <c r="E15" s="2"/>
      <c r="F15" s="2"/>
      <c r="G15" s="2"/>
      <c r="H15" s="2"/>
      <c r="I15" s="2"/>
    </row>
    <row r="16" spans="2:9" ht="12.75">
      <c r="B16" s="2"/>
      <c r="C16" s="2"/>
      <c r="D16" s="2"/>
      <c r="E16" s="2"/>
      <c r="F16" s="2"/>
      <c r="G16" s="2"/>
      <c r="H16" s="2"/>
      <c r="I16" s="2"/>
    </row>
    <row r="17" spans="2:9" ht="12.75">
      <c r="B17" s="2"/>
      <c r="C17" s="2"/>
      <c r="D17" s="2"/>
      <c r="E17" s="2"/>
      <c r="F17" s="2"/>
      <c r="G17" s="2"/>
      <c r="H17" s="2"/>
      <c r="I17" s="2"/>
    </row>
    <row r="18" spans="2:9" ht="12.75">
      <c r="B18" s="2"/>
      <c r="C18" s="245"/>
      <c r="D18" s="245"/>
      <c r="E18" s="245"/>
      <c r="F18" s="245"/>
      <c r="G18" s="245"/>
      <c r="H18" s="2"/>
      <c r="I18" s="2"/>
    </row>
    <row r="19" spans="2:9" ht="12.75">
      <c r="B19" s="2"/>
      <c r="C19" s="245"/>
      <c r="D19" s="245"/>
      <c r="E19" s="245"/>
      <c r="F19" s="245"/>
      <c r="G19" s="245"/>
      <c r="H19" s="2"/>
      <c r="I19" s="2"/>
    </row>
    <row r="20" spans="2:9" ht="12.75">
      <c r="B20" s="2"/>
      <c r="C20" s="107"/>
      <c r="D20" s="107"/>
      <c r="E20" s="107"/>
      <c r="F20" s="107"/>
      <c r="G20" s="107"/>
      <c r="H20" s="2"/>
      <c r="I20" s="2"/>
    </row>
    <row r="21" spans="2:9" ht="12.75">
      <c r="B21" s="2"/>
      <c r="C21" s="107"/>
      <c r="D21" s="107"/>
      <c r="E21" s="107"/>
      <c r="F21" s="107"/>
      <c r="G21" s="107"/>
      <c r="H21" s="2"/>
      <c r="I21" s="2"/>
    </row>
    <row r="22" spans="2:9" ht="12.75">
      <c r="B22" s="2"/>
      <c r="C22" s="2"/>
      <c r="D22" s="2"/>
      <c r="E22" s="2"/>
      <c r="F22" s="2"/>
      <c r="G22" s="2"/>
      <c r="H22" s="2"/>
      <c r="I22" s="2"/>
    </row>
    <row r="45" ht="12.75">
      <c r="F45" s="110"/>
    </row>
  </sheetData>
  <mergeCells count="9">
    <mergeCell ref="G18:G19"/>
    <mergeCell ref="B6:D6"/>
    <mergeCell ref="A6:A7"/>
    <mergeCell ref="C18:C19"/>
    <mergeCell ref="D18:D19"/>
    <mergeCell ref="A1:D1"/>
    <mergeCell ref="E18:E19"/>
    <mergeCell ref="F18:F19"/>
    <mergeCell ref="A3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8"/>
  <sheetViews>
    <sheetView view="pageBreakPreview" zoomScale="75" zoomScaleNormal="75" zoomScaleSheetLayoutView="75" workbookViewId="0" topLeftCell="A1">
      <selection activeCell="F12" sqref="F12"/>
    </sheetView>
  </sheetViews>
  <sheetFormatPr defaultColWidth="11.421875" defaultRowHeight="12.75"/>
  <cols>
    <col min="1" max="1" width="24.140625" style="0" customWidth="1"/>
    <col min="2" max="2" width="12.57421875" style="0" bestFit="1" customWidth="1"/>
    <col min="3" max="4" width="11.57421875" style="0" bestFit="1" customWidth="1"/>
    <col min="5" max="5" width="10.00390625" style="0" customWidth="1"/>
  </cols>
  <sheetData>
    <row r="1" spans="1:5" ht="18">
      <c r="A1" s="184" t="s">
        <v>0</v>
      </c>
      <c r="B1" s="184"/>
      <c r="C1" s="184"/>
      <c r="D1" s="184"/>
      <c r="E1" s="184"/>
    </row>
    <row r="3" spans="1:5" ht="15" customHeight="1">
      <c r="A3" s="185" t="s">
        <v>117</v>
      </c>
      <c r="B3" s="185"/>
      <c r="C3" s="185"/>
      <c r="D3" s="185"/>
      <c r="E3" s="185"/>
    </row>
    <row r="4" spans="1:5" ht="13.5" thickBot="1">
      <c r="A4" s="26"/>
      <c r="B4" s="26"/>
      <c r="C4" s="26"/>
      <c r="D4" s="26"/>
      <c r="E4" s="26"/>
    </row>
    <row r="5" spans="1:5" ht="12.75">
      <c r="A5" s="257" t="s">
        <v>118</v>
      </c>
      <c r="B5" s="254" t="s">
        <v>126</v>
      </c>
      <c r="C5" s="255"/>
      <c r="D5" s="254" t="s">
        <v>127</v>
      </c>
      <c r="E5" s="256"/>
    </row>
    <row r="6" spans="1:5" ht="13.5" thickBot="1">
      <c r="A6" s="258"/>
      <c r="B6" s="64" t="s">
        <v>119</v>
      </c>
      <c r="C6" s="64" t="s">
        <v>29</v>
      </c>
      <c r="D6" s="64" t="s">
        <v>119</v>
      </c>
      <c r="E6" s="65" t="s">
        <v>29</v>
      </c>
    </row>
    <row r="7" spans="1:5" ht="14.25" customHeight="1">
      <c r="A7" s="95" t="s">
        <v>120</v>
      </c>
      <c r="B7" s="8">
        <v>16848</v>
      </c>
      <c r="C7" s="9">
        <v>9</v>
      </c>
      <c r="D7" s="8">
        <v>4431</v>
      </c>
      <c r="E7" s="9">
        <v>9</v>
      </c>
    </row>
    <row r="8" spans="1:5" ht="12.75">
      <c r="A8" s="66" t="s">
        <v>121</v>
      </c>
      <c r="B8" s="12">
        <v>101087</v>
      </c>
      <c r="C8" s="13">
        <v>54</v>
      </c>
      <c r="D8" s="12">
        <v>24346</v>
      </c>
      <c r="E8" s="13">
        <v>49.6</v>
      </c>
    </row>
    <row r="9" spans="1:5" ht="15" customHeight="1">
      <c r="A9" s="66" t="s">
        <v>122</v>
      </c>
      <c r="B9" s="12">
        <v>69263</v>
      </c>
      <c r="C9" s="13">
        <v>37</v>
      </c>
      <c r="D9" s="12">
        <v>20324</v>
      </c>
      <c r="E9" s="13">
        <v>41.4</v>
      </c>
    </row>
    <row r="10" spans="1:5" ht="15" customHeight="1">
      <c r="A10" s="66"/>
      <c r="B10" s="12"/>
      <c r="C10" s="13"/>
      <c r="D10" s="12"/>
      <c r="E10" s="13"/>
    </row>
    <row r="11" spans="1:5" s="18" customFormat="1" ht="12.75" customHeight="1" thickBot="1">
      <c r="A11" s="171" t="s">
        <v>123</v>
      </c>
      <c r="B11" s="122">
        <f>SUM(B7:B9)</f>
        <v>187198</v>
      </c>
      <c r="C11" s="122">
        <f>SUM(C7:C9)</f>
        <v>100</v>
      </c>
      <c r="D11" s="122">
        <f>SUM(D7:D9)</f>
        <v>49101</v>
      </c>
      <c r="E11" s="123">
        <v>100</v>
      </c>
    </row>
    <row r="12" spans="1:6" ht="12.75">
      <c r="A12" s="250" t="s">
        <v>124</v>
      </c>
      <c r="B12" s="251"/>
      <c r="C12" s="251"/>
      <c r="D12" s="251"/>
      <c r="E12" s="251"/>
      <c r="F12" s="2"/>
    </row>
    <row r="13" spans="1:6" ht="12.75">
      <c r="A13" s="252" t="s">
        <v>125</v>
      </c>
      <c r="B13" s="253"/>
      <c r="C13" s="253"/>
      <c r="D13" s="253"/>
      <c r="E13" s="253"/>
      <c r="F13" s="2"/>
    </row>
    <row r="14" spans="1:5" s="51" customFormat="1" ht="40.5" customHeight="1">
      <c r="A14" s="220" t="s">
        <v>171</v>
      </c>
      <c r="B14" s="220"/>
      <c r="C14" s="220"/>
      <c r="D14" s="220"/>
      <c r="E14" s="220"/>
    </row>
    <row r="15" spans="1:7" ht="12.75">
      <c r="A15" s="48"/>
      <c r="B15" s="48"/>
      <c r="C15" s="48"/>
      <c r="D15" s="48"/>
      <c r="E15" s="48"/>
      <c r="F15" s="48"/>
      <c r="G15" s="48"/>
    </row>
    <row r="16" spans="1:8" ht="12.75">
      <c r="A16" s="57"/>
      <c r="B16" s="57"/>
      <c r="C16" s="57"/>
      <c r="D16" s="57"/>
      <c r="E16" s="57"/>
      <c r="F16" s="57"/>
      <c r="G16" s="57"/>
      <c r="H16" s="57"/>
    </row>
    <row r="17" spans="1:8" ht="12.75">
      <c r="A17" s="57"/>
      <c r="B17" s="57"/>
      <c r="C17" s="57"/>
      <c r="D17" s="57"/>
      <c r="E17" s="57"/>
      <c r="F17" s="57"/>
      <c r="G17" s="57"/>
      <c r="H17" s="57"/>
    </row>
    <row r="18" spans="1:8" ht="12.75">
      <c r="A18" s="57"/>
      <c r="B18" s="57"/>
      <c r="C18" s="57"/>
      <c r="D18" s="57"/>
      <c r="E18" s="57"/>
      <c r="F18" s="57"/>
      <c r="G18" s="57"/>
      <c r="H18" s="57"/>
    </row>
  </sheetData>
  <mergeCells count="8">
    <mergeCell ref="A14:E14"/>
    <mergeCell ref="A1:E1"/>
    <mergeCell ref="A3:E3"/>
    <mergeCell ref="A12:E12"/>
    <mergeCell ref="A13:E13"/>
    <mergeCell ref="B5:C5"/>
    <mergeCell ref="D5:E5"/>
    <mergeCell ref="A5:A6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9"/>
  <sheetViews>
    <sheetView view="pageBreakPreview" zoomScale="60" zoomScaleNormal="75" workbookViewId="0" topLeftCell="A1">
      <selection activeCell="B44" sqref="B44"/>
    </sheetView>
  </sheetViews>
  <sheetFormatPr defaultColWidth="11.421875" defaultRowHeight="12.75"/>
  <cols>
    <col min="1" max="1" width="34.57421875" style="0" customWidth="1"/>
    <col min="2" max="2" width="12.421875" style="0" customWidth="1"/>
    <col min="3" max="3" width="14.421875" style="0" customWidth="1"/>
    <col min="4" max="4" width="11.57421875" style="0" bestFit="1" customWidth="1"/>
    <col min="5" max="5" width="15.28125" style="0" customWidth="1"/>
    <col min="6" max="6" width="11.57421875" style="0" customWidth="1"/>
  </cols>
  <sheetData>
    <row r="1" spans="1:6" ht="18">
      <c r="A1" s="184" t="s">
        <v>0</v>
      </c>
      <c r="B1" s="184"/>
      <c r="C1" s="184"/>
      <c r="D1" s="184"/>
      <c r="E1" s="184"/>
      <c r="F1" s="184"/>
    </row>
    <row r="3" spans="1:6" ht="15" customHeight="1">
      <c r="A3" s="185" t="s">
        <v>183</v>
      </c>
      <c r="B3" s="185"/>
      <c r="C3" s="185"/>
      <c r="D3" s="185"/>
      <c r="E3" s="185"/>
      <c r="F3" s="185"/>
    </row>
    <row r="4" spans="1:6" ht="13.5" thickBot="1">
      <c r="A4" s="26"/>
      <c r="B4" s="26"/>
      <c r="C4" s="26"/>
      <c r="D4" s="26"/>
      <c r="E4" s="26"/>
      <c r="F4" s="26"/>
    </row>
    <row r="5" spans="1:6" s="41" customFormat="1" ht="12.75">
      <c r="A5" s="222" t="s">
        <v>184</v>
      </c>
      <c r="B5" s="226" t="s">
        <v>185</v>
      </c>
      <c r="C5" s="262"/>
      <c r="D5" s="226" t="s">
        <v>186</v>
      </c>
      <c r="E5" s="263"/>
      <c r="F5" s="260" t="s">
        <v>187</v>
      </c>
    </row>
    <row r="6" spans="1:6" s="41" customFormat="1" ht="28.5" customHeight="1" thickBot="1">
      <c r="A6" s="223"/>
      <c r="B6" s="111" t="s">
        <v>188</v>
      </c>
      <c r="C6" s="111" t="s">
        <v>189</v>
      </c>
      <c r="D6" s="111" t="s">
        <v>188</v>
      </c>
      <c r="E6" s="111" t="s">
        <v>189</v>
      </c>
      <c r="F6" s="261"/>
    </row>
    <row r="7" spans="1:6" s="41" customFormat="1" ht="12.75">
      <c r="A7" s="30" t="s">
        <v>190</v>
      </c>
      <c r="B7" s="8">
        <v>262961</v>
      </c>
      <c r="C7" s="8">
        <v>82</v>
      </c>
      <c r="D7" s="8">
        <v>15</v>
      </c>
      <c r="E7" s="8">
        <v>80</v>
      </c>
      <c r="F7" s="9">
        <v>80</v>
      </c>
    </row>
    <row r="8" spans="1:6" s="41" customFormat="1" ht="12.75">
      <c r="A8" s="31" t="s">
        <v>191</v>
      </c>
      <c r="B8" s="12">
        <v>2756</v>
      </c>
      <c r="C8" s="12">
        <v>72</v>
      </c>
      <c r="D8" s="12">
        <v>2</v>
      </c>
      <c r="E8" s="12">
        <v>81</v>
      </c>
      <c r="F8" s="13">
        <v>70</v>
      </c>
    </row>
    <row r="9" spans="1:6" s="41" customFormat="1" ht="12.75">
      <c r="A9" s="31" t="s">
        <v>192</v>
      </c>
      <c r="B9" s="12">
        <v>13652</v>
      </c>
      <c r="C9" s="12">
        <v>75</v>
      </c>
      <c r="D9" s="12">
        <v>4043</v>
      </c>
      <c r="E9" s="12">
        <v>70</v>
      </c>
      <c r="F9" s="13">
        <v>75</v>
      </c>
    </row>
    <row r="10" spans="1:6" s="41" customFormat="1" ht="12.75">
      <c r="A10" s="31" t="s">
        <v>193</v>
      </c>
      <c r="B10" s="12">
        <v>15573</v>
      </c>
      <c r="C10" s="12">
        <v>83</v>
      </c>
      <c r="D10" s="12">
        <v>61</v>
      </c>
      <c r="E10" s="12">
        <v>84</v>
      </c>
      <c r="F10" s="13">
        <v>75</v>
      </c>
    </row>
    <row r="11" spans="1:6" s="41" customFormat="1" ht="12.75">
      <c r="A11" s="31" t="s">
        <v>194</v>
      </c>
      <c r="B11" s="12">
        <v>489</v>
      </c>
      <c r="C11" s="12">
        <v>93</v>
      </c>
      <c r="D11" s="12">
        <v>1398</v>
      </c>
      <c r="E11" s="12">
        <v>96</v>
      </c>
      <c r="F11" s="13">
        <v>70</v>
      </c>
    </row>
    <row r="12" spans="1:6" s="41" customFormat="1" ht="12.75">
      <c r="A12" s="31" t="s">
        <v>195</v>
      </c>
      <c r="B12" s="12">
        <v>645</v>
      </c>
      <c r="C12" s="12">
        <v>76</v>
      </c>
      <c r="D12" s="12">
        <v>2</v>
      </c>
      <c r="E12" s="12">
        <v>66</v>
      </c>
      <c r="F12" s="13">
        <v>70</v>
      </c>
    </row>
    <row r="13" spans="1:6" s="41" customFormat="1" ht="12.75">
      <c r="A13" s="31" t="s">
        <v>196</v>
      </c>
      <c r="B13" s="12">
        <v>162</v>
      </c>
      <c r="C13" s="12">
        <v>67</v>
      </c>
      <c r="D13" s="12">
        <v>3465</v>
      </c>
      <c r="E13" s="12">
        <v>57</v>
      </c>
      <c r="F13" s="13">
        <v>70</v>
      </c>
    </row>
    <row r="14" spans="1:6" s="41" customFormat="1" ht="12.75">
      <c r="A14" s="31" t="s">
        <v>197</v>
      </c>
      <c r="B14" s="12">
        <v>68</v>
      </c>
      <c r="C14" s="12">
        <v>75</v>
      </c>
      <c r="D14" s="12">
        <v>471</v>
      </c>
      <c r="E14" s="12"/>
      <c r="F14" s="13" t="s">
        <v>48</v>
      </c>
    </row>
    <row r="15" spans="1:6" s="41" customFormat="1" ht="12.75">
      <c r="A15" s="31" t="s">
        <v>198</v>
      </c>
      <c r="B15" s="12">
        <v>533</v>
      </c>
      <c r="C15" s="12">
        <v>57</v>
      </c>
      <c r="D15" s="12">
        <v>18</v>
      </c>
      <c r="E15" s="12">
        <v>61</v>
      </c>
      <c r="F15" s="13">
        <v>70</v>
      </c>
    </row>
    <row r="16" spans="1:6" s="41" customFormat="1" ht="12.75">
      <c r="A16" s="31" t="s">
        <v>199</v>
      </c>
      <c r="B16" s="12">
        <v>3</v>
      </c>
      <c r="C16" s="12">
        <v>82</v>
      </c>
      <c r="D16" s="12">
        <v>331</v>
      </c>
      <c r="E16" s="12">
        <v>88</v>
      </c>
      <c r="F16" s="13">
        <v>80</v>
      </c>
    </row>
    <row r="17" spans="1:6" s="18" customFormat="1" ht="28.5" customHeight="1" thickBot="1">
      <c r="A17" s="32" t="s">
        <v>123</v>
      </c>
      <c r="B17" s="14">
        <v>296842</v>
      </c>
      <c r="C17" s="14"/>
      <c r="D17" s="14">
        <v>9806</v>
      </c>
      <c r="E17" s="14"/>
      <c r="F17" s="15"/>
    </row>
    <row r="19" spans="1:3" ht="12.75">
      <c r="A19" s="259" t="s">
        <v>200</v>
      </c>
      <c r="B19" s="259"/>
      <c r="C19" s="259"/>
    </row>
  </sheetData>
  <mergeCells count="7">
    <mergeCell ref="A19:C19"/>
    <mergeCell ref="A5:A6"/>
    <mergeCell ref="A1:F1"/>
    <mergeCell ref="A3:F3"/>
    <mergeCell ref="F5:F6"/>
    <mergeCell ref="B5:C5"/>
    <mergeCell ref="D5:E5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view="pageBreakPreview" zoomScale="60" workbookViewId="0" topLeftCell="A1">
      <selection activeCell="B6" sqref="B6:C11"/>
    </sheetView>
  </sheetViews>
  <sheetFormatPr defaultColWidth="11.421875" defaultRowHeight="12.75"/>
  <cols>
    <col min="1" max="1" width="61.28125" style="0" customWidth="1"/>
    <col min="2" max="2" width="13.421875" style="0" customWidth="1"/>
    <col min="3" max="3" width="18.57421875" style="0" customWidth="1"/>
  </cols>
  <sheetData>
    <row r="1" spans="1:3" ht="18">
      <c r="A1" s="184" t="s">
        <v>0</v>
      </c>
      <c r="B1" s="184"/>
      <c r="C1" s="184"/>
    </row>
    <row r="3" spans="1:4" ht="15">
      <c r="A3" s="185" t="s">
        <v>59</v>
      </c>
      <c r="B3" s="185"/>
      <c r="C3" s="185"/>
      <c r="D3" s="2"/>
    </row>
    <row r="4" spans="1:4" ht="13.5" thickBot="1">
      <c r="A4" s="26"/>
      <c r="B4" s="26"/>
      <c r="C4" s="26"/>
      <c r="D4" s="2"/>
    </row>
    <row r="5" spans="1:4" ht="30" customHeight="1" thickBot="1">
      <c r="A5" s="34" t="s">
        <v>32</v>
      </c>
      <c r="B5" s="35" t="s">
        <v>33</v>
      </c>
      <c r="C5" s="36" t="s">
        <v>34</v>
      </c>
      <c r="D5" s="2"/>
    </row>
    <row r="6" spans="1:4" ht="12.75">
      <c r="A6" s="30" t="s">
        <v>35</v>
      </c>
      <c r="B6" s="74">
        <v>93</v>
      </c>
      <c r="C6" s="75">
        <v>578392</v>
      </c>
      <c r="D6" s="2"/>
    </row>
    <row r="7" spans="1:4" ht="12.75">
      <c r="A7" s="31" t="s">
        <v>36</v>
      </c>
      <c r="B7" s="77">
        <v>38</v>
      </c>
      <c r="C7" s="78">
        <v>525039</v>
      </c>
      <c r="D7" s="2"/>
    </row>
    <row r="8" spans="1:4" ht="12.75">
      <c r="A8" s="31" t="s">
        <v>37</v>
      </c>
      <c r="B8" s="77">
        <v>62</v>
      </c>
      <c r="C8" s="78">
        <v>9108845</v>
      </c>
      <c r="D8" s="2"/>
    </row>
    <row r="9" spans="1:4" ht="12.75">
      <c r="A9" s="31" t="s">
        <v>38</v>
      </c>
      <c r="B9" s="77">
        <v>20</v>
      </c>
      <c r="C9" s="78">
        <v>3393374</v>
      </c>
      <c r="D9" s="2"/>
    </row>
    <row r="10" spans="1:4" ht="12.75">
      <c r="A10" s="31" t="s">
        <v>39</v>
      </c>
      <c r="B10" s="77">
        <v>10</v>
      </c>
      <c r="C10" s="78">
        <v>2240224</v>
      </c>
      <c r="D10" s="2"/>
    </row>
    <row r="11" spans="1:4" ht="13.5" thickBot="1">
      <c r="A11" s="37" t="s">
        <v>40</v>
      </c>
      <c r="B11" s="113">
        <v>147</v>
      </c>
      <c r="C11" s="114">
        <v>17437656</v>
      </c>
      <c r="D11" s="2"/>
    </row>
    <row r="12" spans="1:5" s="18" customFormat="1" ht="12.75">
      <c r="A12" s="54"/>
      <c r="B12" s="53"/>
      <c r="C12" s="53"/>
      <c r="D12" s="33"/>
      <c r="E12" s="33"/>
    </row>
    <row r="13" spans="1:5" s="58" customFormat="1" ht="12" customHeight="1">
      <c r="A13" s="186" t="s">
        <v>92</v>
      </c>
      <c r="B13" s="187"/>
      <c r="C13" s="187"/>
      <c r="D13" s="59"/>
      <c r="E13" s="59"/>
    </row>
    <row r="14" spans="1:5" ht="12" customHeight="1">
      <c r="A14" s="52"/>
      <c r="B14" s="50"/>
      <c r="C14" s="50"/>
      <c r="D14" s="2"/>
      <c r="E14" s="2"/>
    </row>
    <row r="15" spans="1:5" ht="12" customHeight="1">
      <c r="A15" s="52"/>
      <c r="B15" s="50"/>
      <c r="C15" s="50"/>
      <c r="D15" s="2"/>
      <c r="E15" s="2"/>
    </row>
    <row r="16" spans="1:4" ht="12.75">
      <c r="A16" s="2"/>
      <c r="B16" s="2"/>
      <c r="C16" s="2"/>
      <c r="D16" s="2"/>
    </row>
    <row r="17" spans="1:4" ht="12.75">
      <c r="A17" s="2"/>
      <c r="B17" s="2"/>
      <c r="C17" s="2"/>
      <c r="D17" s="2"/>
    </row>
    <row r="18" spans="1:4" ht="12.75">
      <c r="A18" s="2"/>
      <c r="B18" s="2"/>
      <c r="C18" s="2"/>
      <c r="D18" s="2"/>
    </row>
  </sheetData>
  <mergeCells count="3">
    <mergeCell ref="A1:C1"/>
    <mergeCell ref="A3:C3"/>
    <mergeCell ref="A13:C1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4"/>
  <sheetViews>
    <sheetView view="pageBreakPreview" zoomScale="60" zoomScaleNormal="75" workbookViewId="0" topLeftCell="A1">
      <selection activeCell="A21" sqref="A21:L21"/>
    </sheetView>
  </sheetViews>
  <sheetFormatPr defaultColWidth="11.421875" defaultRowHeight="12.75"/>
  <cols>
    <col min="1" max="1" width="27.7109375" style="0" bestFit="1" customWidth="1"/>
    <col min="2" max="2" width="14.57421875" style="0" bestFit="1" customWidth="1"/>
    <col min="3" max="3" width="14.7109375" style="0" customWidth="1"/>
    <col min="4" max="4" width="13.421875" style="0" customWidth="1"/>
    <col min="5" max="5" width="16.28125" style="0" customWidth="1"/>
    <col min="6" max="9" width="11.7109375" style="0" bestFit="1" customWidth="1"/>
    <col min="10" max="10" width="14.421875" style="0" customWidth="1"/>
    <col min="11" max="11" width="14.421875" style="55" customWidth="1"/>
    <col min="12" max="12" width="14.00390625" style="0" bestFit="1" customWidth="1"/>
  </cols>
  <sheetData>
    <row r="1" spans="1:12" ht="18">
      <c r="A1" s="184" t="s">
        <v>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</row>
    <row r="3" spans="1:12" ht="15">
      <c r="A3" s="199" t="s">
        <v>73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</row>
    <row r="4" spans="1:12" ht="13.5" thickBot="1">
      <c r="A4" s="26"/>
      <c r="B4" s="26"/>
      <c r="C4" s="26"/>
      <c r="D4" s="26"/>
      <c r="E4" s="26"/>
      <c r="F4" s="26"/>
      <c r="G4" s="26"/>
      <c r="H4" s="26"/>
      <c r="I4" s="26"/>
      <c r="J4" s="26"/>
      <c r="L4" s="26"/>
    </row>
    <row r="5" spans="1:15" s="41" customFormat="1" ht="12.75">
      <c r="A5" s="203" t="s">
        <v>1</v>
      </c>
      <c r="B5" s="192" t="s">
        <v>2</v>
      </c>
      <c r="C5" s="192" t="s">
        <v>68</v>
      </c>
      <c r="D5" s="192" t="s">
        <v>69</v>
      </c>
      <c r="E5" s="192" t="s">
        <v>41</v>
      </c>
      <c r="F5" s="189" t="s">
        <v>42</v>
      </c>
      <c r="G5" s="190"/>
      <c r="H5" s="190"/>
      <c r="I5" s="190"/>
      <c r="J5" s="190"/>
      <c r="K5" s="191"/>
      <c r="L5" s="200" t="s">
        <v>43</v>
      </c>
      <c r="M5" s="40"/>
      <c r="N5" s="40"/>
      <c r="O5" s="40"/>
    </row>
    <row r="6" spans="1:15" s="41" customFormat="1" ht="12.75" customHeight="1">
      <c r="A6" s="204"/>
      <c r="B6" s="193"/>
      <c r="C6" s="193"/>
      <c r="D6" s="193"/>
      <c r="E6" s="193"/>
      <c r="F6" s="42" t="s">
        <v>44</v>
      </c>
      <c r="G6" s="42" t="s">
        <v>45</v>
      </c>
      <c r="H6" s="42" t="s">
        <v>46</v>
      </c>
      <c r="I6" s="42" t="s">
        <v>63</v>
      </c>
      <c r="J6" s="56" t="s">
        <v>64</v>
      </c>
      <c r="K6" s="42" t="s">
        <v>74</v>
      </c>
      <c r="L6" s="201"/>
      <c r="M6" s="40"/>
      <c r="N6" s="40"/>
      <c r="O6" s="40"/>
    </row>
    <row r="7" spans="1:15" s="41" customFormat="1" ht="13.5" thickBot="1">
      <c r="A7" s="205"/>
      <c r="B7" s="194"/>
      <c r="C7" s="194"/>
      <c r="D7" s="194"/>
      <c r="E7" s="194"/>
      <c r="F7" s="43" t="s">
        <v>47</v>
      </c>
      <c r="G7" s="43" t="s">
        <v>47</v>
      </c>
      <c r="H7" s="43" t="s">
        <v>47</v>
      </c>
      <c r="I7" s="43" t="s">
        <v>47</v>
      </c>
      <c r="J7" s="45" t="s">
        <v>70</v>
      </c>
      <c r="K7" s="43" t="s">
        <v>70</v>
      </c>
      <c r="L7" s="202"/>
      <c r="M7" s="40"/>
      <c r="N7" s="40"/>
      <c r="O7" s="40"/>
    </row>
    <row r="8" spans="1:13" ht="12.75">
      <c r="A8" s="7" t="s">
        <v>15</v>
      </c>
      <c r="B8" s="124">
        <v>21</v>
      </c>
      <c r="C8" s="124">
        <v>3674955</v>
      </c>
      <c r="D8" s="124">
        <v>0</v>
      </c>
      <c r="E8" s="124">
        <v>159054</v>
      </c>
      <c r="F8" s="124">
        <v>3178</v>
      </c>
      <c r="G8" s="124">
        <v>8571</v>
      </c>
      <c r="H8" s="124">
        <v>23270</v>
      </c>
      <c r="I8" s="124">
        <v>19768</v>
      </c>
      <c r="J8" s="124">
        <v>42</v>
      </c>
      <c r="K8" s="125">
        <v>1724</v>
      </c>
      <c r="L8" s="126">
        <v>1747021</v>
      </c>
      <c r="M8" s="23"/>
    </row>
    <row r="9" spans="1:13" ht="12.75">
      <c r="A9" s="11" t="s">
        <v>4</v>
      </c>
      <c r="B9" s="127">
        <v>1</v>
      </c>
      <c r="C9" s="127">
        <v>64009</v>
      </c>
      <c r="D9" s="127">
        <v>0</v>
      </c>
      <c r="E9" s="127">
        <v>1226</v>
      </c>
      <c r="F9" s="127">
        <v>106</v>
      </c>
      <c r="G9" s="127">
        <v>0</v>
      </c>
      <c r="H9" s="127">
        <v>535</v>
      </c>
      <c r="I9" s="127">
        <v>89</v>
      </c>
      <c r="J9" s="127">
        <v>0</v>
      </c>
      <c r="K9" s="125">
        <v>0</v>
      </c>
      <c r="L9" s="128">
        <v>26198</v>
      </c>
      <c r="M9" s="23"/>
    </row>
    <row r="10" spans="1:13" ht="12.75">
      <c r="A10" s="11" t="s">
        <v>19</v>
      </c>
      <c r="B10" s="127">
        <v>1</v>
      </c>
      <c r="C10" s="127">
        <v>123006</v>
      </c>
      <c r="D10" s="127">
        <v>0</v>
      </c>
      <c r="E10" s="127">
        <v>2382</v>
      </c>
      <c r="F10" s="127">
        <v>457</v>
      </c>
      <c r="G10" s="127">
        <v>3521</v>
      </c>
      <c r="H10" s="127">
        <v>3135</v>
      </c>
      <c r="I10" s="127">
        <v>948</v>
      </c>
      <c r="J10" s="127">
        <v>0</v>
      </c>
      <c r="K10" s="125">
        <v>89</v>
      </c>
      <c r="L10" s="128">
        <v>60033</v>
      </c>
      <c r="M10" s="2"/>
    </row>
    <row r="11" spans="1:13" ht="12.75">
      <c r="A11" s="11" t="s">
        <v>5</v>
      </c>
      <c r="B11" s="127">
        <v>1</v>
      </c>
      <c r="C11" s="127">
        <v>358167</v>
      </c>
      <c r="D11" s="127">
        <v>0</v>
      </c>
      <c r="E11" s="127">
        <v>14382</v>
      </c>
      <c r="F11" s="127">
        <v>685</v>
      </c>
      <c r="G11" s="127">
        <v>1225</v>
      </c>
      <c r="H11" s="127">
        <v>6436</v>
      </c>
      <c r="I11" s="127">
        <v>3794</v>
      </c>
      <c r="J11" s="127">
        <v>143</v>
      </c>
      <c r="K11" s="125">
        <v>0</v>
      </c>
      <c r="L11" s="128">
        <v>72567</v>
      </c>
      <c r="M11" s="2"/>
    </row>
    <row r="12" spans="1:13" ht="12.75">
      <c r="A12" s="11" t="s">
        <v>20</v>
      </c>
      <c r="B12" s="127">
        <v>8</v>
      </c>
      <c r="C12" s="127">
        <v>1151229</v>
      </c>
      <c r="D12" s="127">
        <v>0</v>
      </c>
      <c r="E12" s="127">
        <v>46560</v>
      </c>
      <c r="F12" s="127">
        <v>200</v>
      </c>
      <c r="G12" s="127">
        <v>3465</v>
      </c>
      <c r="H12" s="127">
        <v>4484</v>
      </c>
      <c r="I12" s="127">
        <v>7967</v>
      </c>
      <c r="J12" s="127">
        <v>0</v>
      </c>
      <c r="K12" s="125">
        <v>412</v>
      </c>
      <c r="L12" s="128">
        <v>723014</v>
      </c>
      <c r="M12" s="2"/>
    </row>
    <row r="13" spans="1:13" ht="12.75">
      <c r="A13" s="11" t="s">
        <v>21</v>
      </c>
      <c r="B13" s="127">
        <v>7</v>
      </c>
      <c r="C13" s="127">
        <v>584070</v>
      </c>
      <c r="D13" s="127">
        <v>537</v>
      </c>
      <c r="E13" s="127">
        <v>0</v>
      </c>
      <c r="F13" s="127">
        <v>79</v>
      </c>
      <c r="G13" s="127">
        <v>3037</v>
      </c>
      <c r="H13" s="127">
        <v>7867</v>
      </c>
      <c r="I13" s="127">
        <v>5142</v>
      </c>
      <c r="J13" s="127">
        <v>865</v>
      </c>
      <c r="K13" s="125">
        <v>307</v>
      </c>
      <c r="L13" s="128">
        <v>305712</v>
      </c>
      <c r="M13" s="2"/>
    </row>
    <row r="14" spans="1:13" ht="12.75">
      <c r="A14" s="11" t="s">
        <v>6</v>
      </c>
      <c r="B14" s="127">
        <v>2</v>
      </c>
      <c r="C14" s="127">
        <v>40520</v>
      </c>
      <c r="D14" s="127">
        <v>0</v>
      </c>
      <c r="E14" s="127" t="s">
        <v>48</v>
      </c>
      <c r="F14" s="127">
        <v>1707</v>
      </c>
      <c r="G14" s="127">
        <v>1049</v>
      </c>
      <c r="H14" s="127">
        <v>842</v>
      </c>
      <c r="I14" s="127"/>
      <c r="J14" s="127">
        <v>2311</v>
      </c>
      <c r="K14" s="125">
        <v>98</v>
      </c>
      <c r="L14" s="128">
        <v>33993</v>
      </c>
      <c r="M14" s="2"/>
    </row>
    <row r="15" spans="1:13" ht="12.75">
      <c r="A15" s="11" t="s">
        <v>22</v>
      </c>
      <c r="B15" s="127">
        <v>7</v>
      </c>
      <c r="C15" s="127">
        <v>560468</v>
      </c>
      <c r="D15" s="127">
        <v>0</v>
      </c>
      <c r="E15" s="127">
        <v>39049</v>
      </c>
      <c r="F15" s="127">
        <v>1002</v>
      </c>
      <c r="G15" s="127">
        <v>1495</v>
      </c>
      <c r="H15" s="127">
        <v>6772</v>
      </c>
      <c r="I15" s="127">
        <v>9869</v>
      </c>
      <c r="J15" s="127">
        <v>37</v>
      </c>
      <c r="K15" s="125">
        <v>0</v>
      </c>
      <c r="L15" s="128">
        <v>208442</v>
      </c>
      <c r="M15" s="2"/>
    </row>
    <row r="16" spans="1:13" ht="12.75">
      <c r="A16" s="11" t="s">
        <v>7</v>
      </c>
      <c r="B16" s="127">
        <v>1</v>
      </c>
      <c r="C16" s="127">
        <v>29921</v>
      </c>
      <c r="D16" s="127">
        <v>0</v>
      </c>
      <c r="E16" s="127">
        <v>667</v>
      </c>
      <c r="F16" s="127">
        <v>119</v>
      </c>
      <c r="G16" s="127">
        <v>1993</v>
      </c>
      <c r="H16" s="127">
        <v>2209</v>
      </c>
      <c r="I16" s="127">
        <v>1015</v>
      </c>
      <c r="J16" s="127">
        <v>330</v>
      </c>
      <c r="K16" s="125">
        <v>316</v>
      </c>
      <c r="L16" s="128">
        <v>18601</v>
      </c>
      <c r="M16" s="2"/>
    </row>
    <row r="17" spans="1:13" ht="12.75">
      <c r="A17" s="11" t="s">
        <v>8</v>
      </c>
      <c r="B17" s="127">
        <v>1</v>
      </c>
      <c r="C17" s="127">
        <v>418905</v>
      </c>
      <c r="D17" s="127">
        <v>0</v>
      </c>
      <c r="E17" s="127">
        <v>39500</v>
      </c>
      <c r="F17" s="127">
        <v>100</v>
      </c>
      <c r="G17" s="127">
        <v>1190</v>
      </c>
      <c r="H17" s="127">
        <v>11075</v>
      </c>
      <c r="I17" s="127">
        <v>11402</v>
      </c>
      <c r="J17" s="127">
        <v>0</v>
      </c>
      <c r="K17" s="125">
        <v>0</v>
      </c>
      <c r="L17" s="128">
        <v>559191</v>
      </c>
      <c r="M17" s="2"/>
    </row>
    <row r="18" spans="1:13" ht="12.75">
      <c r="A18" s="11" t="s">
        <v>24</v>
      </c>
      <c r="B18" s="127">
        <v>5</v>
      </c>
      <c r="C18" s="127">
        <v>617411</v>
      </c>
      <c r="D18" s="127">
        <v>67997</v>
      </c>
      <c r="E18" s="127">
        <v>64711</v>
      </c>
      <c r="F18" s="127">
        <v>1249</v>
      </c>
      <c r="G18" s="127">
        <v>710</v>
      </c>
      <c r="H18" s="127">
        <v>5092</v>
      </c>
      <c r="I18" s="127">
        <v>5925</v>
      </c>
      <c r="J18" s="127">
        <v>400</v>
      </c>
      <c r="K18" s="125">
        <v>2462</v>
      </c>
      <c r="L18" s="128">
        <v>391576</v>
      </c>
      <c r="M18" s="2"/>
    </row>
    <row r="19" spans="1:13" ht="12.75">
      <c r="A19" s="11" t="s">
        <v>26</v>
      </c>
      <c r="B19" s="127">
        <v>7</v>
      </c>
      <c r="C19" s="127">
        <v>1364133</v>
      </c>
      <c r="D19" s="127">
        <v>53515</v>
      </c>
      <c r="E19" s="127">
        <v>111217</v>
      </c>
      <c r="F19" s="127">
        <v>4598</v>
      </c>
      <c r="G19" s="127">
        <v>4394</v>
      </c>
      <c r="H19" s="127">
        <v>16584</v>
      </c>
      <c r="I19" s="127">
        <v>14491</v>
      </c>
      <c r="J19" s="127">
        <v>196</v>
      </c>
      <c r="K19" s="125">
        <v>25</v>
      </c>
      <c r="L19" s="128">
        <v>922071</v>
      </c>
      <c r="M19" s="2"/>
    </row>
    <row r="20" spans="1:13" ht="12.75">
      <c r="A20" s="11"/>
      <c r="B20" s="129"/>
      <c r="C20" s="129"/>
      <c r="D20" s="129"/>
      <c r="E20" s="129"/>
      <c r="F20" s="129"/>
      <c r="G20" s="129"/>
      <c r="H20" s="129"/>
      <c r="I20" s="129"/>
      <c r="J20" s="129"/>
      <c r="K20" s="130"/>
      <c r="L20" s="131"/>
      <c r="M20" s="2"/>
    </row>
    <row r="21" spans="1:13" s="18" customFormat="1" ht="13.5" thickBot="1">
      <c r="A21" s="146" t="s">
        <v>11</v>
      </c>
      <c r="B21" s="147">
        <v>62</v>
      </c>
      <c r="C21" s="147">
        <f aca="true" t="shared" si="0" ref="C21:L21">SUM(C8:C19)</f>
        <v>8986794</v>
      </c>
      <c r="D21" s="147">
        <f t="shared" si="0"/>
        <v>122049</v>
      </c>
      <c r="E21" s="147">
        <f t="shared" si="0"/>
        <v>478748</v>
      </c>
      <c r="F21" s="147">
        <f t="shared" si="0"/>
        <v>13480</v>
      </c>
      <c r="G21" s="147">
        <f t="shared" si="0"/>
        <v>30650</v>
      </c>
      <c r="H21" s="147">
        <f t="shared" si="0"/>
        <v>88301</v>
      </c>
      <c r="I21" s="147">
        <f t="shared" si="0"/>
        <v>80410</v>
      </c>
      <c r="J21" s="148">
        <f t="shared" si="0"/>
        <v>4324</v>
      </c>
      <c r="K21" s="147">
        <f t="shared" si="0"/>
        <v>5433</v>
      </c>
      <c r="L21" s="148">
        <f t="shared" si="0"/>
        <v>5068419</v>
      </c>
      <c r="M21" s="33"/>
    </row>
    <row r="22" spans="1:13" ht="12.75">
      <c r="A22" s="2"/>
      <c r="B22" s="2"/>
      <c r="C22" s="2"/>
      <c r="D22" s="2"/>
      <c r="E22" s="2"/>
      <c r="F22" s="2"/>
      <c r="G22" s="2"/>
      <c r="H22" s="2"/>
      <c r="I22" s="2"/>
      <c r="J22" s="2"/>
      <c r="L22" s="2"/>
      <c r="M22" s="2"/>
    </row>
    <row r="23" spans="1:12" s="58" customFormat="1" ht="12" customHeight="1">
      <c r="A23" s="186" t="s">
        <v>92</v>
      </c>
      <c r="B23" s="198"/>
      <c r="C23" s="198"/>
      <c r="D23" s="198"/>
      <c r="E23" s="198"/>
      <c r="F23" s="198"/>
      <c r="G23" s="198"/>
      <c r="H23" s="198"/>
      <c r="I23" s="198"/>
      <c r="J23" s="198"/>
      <c r="K23" s="198"/>
      <c r="L23" s="198"/>
    </row>
    <row r="24" spans="1:13" ht="12.75">
      <c r="A24" s="2"/>
      <c r="B24" s="2"/>
      <c r="C24" s="2"/>
      <c r="D24" s="2"/>
      <c r="E24" s="2"/>
      <c r="F24" s="2"/>
      <c r="G24" s="2"/>
      <c r="H24" s="2"/>
      <c r="I24" s="2"/>
      <c r="J24" s="2"/>
      <c r="L24" s="2"/>
      <c r="M24" s="2"/>
    </row>
    <row r="25" spans="1:13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/>
      <c r="L25" s="2"/>
      <c r="M25" s="2"/>
    </row>
    <row r="26" spans="1:12" ht="15.75" customHeight="1">
      <c r="A26" s="195" t="s">
        <v>205</v>
      </c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196"/>
    </row>
    <row r="27" spans="1:11" ht="9.75" customHeight="1">
      <c r="A27" s="197" t="s">
        <v>172</v>
      </c>
      <c r="B27" s="196"/>
      <c r="C27" s="196"/>
      <c r="D27" s="196"/>
      <c r="E27" s="196"/>
      <c r="F27" s="196"/>
      <c r="G27" s="102"/>
      <c r="K27"/>
    </row>
    <row r="28" spans="1:11" ht="12.75">
      <c r="A28" s="101"/>
      <c r="B28" s="102"/>
      <c r="C28" s="102"/>
      <c r="D28" s="102"/>
      <c r="E28" s="102"/>
      <c r="F28" s="102"/>
      <c r="G28" s="102"/>
      <c r="K28"/>
    </row>
    <row r="29" spans="1:11" ht="12.75">
      <c r="A29" s="101"/>
      <c r="B29" s="102"/>
      <c r="C29" s="102"/>
      <c r="D29" s="102"/>
      <c r="E29" s="102"/>
      <c r="F29" s="102"/>
      <c r="G29" s="102"/>
      <c r="K29"/>
    </row>
    <row r="30" spans="1:11" ht="12.75">
      <c r="A30" s="101"/>
      <c r="B30" s="102"/>
      <c r="C30" s="102"/>
      <c r="D30" s="102"/>
      <c r="E30" s="102"/>
      <c r="F30" s="102"/>
      <c r="G30" s="102"/>
      <c r="K30"/>
    </row>
    <row r="31" spans="1:11" ht="12.75">
      <c r="A31" s="101"/>
      <c r="B31" s="102"/>
      <c r="C31" s="102"/>
      <c r="D31" s="102"/>
      <c r="E31" s="102"/>
      <c r="F31" s="102"/>
      <c r="G31" s="102"/>
      <c r="K31"/>
    </row>
    <row r="32" spans="1:11" ht="12.75">
      <c r="A32" s="101"/>
      <c r="B32" s="102"/>
      <c r="C32" s="102"/>
      <c r="D32" s="102"/>
      <c r="E32" s="102"/>
      <c r="F32" s="102"/>
      <c r="G32" s="102"/>
      <c r="K32"/>
    </row>
    <row r="33" spans="1:11" ht="12.75">
      <c r="A33" s="101"/>
      <c r="B33" s="102"/>
      <c r="C33" s="102"/>
      <c r="D33" s="102"/>
      <c r="E33" s="102"/>
      <c r="F33" s="102"/>
      <c r="G33" s="102"/>
      <c r="K33"/>
    </row>
    <row r="34" ht="12.75">
      <c r="K34"/>
    </row>
    <row r="35" ht="12.75">
      <c r="K35"/>
    </row>
    <row r="36" ht="12.75">
      <c r="K36"/>
    </row>
    <row r="37" ht="12.75">
      <c r="K37"/>
    </row>
    <row r="38" ht="12.75">
      <c r="K38"/>
    </row>
    <row r="39" ht="12.75">
      <c r="K39"/>
    </row>
    <row r="40" ht="12.75">
      <c r="K40"/>
    </row>
    <row r="41" ht="12.75">
      <c r="K41"/>
    </row>
    <row r="42" ht="12.75">
      <c r="K42"/>
    </row>
    <row r="43" ht="12.75">
      <c r="K43"/>
    </row>
    <row r="44" ht="12.75">
      <c r="K44"/>
    </row>
    <row r="45" ht="12.75">
      <c r="K45"/>
    </row>
    <row r="46" ht="12.75">
      <c r="K46"/>
    </row>
    <row r="47" ht="12.75">
      <c r="K47"/>
    </row>
    <row r="48" ht="12.75">
      <c r="K48"/>
    </row>
    <row r="49" ht="12.75">
      <c r="K49"/>
    </row>
    <row r="50" ht="12.75">
      <c r="K50"/>
    </row>
    <row r="51" ht="12.75">
      <c r="K51"/>
    </row>
    <row r="52" ht="12.75">
      <c r="K52"/>
    </row>
    <row r="53" ht="12.75">
      <c r="K53"/>
    </row>
    <row r="54" ht="12.75">
      <c r="K54"/>
    </row>
    <row r="55" ht="12.75">
      <c r="K55"/>
    </row>
    <row r="56" ht="12.75">
      <c r="K56"/>
    </row>
    <row r="57" ht="12.75">
      <c r="K57"/>
    </row>
    <row r="58" ht="12.75">
      <c r="K58"/>
    </row>
    <row r="59" ht="12.75">
      <c r="K59"/>
    </row>
    <row r="60" ht="12.75">
      <c r="K60"/>
    </row>
    <row r="61" ht="12.75">
      <c r="K61"/>
    </row>
    <row r="62" ht="12.75">
      <c r="K62"/>
    </row>
    <row r="63" ht="12.75">
      <c r="K63"/>
    </row>
    <row r="64" ht="12.75">
      <c r="K64"/>
    </row>
    <row r="65" ht="12.75">
      <c r="K65"/>
    </row>
    <row r="66" ht="12.75">
      <c r="K66"/>
    </row>
    <row r="67" ht="12.75">
      <c r="K67"/>
    </row>
    <row r="68" ht="12.75">
      <c r="K68"/>
    </row>
    <row r="69" ht="12.75">
      <c r="K69"/>
    </row>
    <row r="70" ht="12.75">
      <c r="K70"/>
    </row>
    <row r="71" ht="12.75">
      <c r="K71"/>
    </row>
    <row r="72" ht="12.75">
      <c r="K72"/>
    </row>
    <row r="73" ht="12.75">
      <c r="K73"/>
    </row>
    <row r="74" ht="12.75">
      <c r="K74"/>
    </row>
    <row r="75" ht="12.75">
      <c r="K75"/>
    </row>
    <row r="76" ht="12.75">
      <c r="K76"/>
    </row>
    <row r="77" ht="12.75">
      <c r="K77"/>
    </row>
    <row r="78" ht="12.75">
      <c r="K78"/>
    </row>
    <row r="79" ht="12.75">
      <c r="K79"/>
    </row>
    <row r="80" ht="12.75">
      <c r="K80"/>
    </row>
    <row r="81" ht="12.75">
      <c r="K81"/>
    </row>
    <row r="82" ht="12.75">
      <c r="K82"/>
    </row>
    <row r="83" ht="12.75">
      <c r="K83"/>
    </row>
    <row r="84" ht="12.75">
      <c r="K84"/>
    </row>
    <row r="85" ht="12.75">
      <c r="K85"/>
    </row>
    <row r="86" ht="12.75">
      <c r="K86"/>
    </row>
    <row r="87" ht="12.75">
      <c r="K87"/>
    </row>
    <row r="88" ht="12.75">
      <c r="K88"/>
    </row>
    <row r="89" ht="12.75">
      <c r="K89"/>
    </row>
    <row r="90" ht="12.75">
      <c r="K90"/>
    </row>
    <row r="91" ht="12.75">
      <c r="K91"/>
    </row>
    <row r="92" ht="12.75">
      <c r="K92"/>
    </row>
    <row r="93" ht="12.75">
      <c r="K93"/>
    </row>
    <row r="94" ht="12.75">
      <c r="K94"/>
    </row>
    <row r="95" ht="12.75">
      <c r="K95"/>
    </row>
    <row r="96" ht="12.75">
      <c r="K96"/>
    </row>
    <row r="97" ht="12.75">
      <c r="K97"/>
    </row>
    <row r="98" ht="12.75">
      <c r="K98"/>
    </row>
    <row r="99" ht="12.75">
      <c r="K99"/>
    </row>
    <row r="100" ht="12.75">
      <c r="K100"/>
    </row>
    <row r="101" ht="12.75">
      <c r="K101"/>
    </row>
    <row r="102" ht="12.75">
      <c r="K102"/>
    </row>
    <row r="103" ht="12.75">
      <c r="K103"/>
    </row>
    <row r="104" ht="12.75">
      <c r="K104"/>
    </row>
    <row r="105" ht="12.75">
      <c r="K105"/>
    </row>
    <row r="106" ht="12.75">
      <c r="K106"/>
    </row>
    <row r="107" ht="12.75">
      <c r="K107"/>
    </row>
    <row r="108" ht="12.75">
      <c r="K108"/>
    </row>
    <row r="109" ht="12.75">
      <c r="K109"/>
    </row>
    <row r="110" ht="12.75">
      <c r="K110"/>
    </row>
    <row r="111" ht="12.75">
      <c r="K111"/>
    </row>
    <row r="112" ht="12.75">
      <c r="K112"/>
    </row>
    <row r="113" ht="12.75">
      <c r="K113"/>
    </row>
    <row r="114" ht="12.75">
      <c r="K114"/>
    </row>
    <row r="115" ht="12.75">
      <c r="K115"/>
    </row>
    <row r="116" ht="12.75">
      <c r="K116"/>
    </row>
    <row r="117" ht="12.75">
      <c r="K117"/>
    </row>
    <row r="118" ht="12.75">
      <c r="K118"/>
    </row>
    <row r="119" ht="12.75">
      <c r="K119"/>
    </row>
    <row r="120" ht="12.75">
      <c r="K120"/>
    </row>
    <row r="121" ht="12.75">
      <c r="K121"/>
    </row>
    <row r="122" ht="12.75">
      <c r="K122"/>
    </row>
    <row r="123" ht="12.75">
      <c r="K123"/>
    </row>
    <row r="124" ht="12.75">
      <c r="K124"/>
    </row>
    <row r="125" ht="12.75">
      <c r="K125"/>
    </row>
    <row r="126" ht="12.75">
      <c r="K126"/>
    </row>
    <row r="127" ht="12.75">
      <c r="K127"/>
    </row>
    <row r="128" ht="12.75">
      <c r="K128"/>
    </row>
    <row r="129" ht="12.75">
      <c r="K129"/>
    </row>
    <row r="130" ht="12.75">
      <c r="K130"/>
    </row>
    <row r="131" ht="12.75">
      <c r="K131"/>
    </row>
    <row r="132" ht="12.75">
      <c r="K132"/>
    </row>
    <row r="133" ht="12.75">
      <c r="K133"/>
    </row>
    <row r="134" ht="12.75">
      <c r="K134"/>
    </row>
    <row r="135" ht="12.75">
      <c r="K135"/>
    </row>
    <row r="136" ht="12.75">
      <c r="K136"/>
    </row>
    <row r="137" ht="12.75">
      <c r="K137"/>
    </row>
    <row r="138" ht="12.75">
      <c r="K138"/>
    </row>
    <row r="139" ht="12.75">
      <c r="K139"/>
    </row>
    <row r="140" ht="12.75">
      <c r="K140"/>
    </row>
    <row r="141" ht="12.75">
      <c r="K141"/>
    </row>
    <row r="142" ht="12.75">
      <c r="K142"/>
    </row>
    <row r="143" ht="12.75">
      <c r="K143"/>
    </row>
    <row r="144" ht="12.75">
      <c r="K144"/>
    </row>
    <row r="145" ht="12.75">
      <c r="K145"/>
    </row>
    <row r="146" ht="12.75">
      <c r="K146"/>
    </row>
    <row r="147" ht="12.75">
      <c r="K147"/>
    </row>
    <row r="148" ht="12.75">
      <c r="K148"/>
    </row>
    <row r="149" ht="12.75">
      <c r="K149"/>
    </row>
    <row r="150" ht="12.75">
      <c r="K150"/>
    </row>
    <row r="151" ht="12.75">
      <c r="K151"/>
    </row>
    <row r="152" ht="12.75">
      <c r="K152"/>
    </row>
    <row r="153" ht="12.75">
      <c r="K153"/>
    </row>
    <row r="154" ht="12.75">
      <c r="K154"/>
    </row>
    <row r="155" ht="12.75">
      <c r="K155"/>
    </row>
    <row r="156" ht="12.75">
      <c r="K156"/>
    </row>
    <row r="157" ht="12.75">
      <c r="K157"/>
    </row>
    <row r="158" ht="12.75">
      <c r="K158"/>
    </row>
    <row r="159" ht="12.75">
      <c r="K159"/>
    </row>
    <row r="160" ht="12.75">
      <c r="K160"/>
    </row>
    <row r="161" ht="12.75">
      <c r="K161"/>
    </row>
    <row r="162" ht="12.75">
      <c r="K162"/>
    </row>
    <row r="163" ht="12.75">
      <c r="K163"/>
    </row>
    <row r="164" ht="12.75">
      <c r="K164"/>
    </row>
    <row r="165" ht="12.75">
      <c r="K165"/>
    </row>
    <row r="166" ht="12.75">
      <c r="K166"/>
    </row>
    <row r="167" ht="12.75">
      <c r="K167"/>
    </row>
    <row r="168" ht="12.75">
      <c r="K168"/>
    </row>
    <row r="169" ht="12.75">
      <c r="K169"/>
    </row>
    <row r="170" ht="12.75">
      <c r="K170"/>
    </row>
    <row r="171" ht="12.75">
      <c r="K171"/>
    </row>
    <row r="172" ht="12.75">
      <c r="K172"/>
    </row>
    <row r="173" ht="12.75">
      <c r="K173"/>
    </row>
    <row r="174" ht="12.75">
      <c r="K174"/>
    </row>
    <row r="175" ht="12.75">
      <c r="K175"/>
    </row>
    <row r="176" ht="12.75">
      <c r="K176"/>
    </row>
    <row r="177" ht="12.75">
      <c r="K177"/>
    </row>
    <row r="178" ht="12.75">
      <c r="K178"/>
    </row>
    <row r="179" ht="12.75">
      <c r="K179"/>
    </row>
    <row r="180" ht="12.75">
      <c r="K180"/>
    </row>
    <row r="181" ht="12.75">
      <c r="K181"/>
    </row>
    <row r="182" ht="12.75">
      <c r="K182"/>
    </row>
    <row r="183" ht="12.75">
      <c r="K183"/>
    </row>
    <row r="184" ht="12.75">
      <c r="K184"/>
    </row>
    <row r="185" ht="12.75">
      <c r="K185"/>
    </row>
    <row r="186" ht="12.75">
      <c r="K186"/>
    </row>
    <row r="187" ht="12.75">
      <c r="K187"/>
    </row>
    <row r="188" ht="12.75">
      <c r="K188"/>
    </row>
    <row r="189" ht="12.75">
      <c r="K189"/>
    </row>
    <row r="190" ht="12.75">
      <c r="K190"/>
    </row>
    <row r="191" ht="12.75">
      <c r="K191"/>
    </row>
    <row r="192" ht="12.75">
      <c r="K192"/>
    </row>
    <row r="193" ht="12.75">
      <c r="K193"/>
    </row>
    <row r="194" ht="12.75">
      <c r="K194"/>
    </row>
    <row r="195" ht="12.75">
      <c r="K195"/>
    </row>
    <row r="196" ht="12.75">
      <c r="K196"/>
    </row>
    <row r="197" ht="12.75">
      <c r="K197"/>
    </row>
    <row r="198" ht="12.75">
      <c r="K198"/>
    </row>
    <row r="199" ht="12.75">
      <c r="K199"/>
    </row>
    <row r="200" ht="12.75">
      <c r="K200"/>
    </row>
    <row r="201" ht="12.75">
      <c r="K201"/>
    </row>
    <row r="202" ht="12.75">
      <c r="K202"/>
    </row>
    <row r="203" ht="12.75">
      <c r="K203"/>
    </row>
    <row r="204" ht="12.75">
      <c r="K204"/>
    </row>
    <row r="205" ht="12.75">
      <c r="K205"/>
    </row>
    <row r="206" ht="12.75">
      <c r="K206"/>
    </row>
    <row r="207" ht="12.75">
      <c r="K207"/>
    </row>
    <row r="208" ht="12.75">
      <c r="K208"/>
    </row>
    <row r="209" ht="12.75">
      <c r="K209"/>
    </row>
    <row r="210" ht="12.75">
      <c r="K210"/>
    </row>
    <row r="211" ht="12.75">
      <c r="K211"/>
    </row>
    <row r="212" ht="12.75">
      <c r="K212"/>
    </row>
    <row r="213" ht="12.75">
      <c r="K213"/>
    </row>
    <row r="214" ht="12.75">
      <c r="K214"/>
    </row>
    <row r="215" ht="12.75">
      <c r="K215"/>
    </row>
    <row r="216" ht="12.75">
      <c r="K216"/>
    </row>
    <row r="217" ht="12.75">
      <c r="K217"/>
    </row>
    <row r="218" ht="12.75">
      <c r="K218"/>
    </row>
    <row r="219" ht="12.75">
      <c r="K219"/>
    </row>
    <row r="220" ht="12.75">
      <c r="K220"/>
    </row>
    <row r="221" ht="12.75">
      <c r="K221"/>
    </row>
    <row r="222" ht="12.75">
      <c r="K222"/>
    </row>
    <row r="223" ht="12.75">
      <c r="K223"/>
    </row>
    <row r="224" ht="12.75">
      <c r="K224"/>
    </row>
    <row r="225" ht="12.75">
      <c r="K225"/>
    </row>
    <row r="226" ht="12.75">
      <c r="K226"/>
    </row>
    <row r="227" ht="12.75">
      <c r="K227"/>
    </row>
    <row r="228" ht="12.75">
      <c r="K228"/>
    </row>
    <row r="229" ht="12.75">
      <c r="K229"/>
    </row>
    <row r="230" ht="12.75">
      <c r="K230"/>
    </row>
    <row r="231" ht="12.75">
      <c r="K231"/>
    </row>
    <row r="232" ht="12.75">
      <c r="K232"/>
    </row>
    <row r="233" ht="12.75">
      <c r="K233"/>
    </row>
    <row r="234" ht="12.75">
      <c r="K234"/>
    </row>
    <row r="235" ht="12.75">
      <c r="K235"/>
    </row>
    <row r="236" ht="12.75">
      <c r="K236"/>
    </row>
    <row r="237" ht="12.75">
      <c r="K237"/>
    </row>
    <row r="238" ht="12.75">
      <c r="K238"/>
    </row>
    <row r="239" ht="12.75">
      <c r="K239"/>
    </row>
    <row r="240" ht="12.75">
      <c r="K240"/>
    </row>
    <row r="241" ht="12.75">
      <c r="K241"/>
    </row>
    <row r="242" ht="12.75">
      <c r="K242"/>
    </row>
    <row r="243" ht="12.75">
      <c r="K243"/>
    </row>
    <row r="244" ht="12.75">
      <c r="K244"/>
    </row>
    <row r="245" ht="12.75">
      <c r="K245"/>
    </row>
    <row r="246" ht="12.75">
      <c r="K246"/>
    </row>
    <row r="247" ht="12.75">
      <c r="K247"/>
    </row>
    <row r="248" ht="12.75">
      <c r="K248"/>
    </row>
    <row r="249" ht="12.75">
      <c r="K249"/>
    </row>
    <row r="250" ht="12.75">
      <c r="K250"/>
    </row>
    <row r="251" ht="12.75">
      <c r="K251"/>
    </row>
    <row r="252" ht="12.75">
      <c r="K252"/>
    </row>
    <row r="253" ht="12.75">
      <c r="K253"/>
    </row>
    <row r="254" ht="12.75">
      <c r="K254"/>
    </row>
    <row r="255" ht="12.75">
      <c r="K255"/>
    </row>
    <row r="256" ht="12.75">
      <c r="K256"/>
    </row>
    <row r="257" ht="12.75">
      <c r="K257"/>
    </row>
    <row r="258" ht="12.75">
      <c r="K258"/>
    </row>
    <row r="259" ht="12.75">
      <c r="K259"/>
    </row>
    <row r="260" ht="12.75">
      <c r="K260"/>
    </row>
    <row r="261" ht="12.75">
      <c r="K261"/>
    </row>
    <row r="262" ht="12.75">
      <c r="K262"/>
    </row>
    <row r="263" ht="12.75">
      <c r="K263"/>
    </row>
    <row r="264" ht="12.75">
      <c r="K264"/>
    </row>
    <row r="265" ht="12.75">
      <c r="K265"/>
    </row>
    <row r="266" ht="12.75">
      <c r="K266"/>
    </row>
    <row r="267" ht="12.75">
      <c r="K267"/>
    </row>
    <row r="268" ht="12.75">
      <c r="K268"/>
    </row>
    <row r="269" ht="12.75">
      <c r="K269"/>
    </row>
    <row r="270" ht="12.75">
      <c r="K270"/>
    </row>
    <row r="271" ht="12.75">
      <c r="K271"/>
    </row>
    <row r="272" ht="12.75">
      <c r="K272"/>
    </row>
    <row r="273" ht="12.75">
      <c r="K273"/>
    </row>
    <row r="274" ht="12.75">
      <c r="K274"/>
    </row>
    <row r="275" ht="12.75">
      <c r="K275"/>
    </row>
    <row r="276" ht="12.75">
      <c r="K276"/>
    </row>
    <row r="277" ht="12.75">
      <c r="K277"/>
    </row>
    <row r="278" ht="12.75">
      <c r="K278"/>
    </row>
    <row r="279" ht="12.75">
      <c r="K279"/>
    </row>
    <row r="280" ht="12.75">
      <c r="K280"/>
    </row>
    <row r="281" ht="12.75">
      <c r="K281"/>
    </row>
    <row r="282" ht="12.75">
      <c r="K282"/>
    </row>
    <row r="283" ht="12.75">
      <c r="K283"/>
    </row>
    <row r="284" ht="12.75">
      <c r="K284"/>
    </row>
    <row r="285" ht="12.75">
      <c r="K285"/>
    </row>
    <row r="286" ht="12.75">
      <c r="K286"/>
    </row>
    <row r="287" ht="12.75">
      <c r="K287"/>
    </row>
    <row r="288" ht="12.75">
      <c r="K288"/>
    </row>
    <row r="289" ht="12.75">
      <c r="K289"/>
    </row>
    <row r="290" ht="12.75">
      <c r="K290"/>
    </row>
    <row r="291" ht="12.75">
      <c r="K291"/>
    </row>
    <row r="292" ht="12.75">
      <c r="K292"/>
    </row>
    <row r="293" ht="12.75">
      <c r="K293"/>
    </row>
    <row r="294" ht="12.75">
      <c r="K294"/>
    </row>
    <row r="295" ht="12.75">
      <c r="K295"/>
    </row>
    <row r="296" ht="12.75">
      <c r="K296"/>
    </row>
    <row r="297" ht="12.75">
      <c r="K297"/>
    </row>
    <row r="298" ht="12.75">
      <c r="K298"/>
    </row>
    <row r="299" ht="12.75">
      <c r="K299"/>
    </row>
    <row r="300" ht="12.75">
      <c r="K300"/>
    </row>
    <row r="301" ht="12.75">
      <c r="K301"/>
    </row>
    <row r="302" ht="12.75">
      <c r="K302"/>
    </row>
    <row r="303" ht="12.75">
      <c r="K303"/>
    </row>
    <row r="304" ht="12.75">
      <c r="K304"/>
    </row>
    <row r="305" ht="12.75">
      <c r="K305"/>
    </row>
    <row r="306" ht="12.75">
      <c r="K306"/>
    </row>
    <row r="307" ht="12.75">
      <c r="K307"/>
    </row>
    <row r="308" ht="12.75">
      <c r="K308"/>
    </row>
    <row r="309" ht="12.75">
      <c r="K309"/>
    </row>
    <row r="310" ht="12.75">
      <c r="K310"/>
    </row>
    <row r="311" ht="12.75">
      <c r="K311"/>
    </row>
    <row r="312" ht="12.75">
      <c r="K312"/>
    </row>
    <row r="313" ht="12.75">
      <c r="K313"/>
    </row>
    <row r="314" ht="12.75">
      <c r="K314"/>
    </row>
    <row r="315" ht="12.75">
      <c r="K315"/>
    </row>
    <row r="316" ht="12.75">
      <c r="K316"/>
    </row>
    <row r="317" ht="12.75">
      <c r="K317"/>
    </row>
    <row r="318" ht="12.75">
      <c r="K318"/>
    </row>
    <row r="319" ht="12.75">
      <c r="K319"/>
    </row>
    <row r="320" ht="12.75">
      <c r="K320"/>
    </row>
    <row r="321" ht="12.75">
      <c r="K321"/>
    </row>
    <row r="322" ht="12.75">
      <c r="K322"/>
    </row>
    <row r="323" ht="12.75">
      <c r="K323"/>
    </row>
    <row r="324" ht="12.75">
      <c r="K324"/>
    </row>
    <row r="325" ht="12.75">
      <c r="K325"/>
    </row>
    <row r="326" ht="12.75">
      <c r="K326"/>
    </row>
    <row r="327" ht="12.75">
      <c r="K327"/>
    </row>
    <row r="328" ht="12.75">
      <c r="K328"/>
    </row>
    <row r="329" ht="12.75">
      <c r="K329"/>
    </row>
    <row r="330" ht="12.75">
      <c r="K330"/>
    </row>
    <row r="331" ht="12.75">
      <c r="K331"/>
    </row>
    <row r="332" ht="12.75">
      <c r="K332"/>
    </row>
    <row r="333" ht="12.75">
      <c r="K333"/>
    </row>
    <row r="334" ht="12.75">
      <c r="K334"/>
    </row>
    <row r="335" ht="12.75">
      <c r="K335"/>
    </row>
    <row r="336" ht="12.75">
      <c r="K336"/>
    </row>
    <row r="337" ht="12.75">
      <c r="K337"/>
    </row>
    <row r="338" ht="12.75">
      <c r="K338"/>
    </row>
    <row r="339" ht="12.75">
      <c r="K339"/>
    </row>
    <row r="340" ht="12.75">
      <c r="K340"/>
    </row>
    <row r="341" ht="12.75">
      <c r="K341"/>
    </row>
    <row r="342" ht="12.75">
      <c r="K342"/>
    </row>
    <row r="343" ht="12.75">
      <c r="K343"/>
    </row>
    <row r="344" ht="12.75">
      <c r="K344"/>
    </row>
    <row r="345" ht="12.75">
      <c r="K345"/>
    </row>
    <row r="346" ht="12.75">
      <c r="K346"/>
    </row>
    <row r="347" ht="12.75">
      <c r="K347"/>
    </row>
    <row r="348" ht="12.75">
      <c r="K348"/>
    </row>
    <row r="349" ht="12.75">
      <c r="K349"/>
    </row>
    <row r="350" ht="12.75">
      <c r="K350"/>
    </row>
    <row r="351" ht="12.75">
      <c r="K351"/>
    </row>
    <row r="352" ht="12.75">
      <c r="K352"/>
    </row>
    <row r="353" ht="12.75">
      <c r="K353"/>
    </row>
    <row r="354" ht="12.75">
      <c r="K354"/>
    </row>
  </sheetData>
  <mergeCells count="12">
    <mergeCell ref="A1:L1"/>
    <mergeCell ref="A3:L3"/>
    <mergeCell ref="E5:E7"/>
    <mergeCell ref="L5:L7"/>
    <mergeCell ref="A5:A7"/>
    <mergeCell ref="B5:B7"/>
    <mergeCell ref="C5:C7"/>
    <mergeCell ref="F5:K5"/>
    <mergeCell ref="D5:D7"/>
    <mergeCell ref="A26:L26"/>
    <mergeCell ref="A27:F27"/>
    <mergeCell ref="A23:L2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46" r:id="rId1"/>
  <colBreaks count="1" manualBreakCount="1">
    <brk id="12" max="2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view="pageBreakPreview" zoomScale="60" workbookViewId="0" topLeftCell="A1">
      <selection activeCell="P8" sqref="P8:P20"/>
    </sheetView>
  </sheetViews>
  <sheetFormatPr defaultColWidth="11.421875" defaultRowHeight="12.75"/>
  <cols>
    <col min="1" max="1" width="23.8515625" style="0" bestFit="1" customWidth="1"/>
    <col min="2" max="2" width="11.57421875" style="0" bestFit="1" customWidth="1"/>
    <col min="3" max="3" width="14.00390625" style="0" bestFit="1" customWidth="1"/>
    <col min="4" max="4" width="15.8515625" style="0" customWidth="1"/>
    <col min="5" max="5" width="14.57421875" style="0" customWidth="1"/>
    <col min="6" max="6" width="15.140625" style="0" customWidth="1"/>
    <col min="7" max="7" width="13.140625" style="0" customWidth="1"/>
    <col min="8" max="8" width="10.421875" style="0" customWidth="1"/>
    <col min="9" max="9" width="9.8515625" style="0" customWidth="1"/>
    <col min="10" max="10" width="11.140625" style="0" bestFit="1" customWidth="1"/>
    <col min="11" max="12" width="11.57421875" style="0" bestFit="1" customWidth="1"/>
    <col min="13" max="13" width="11.57421875" style="57" bestFit="1" customWidth="1"/>
    <col min="14" max="14" width="14.7109375" style="0" bestFit="1" customWidth="1"/>
    <col min="15" max="15" width="10.8515625" style="0" bestFit="1" customWidth="1"/>
    <col min="16" max="16" width="13.7109375" style="48" bestFit="1" customWidth="1"/>
    <col min="17" max="18" width="11.421875" style="57" customWidth="1"/>
  </cols>
  <sheetData>
    <row r="1" spans="1:16" ht="18">
      <c r="A1" s="184" t="s">
        <v>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</row>
    <row r="3" spans="1:16" ht="15">
      <c r="A3" s="199" t="s">
        <v>58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</row>
    <row r="4" spans="1:16" ht="13.5" thickBo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3"/>
      <c r="N4" s="2"/>
      <c r="P4" s="46"/>
    </row>
    <row r="5" spans="1:18" s="41" customFormat="1" ht="12.75" customHeight="1">
      <c r="A5" s="180" t="s">
        <v>49</v>
      </c>
      <c r="B5" s="180" t="s">
        <v>50</v>
      </c>
      <c r="C5" s="180" t="s">
        <v>75</v>
      </c>
      <c r="D5" s="177" t="s">
        <v>78</v>
      </c>
      <c r="E5" s="214" t="s">
        <v>77</v>
      </c>
      <c r="F5" s="176"/>
      <c r="G5" s="206" t="s">
        <v>41</v>
      </c>
      <c r="H5" s="209" t="s">
        <v>51</v>
      </c>
      <c r="I5" s="190"/>
      <c r="J5" s="190"/>
      <c r="K5" s="190"/>
      <c r="L5" s="190"/>
      <c r="M5" s="190"/>
      <c r="N5" s="212" t="s">
        <v>81</v>
      </c>
      <c r="O5" s="213"/>
      <c r="P5" s="213"/>
      <c r="Q5" s="60"/>
      <c r="R5" s="60"/>
    </row>
    <row r="6" spans="1:18" s="41" customFormat="1" ht="22.5" customHeight="1">
      <c r="A6" s="181"/>
      <c r="B6" s="173"/>
      <c r="C6" s="173"/>
      <c r="D6" s="178"/>
      <c r="E6" s="172" t="s">
        <v>79</v>
      </c>
      <c r="F6" s="216" t="s">
        <v>65</v>
      </c>
      <c r="G6" s="207"/>
      <c r="H6" s="218" t="s">
        <v>44</v>
      </c>
      <c r="I6" s="216" t="s">
        <v>45</v>
      </c>
      <c r="J6" s="216" t="s">
        <v>46</v>
      </c>
      <c r="K6" s="216" t="s">
        <v>63</v>
      </c>
      <c r="L6" s="216" t="s">
        <v>64</v>
      </c>
      <c r="M6" s="216" t="s">
        <v>74</v>
      </c>
      <c r="N6" s="210" t="s">
        <v>80</v>
      </c>
      <c r="O6" s="210" t="s">
        <v>76</v>
      </c>
      <c r="P6" s="210" t="s">
        <v>82</v>
      </c>
      <c r="Q6" s="60"/>
      <c r="R6" s="60"/>
    </row>
    <row r="7" spans="1:18" s="41" customFormat="1" ht="13.5" thickBot="1">
      <c r="A7" s="182"/>
      <c r="B7" s="174"/>
      <c r="C7" s="174"/>
      <c r="D7" s="179"/>
      <c r="E7" s="215"/>
      <c r="F7" s="217"/>
      <c r="G7" s="208"/>
      <c r="H7" s="182"/>
      <c r="I7" s="217"/>
      <c r="J7" s="217"/>
      <c r="K7" s="217"/>
      <c r="L7" s="217"/>
      <c r="M7" s="217"/>
      <c r="N7" s="211"/>
      <c r="O7" s="211"/>
      <c r="P7" s="211"/>
      <c r="Q7" s="60"/>
      <c r="R7" s="60"/>
    </row>
    <row r="8" spans="1:18" s="44" customFormat="1" ht="12.75">
      <c r="A8" s="140" t="s">
        <v>67</v>
      </c>
      <c r="B8" s="124">
        <v>1</v>
      </c>
      <c r="C8" s="124">
        <v>92541</v>
      </c>
      <c r="D8" s="124">
        <v>0</v>
      </c>
      <c r="E8" s="124">
        <v>3201</v>
      </c>
      <c r="F8" s="124">
        <v>0</v>
      </c>
      <c r="G8" s="124">
        <v>24471</v>
      </c>
      <c r="H8" s="124" t="s">
        <v>48</v>
      </c>
      <c r="I8" s="124" t="s">
        <v>48</v>
      </c>
      <c r="J8" s="124" t="s">
        <v>48</v>
      </c>
      <c r="K8" s="124" t="s">
        <v>48</v>
      </c>
      <c r="L8" s="124" t="s">
        <v>48</v>
      </c>
      <c r="M8" s="124" t="s">
        <v>48</v>
      </c>
      <c r="N8" s="124">
        <v>15031</v>
      </c>
      <c r="O8" s="124">
        <v>0</v>
      </c>
      <c r="P8" s="158">
        <v>15031</v>
      </c>
      <c r="Q8" s="61"/>
      <c r="R8" s="62"/>
    </row>
    <row r="9" spans="1:17" ht="12.75">
      <c r="A9" s="141" t="s">
        <v>4</v>
      </c>
      <c r="B9" s="127">
        <v>1</v>
      </c>
      <c r="C9" s="125">
        <v>0</v>
      </c>
      <c r="D9" s="125">
        <v>13880</v>
      </c>
      <c r="E9" s="125">
        <v>7908</v>
      </c>
      <c r="F9" s="125">
        <v>23348</v>
      </c>
      <c r="G9" s="125">
        <v>11455</v>
      </c>
      <c r="H9" s="125">
        <v>0</v>
      </c>
      <c r="I9" s="125">
        <v>0</v>
      </c>
      <c r="J9" s="125">
        <v>0</v>
      </c>
      <c r="K9" s="125">
        <v>0</v>
      </c>
      <c r="L9" s="125">
        <v>0</v>
      </c>
      <c r="M9" s="125"/>
      <c r="N9" s="125">
        <v>0</v>
      </c>
      <c r="O9" s="125">
        <v>4277</v>
      </c>
      <c r="P9" s="132">
        <v>4277</v>
      </c>
      <c r="Q9" s="23"/>
    </row>
    <row r="10" spans="1:17" ht="12.75">
      <c r="A10" s="141" t="s">
        <v>19</v>
      </c>
      <c r="B10" s="127">
        <v>1</v>
      </c>
      <c r="C10" s="125">
        <v>67851</v>
      </c>
      <c r="D10" s="125">
        <v>4650</v>
      </c>
      <c r="E10" s="125" t="s">
        <v>48</v>
      </c>
      <c r="F10" s="125">
        <v>0</v>
      </c>
      <c r="G10" s="125" t="s">
        <v>48</v>
      </c>
      <c r="H10" s="125" t="s">
        <v>48</v>
      </c>
      <c r="I10" s="125" t="s">
        <v>48</v>
      </c>
      <c r="J10" s="125" t="s">
        <v>48</v>
      </c>
      <c r="K10" s="125" t="s">
        <v>48</v>
      </c>
      <c r="L10" s="125" t="s">
        <v>48</v>
      </c>
      <c r="M10" s="125" t="s">
        <v>48</v>
      </c>
      <c r="N10" s="125" t="s">
        <v>48</v>
      </c>
      <c r="O10" s="125" t="s">
        <v>48</v>
      </c>
      <c r="P10" s="132">
        <v>0</v>
      </c>
      <c r="Q10" s="23"/>
    </row>
    <row r="11" spans="1:17" ht="12.75">
      <c r="A11" s="141" t="s">
        <v>21</v>
      </c>
      <c r="B11" s="127">
        <v>4</v>
      </c>
      <c r="C11" s="125">
        <v>754889</v>
      </c>
      <c r="D11" s="125">
        <v>3100</v>
      </c>
      <c r="E11" s="125">
        <v>20517</v>
      </c>
      <c r="F11" s="125">
        <v>954</v>
      </c>
      <c r="G11" s="125">
        <v>21231</v>
      </c>
      <c r="H11" s="125">
        <v>295</v>
      </c>
      <c r="I11" s="125">
        <v>2447</v>
      </c>
      <c r="J11" s="125">
        <v>7035</v>
      </c>
      <c r="K11" s="125">
        <v>6066</v>
      </c>
      <c r="L11" s="125">
        <v>641</v>
      </c>
      <c r="M11" s="125">
        <v>1403</v>
      </c>
      <c r="N11" s="125">
        <v>1046798</v>
      </c>
      <c r="O11" s="125">
        <v>0</v>
      </c>
      <c r="P11" s="132">
        <v>1046798</v>
      </c>
      <c r="Q11" s="23"/>
    </row>
    <row r="12" spans="1:17" ht="12.75">
      <c r="A12" s="141" t="s">
        <v>6</v>
      </c>
      <c r="B12" s="127">
        <v>3</v>
      </c>
      <c r="C12" s="125">
        <v>348428</v>
      </c>
      <c r="D12" s="125">
        <v>0</v>
      </c>
      <c r="E12" s="125">
        <v>0</v>
      </c>
      <c r="F12" s="125">
        <v>188764</v>
      </c>
      <c r="G12" s="125">
        <v>4562</v>
      </c>
      <c r="H12" s="125" t="s">
        <v>48</v>
      </c>
      <c r="I12" s="125" t="s">
        <v>48</v>
      </c>
      <c r="J12" s="125" t="s">
        <v>48</v>
      </c>
      <c r="K12" s="125" t="s">
        <v>48</v>
      </c>
      <c r="L12" s="125" t="s">
        <v>48</v>
      </c>
      <c r="M12" s="125" t="s">
        <v>48</v>
      </c>
      <c r="N12" s="125">
        <v>228846</v>
      </c>
      <c r="O12" s="125">
        <v>61737</v>
      </c>
      <c r="P12" s="132">
        <v>290583</v>
      </c>
      <c r="Q12" s="23"/>
    </row>
    <row r="13" spans="1:17" ht="12.75">
      <c r="A13" s="141" t="s">
        <v>7</v>
      </c>
      <c r="B13" s="127">
        <v>1</v>
      </c>
      <c r="C13" s="125">
        <v>124521</v>
      </c>
      <c r="D13" s="125">
        <v>42991</v>
      </c>
      <c r="E13" s="125" t="s">
        <v>48</v>
      </c>
      <c r="F13" s="125">
        <v>0</v>
      </c>
      <c r="G13" s="125">
        <v>43</v>
      </c>
      <c r="H13" s="125">
        <v>0</v>
      </c>
      <c r="I13" s="125">
        <v>2378</v>
      </c>
      <c r="J13" s="125">
        <v>1813</v>
      </c>
      <c r="K13" s="125">
        <v>3297</v>
      </c>
      <c r="L13" s="125">
        <v>0</v>
      </c>
      <c r="M13" s="125">
        <v>0</v>
      </c>
      <c r="N13" s="125">
        <v>127830</v>
      </c>
      <c r="O13" s="125">
        <v>0</v>
      </c>
      <c r="P13" s="132">
        <v>127830</v>
      </c>
      <c r="Q13" s="23"/>
    </row>
    <row r="14" spans="1:17" ht="12.75">
      <c r="A14" s="141" t="s">
        <v>23</v>
      </c>
      <c r="B14" s="127">
        <v>1</v>
      </c>
      <c r="C14" s="125">
        <v>112058</v>
      </c>
      <c r="D14" s="125">
        <v>0</v>
      </c>
      <c r="E14" s="125" t="s">
        <v>48</v>
      </c>
      <c r="F14" s="125">
        <v>0</v>
      </c>
      <c r="G14" s="125">
        <v>1144</v>
      </c>
      <c r="H14" s="125">
        <v>991</v>
      </c>
      <c r="I14" s="125">
        <v>1438</v>
      </c>
      <c r="J14" s="125">
        <v>3635</v>
      </c>
      <c r="K14" s="125">
        <v>1756</v>
      </c>
      <c r="L14" s="125">
        <v>184</v>
      </c>
      <c r="M14" s="125">
        <v>95</v>
      </c>
      <c r="N14" s="125">
        <v>62921</v>
      </c>
      <c r="O14" s="125">
        <v>0</v>
      </c>
      <c r="P14" s="132">
        <v>62921</v>
      </c>
      <c r="Q14" s="23"/>
    </row>
    <row r="15" spans="1:17" ht="12.75">
      <c r="A15" s="141" t="s">
        <v>8</v>
      </c>
      <c r="B15" s="127">
        <v>3</v>
      </c>
      <c r="C15" s="125">
        <v>626580</v>
      </c>
      <c r="D15" s="127">
        <v>15301</v>
      </c>
      <c r="E15" s="127">
        <v>0</v>
      </c>
      <c r="F15" s="127">
        <v>0</v>
      </c>
      <c r="G15" s="127">
        <v>32990</v>
      </c>
      <c r="H15" s="127">
        <v>853</v>
      </c>
      <c r="I15" s="127">
        <v>22332</v>
      </c>
      <c r="J15" s="127">
        <v>28205</v>
      </c>
      <c r="K15" s="127">
        <v>16554</v>
      </c>
      <c r="L15" s="132">
        <v>4444</v>
      </c>
      <c r="M15" s="132">
        <v>4953</v>
      </c>
      <c r="N15" s="132">
        <v>365804</v>
      </c>
      <c r="O15" s="127">
        <v>0</v>
      </c>
      <c r="P15" s="132">
        <v>365804</v>
      </c>
      <c r="Q15" s="23"/>
    </row>
    <row r="16" spans="1:17" ht="12.75">
      <c r="A16" s="142" t="s">
        <v>25</v>
      </c>
      <c r="B16" s="127">
        <v>1</v>
      </c>
      <c r="C16" s="125">
        <v>84720</v>
      </c>
      <c r="D16" s="127">
        <v>0</v>
      </c>
      <c r="E16" s="127">
        <v>10810</v>
      </c>
      <c r="F16" s="127">
        <v>0</v>
      </c>
      <c r="G16" s="127">
        <v>804</v>
      </c>
      <c r="H16" s="127">
        <v>0</v>
      </c>
      <c r="I16" s="127">
        <v>427</v>
      </c>
      <c r="J16" s="127">
        <v>223</v>
      </c>
      <c r="K16" s="127">
        <v>747</v>
      </c>
      <c r="L16" s="132">
        <v>72</v>
      </c>
      <c r="M16" s="132">
        <v>0</v>
      </c>
      <c r="N16" s="132">
        <v>32160</v>
      </c>
      <c r="O16" s="127">
        <v>0</v>
      </c>
      <c r="P16" s="132">
        <v>32160</v>
      </c>
      <c r="Q16" s="23"/>
    </row>
    <row r="17" spans="1:18" s="18" customFormat="1" ht="12.75">
      <c r="A17" s="143" t="s">
        <v>9</v>
      </c>
      <c r="B17" s="127">
        <v>1</v>
      </c>
      <c r="C17" s="125">
        <v>57640</v>
      </c>
      <c r="D17" s="127">
        <v>0</v>
      </c>
      <c r="E17" s="127" t="s">
        <v>48</v>
      </c>
      <c r="F17" s="127">
        <v>0</v>
      </c>
      <c r="G17" s="127">
        <v>2494</v>
      </c>
      <c r="H17" s="127">
        <v>88</v>
      </c>
      <c r="I17" s="127">
        <v>460</v>
      </c>
      <c r="J17" s="127">
        <v>770</v>
      </c>
      <c r="K17" s="127">
        <v>841</v>
      </c>
      <c r="L17" s="132">
        <v>0</v>
      </c>
      <c r="M17" s="132">
        <v>0</v>
      </c>
      <c r="N17" s="132">
        <v>44154</v>
      </c>
      <c r="O17" s="127">
        <v>0</v>
      </c>
      <c r="P17" s="132">
        <v>44154</v>
      </c>
      <c r="Q17" s="61"/>
      <c r="R17" s="62"/>
    </row>
    <row r="18" spans="1:18" s="44" customFormat="1" ht="12.75">
      <c r="A18" s="144" t="s">
        <v>66</v>
      </c>
      <c r="B18" s="127">
        <v>3</v>
      </c>
      <c r="C18" s="134">
        <v>826477</v>
      </c>
      <c r="D18" s="135">
        <v>0</v>
      </c>
      <c r="E18" s="135">
        <v>4246</v>
      </c>
      <c r="F18" s="135">
        <v>4680</v>
      </c>
      <c r="G18" s="135">
        <v>4246</v>
      </c>
      <c r="H18" s="135">
        <v>0</v>
      </c>
      <c r="I18" s="135">
        <v>695</v>
      </c>
      <c r="J18" s="135">
        <v>944</v>
      </c>
      <c r="K18" s="135">
        <v>1470</v>
      </c>
      <c r="L18" s="136">
        <v>0</v>
      </c>
      <c r="M18" s="132">
        <v>0</v>
      </c>
      <c r="N18" s="136">
        <v>425149</v>
      </c>
      <c r="O18" s="135">
        <v>0</v>
      </c>
      <c r="P18" s="136">
        <v>425149</v>
      </c>
      <c r="Q18" s="61"/>
      <c r="R18" s="62"/>
    </row>
    <row r="19" spans="1:17" ht="12.75">
      <c r="A19" s="145"/>
      <c r="B19" s="127"/>
      <c r="C19" s="133"/>
      <c r="D19" s="137"/>
      <c r="E19" s="137"/>
      <c r="F19" s="137"/>
      <c r="G19" s="137"/>
      <c r="H19" s="137"/>
      <c r="I19" s="137"/>
      <c r="J19" s="137"/>
      <c r="K19" s="137"/>
      <c r="L19" s="138"/>
      <c r="M19" s="139"/>
      <c r="N19" s="138"/>
      <c r="O19" s="137"/>
      <c r="P19" s="138"/>
      <c r="Q19" s="23"/>
    </row>
    <row r="20" spans="1:17" ht="13.5" thickBot="1">
      <c r="A20" s="149" t="s">
        <v>11</v>
      </c>
      <c r="B20" s="150">
        <f aca="true" t="shared" si="0" ref="B20:O20">SUM(B8:B18)</f>
        <v>20</v>
      </c>
      <c r="C20" s="150">
        <f t="shared" si="0"/>
        <v>3095705</v>
      </c>
      <c r="D20" s="150">
        <f t="shared" si="0"/>
        <v>79922</v>
      </c>
      <c r="E20" s="150">
        <f t="shared" si="0"/>
        <v>46682</v>
      </c>
      <c r="F20" s="150">
        <f t="shared" si="0"/>
        <v>217746</v>
      </c>
      <c r="G20" s="150">
        <f t="shared" si="0"/>
        <v>103440</v>
      </c>
      <c r="H20" s="150">
        <f t="shared" si="0"/>
        <v>2227</v>
      </c>
      <c r="I20" s="150">
        <f t="shared" si="0"/>
        <v>30177</v>
      </c>
      <c r="J20" s="150">
        <f t="shared" si="0"/>
        <v>42625</v>
      </c>
      <c r="K20" s="150">
        <f t="shared" si="0"/>
        <v>30731</v>
      </c>
      <c r="L20" s="150">
        <f t="shared" si="0"/>
        <v>5341</v>
      </c>
      <c r="M20" s="150">
        <f t="shared" si="0"/>
        <v>6451</v>
      </c>
      <c r="N20" s="150">
        <f t="shared" si="0"/>
        <v>2348693</v>
      </c>
      <c r="O20" s="150">
        <f t="shared" si="0"/>
        <v>66014</v>
      </c>
      <c r="P20" s="159">
        <f>SUM(P8:P18)</f>
        <v>2414707</v>
      </c>
      <c r="Q20" s="23"/>
    </row>
    <row r="21" spans="6:16" ht="12.75">
      <c r="F21" s="2"/>
      <c r="G21" s="2"/>
      <c r="H21" s="2"/>
      <c r="I21" s="2"/>
      <c r="J21" s="2"/>
      <c r="P21" s="47"/>
    </row>
    <row r="22" spans="1:18" s="58" customFormat="1" ht="15">
      <c r="A22" s="187" t="s">
        <v>92</v>
      </c>
      <c r="B22" s="187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63"/>
      <c r="R22" s="63"/>
    </row>
    <row r="25" spans="1:16" ht="12.75" customHeight="1">
      <c r="A25" s="196" t="s">
        <v>201</v>
      </c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</row>
    <row r="26" spans="1:16" ht="12.75">
      <c r="A26" s="175" t="s">
        <v>202</v>
      </c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</row>
    <row r="27" spans="1:3" ht="12.75">
      <c r="A27" s="100"/>
      <c r="B27" s="100"/>
      <c r="C27" s="100"/>
    </row>
    <row r="28" spans="1:3" ht="12.75">
      <c r="A28" s="100"/>
      <c r="B28" s="100"/>
      <c r="C28" s="100"/>
    </row>
    <row r="29" spans="1:3" ht="12.75">
      <c r="A29" s="100"/>
      <c r="B29" s="100"/>
      <c r="C29" s="100"/>
    </row>
    <row r="30" spans="1:3" ht="12.75">
      <c r="A30" s="100"/>
      <c r="B30" s="100"/>
      <c r="C30" s="100"/>
    </row>
    <row r="31" spans="1:3" ht="12.75">
      <c r="A31" s="100"/>
      <c r="B31" s="100"/>
      <c r="C31" s="100"/>
    </row>
  </sheetData>
  <mergeCells count="24">
    <mergeCell ref="A25:P25"/>
    <mergeCell ref="A26:P26"/>
    <mergeCell ref="E6:E7"/>
    <mergeCell ref="F6:F7"/>
    <mergeCell ref="H6:H7"/>
    <mergeCell ref="I6:I7"/>
    <mergeCell ref="J6:J7"/>
    <mergeCell ref="K6:K7"/>
    <mergeCell ref="L6:L7"/>
    <mergeCell ref="M6:M7"/>
    <mergeCell ref="D5:D7"/>
    <mergeCell ref="A5:A7"/>
    <mergeCell ref="B5:B7"/>
    <mergeCell ref="C5:C7"/>
    <mergeCell ref="A1:P1"/>
    <mergeCell ref="A3:P3"/>
    <mergeCell ref="G5:G7"/>
    <mergeCell ref="A22:P22"/>
    <mergeCell ref="H5:M5"/>
    <mergeCell ref="N6:N7"/>
    <mergeCell ref="O6:O7"/>
    <mergeCell ref="N5:P5"/>
    <mergeCell ref="P6:P7"/>
    <mergeCell ref="E5:F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38" r:id="rId1"/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view="pageBreakPreview" zoomScale="60" workbookViewId="0" topLeftCell="A1">
      <selection activeCell="A21" sqref="A21:G21"/>
    </sheetView>
  </sheetViews>
  <sheetFormatPr defaultColWidth="11.421875" defaultRowHeight="12.75"/>
  <cols>
    <col min="1" max="1" width="28.28125" style="0" customWidth="1"/>
    <col min="2" max="2" width="16.28125" style="0" bestFit="1" customWidth="1"/>
    <col min="3" max="3" width="13.7109375" style="0" bestFit="1" customWidth="1"/>
    <col min="4" max="4" width="12.140625" style="0" customWidth="1"/>
    <col min="5" max="5" width="12.57421875" style="0" customWidth="1"/>
    <col min="6" max="6" width="13.28125" style="0" bestFit="1" customWidth="1"/>
    <col min="7" max="7" width="12.8515625" style="0" bestFit="1" customWidth="1"/>
  </cols>
  <sheetData>
    <row r="1" spans="1:7" ht="18">
      <c r="A1" s="184" t="s">
        <v>0</v>
      </c>
      <c r="B1" s="184"/>
      <c r="C1" s="184"/>
      <c r="D1" s="184"/>
      <c r="E1" s="184"/>
      <c r="F1" s="184"/>
      <c r="G1" s="184"/>
    </row>
    <row r="3" spans="1:7" ht="12.75">
      <c r="A3" s="185" t="s">
        <v>57</v>
      </c>
      <c r="B3" s="185"/>
      <c r="C3" s="185"/>
      <c r="D3" s="185"/>
      <c r="E3" s="185"/>
      <c r="F3" s="185"/>
      <c r="G3" s="185"/>
    </row>
    <row r="4" spans="1:7" ht="12.75">
      <c r="A4" s="185"/>
      <c r="B4" s="185"/>
      <c r="C4" s="185"/>
      <c r="D4" s="185"/>
      <c r="E4" s="185"/>
      <c r="F4" s="185"/>
      <c r="G4" s="185"/>
    </row>
    <row r="5" spans="1:3" ht="13.5" thickBot="1">
      <c r="A5" s="2"/>
      <c r="B5" s="2"/>
      <c r="C5" s="2"/>
    </row>
    <row r="6" spans="1:7" ht="12.75">
      <c r="A6" s="222" t="s">
        <v>1</v>
      </c>
      <c r="B6" s="224" t="s">
        <v>2</v>
      </c>
      <c r="C6" s="226" t="s">
        <v>83</v>
      </c>
      <c r="D6" s="213"/>
      <c r="E6" s="176"/>
      <c r="F6" s="226" t="s">
        <v>87</v>
      </c>
      <c r="G6" s="213"/>
    </row>
    <row r="7" spans="1:7" ht="39" thickBot="1">
      <c r="A7" s="223"/>
      <c r="B7" s="225"/>
      <c r="C7" s="103" t="s">
        <v>84</v>
      </c>
      <c r="D7" s="103" t="s">
        <v>85</v>
      </c>
      <c r="E7" s="103" t="s">
        <v>86</v>
      </c>
      <c r="F7" s="103" t="s">
        <v>88</v>
      </c>
      <c r="G7" s="112" t="s">
        <v>89</v>
      </c>
    </row>
    <row r="8" spans="1:7" ht="12.75" customHeight="1">
      <c r="A8" s="155" t="s">
        <v>61</v>
      </c>
      <c r="B8" s="152">
        <v>1</v>
      </c>
      <c r="C8" s="153">
        <v>29727</v>
      </c>
      <c r="D8" s="153">
        <v>10009</v>
      </c>
      <c r="E8" s="153">
        <v>14148</v>
      </c>
      <c r="F8" s="153">
        <v>8760</v>
      </c>
      <c r="G8" s="154">
        <v>2488</v>
      </c>
    </row>
    <row r="9" spans="1:7" ht="12.75" customHeight="1">
      <c r="A9" s="156" t="s">
        <v>18</v>
      </c>
      <c r="B9" s="127">
        <v>1</v>
      </c>
      <c r="C9" s="127">
        <v>9346</v>
      </c>
      <c r="D9" s="127">
        <v>0</v>
      </c>
      <c r="E9" s="127">
        <v>0</v>
      </c>
      <c r="F9" s="125">
        <v>5588</v>
      </c>
      <c r="G9" s="132">
        <v>1402</v>
      </c>
    </row>
    <row r="10" spans="1:7" ht="12.75" customHeight="1">
      <c r="A10" s="156" t="s">
        <v>4</v>
      </c>
      <c r="B10" s="127">
        <v>4</v>
      </c>
      <c r="C10" s="127">
        <v>52294</v>
      </c>
      <c r="D10" s="127">
        <v>2536</v>
      </c>
      <c r="E10" s="127">
        <v>17654</v>
      </c>
      <c r="F10" s="125">
        <v>16258</v>
      </c>
      <c r="G10" s="132">
        <v>2116</v>
      </c>
    </row>
    <row r="11" spans="1:7" ht="12.75" customHeight="1">
      <c r="A11" s="156" t="s">
        <v>6</v>
      </c>
      <c r="B11" s="127">
        <v>22</v>
      </c>
      <c r="C11" s="127">
        <v>311138</v>
      </c>
      <c r="D11" s="127">
        <v>186182</v>
      </c>
      <c r="E11" s="127">
        <v>46472</v>
      </c>
      <c r="F11" s="127">
        <v>56261</v>
      </c>
      <c r="G11" s="132">
        <v>40956</v>
      </c>
    </row>
    <row r="12" spans="1:7" ht="12.75" customHeight="1">
      <c r="A12" s="155" t="s">
        <v>62</v>
      </c>
      <c r="B12" s="152">
        <v>1</v>
      </c>
      <c r="C12" s="153">
        <v>9797</v>
      </c>
      <c r="D12" s="153">
        <v>9797</v>
      </c>
      <c r="E12" s="153">
        <v>0</v>
      </c>
      <c r="F12" s="153">
        <v>8760</v>
      </c>
      <c r="G12" s="154">
        <v>2488</v>
      </c>
    </row>
    <row r="13" spans="1:7" ht="12.75" customHeight="1">
      <c r="A13" s="156" t="s">
        <v>25</v>
      </c>
      <c r="B13" s="127">
        <v>2</v>
      </c>
      <c r="C13" s="127">
        <v>21137</v>
      </c>
      <c r="D13" s="127">
        <v>10966</v>
      </c>
      <c r="E13" s="127">
        <v>10171</v>
      </c>
      <c r="F13" s="127">
        <v>7689</v>
      </c>
      <c r="G13" s="132">
        <v>1810</v>
      </c>
    </row>
    <row r="14" spans="1:7" ht="12.75" customHeight="1">
      <c r="A14" s="156" t="s">
        <v>9</v>
      </c>
      <c r="B14" s="127">
        <v>2</v>
      </c>
      <c r="C14" s="127">
        <v>30109</v>
      </c>
      <c r="D14" s="127">
        <v>9350</v>
      </c>
      <c r="E14" s="127">
        <v>20759</v>
      </c>
      <c r="F14" s="127">
        <v>0</v>
      </c>
      <c r="G14" s="132" t="s">
        <v>48</v>
      </c>
    </row>
    <row r="15" spans="1:7" ht="12.75" customHeight="1">
      <c r="A15" s="156" t="s">
        <v>26</v>
      </c>
      <c r="B15" s="127">
        <v>5</v>
      </c>
      <c r="C15" s="127">
        <v>61491</v>
      </c>
      <c r="D15" s="127">
        <v>0</v>
      </c>
      <c r="E15" s="127">
        <v>24930</v>
      </c>
      <c r="F15" s="127">
        <v>13645</v>
      </c>
      <c r="G15" s="132" t="s">
        <v>48</v>
      </c>
    </row>
    <row r="16" spans="1:7" ht="12.75" customHeight="1">
      <c r="A16" s="142"/>
      <c r="B16" s="137"/>
      <c r="C16" s="137"/>
      <c r="D16" s="137"/>
      <c r="E16" s="137"/>
      <c r="F16" s="137"/>
      <c r="G16" s="138"/>
    </row>
    <row r="17" spans="1:7" ht="12.75" customHeight="1" thickBot="1">
      <c r="A17" s="157" t="s">
        <v>11</v>
      </c>
      <c r="B17" s="147">
        <f aca="true" t="shared" si="0" ref="B17:G17">SUM(B8:B15)</f>
        <v>38</v>
      </c>
      <c r="C17" s="147">
        <f t="shared" si="0"/>
        <v>525039</v>
      </c>
      <c r="D17" s="147">
        <f t="shared" si="0"/>
        <v>228840</v>
      </c>
      <c r="E17" s="147">
        <f t="shared" si="0"/>
        <v>134134</v>
      </c>
      <c r="F17" s="147">
        <f t="shared" si="0"/>
        <v>116961</v>
      </c>
      <c r="G17" s="148">
        <f t="shared" si="0"/>
        <v>51260</v>
      </c>
    </row>
    <row r="18" spans="1:3" ht="12.75">
      <c r="A18" s="16"/>
      <c r="B18" s="10"/>
      <c r="C18" s="2"/>
    </row>
    <row r="19" spans="1:7" ht="15">
      <c r="A19" s="220" t="s">
        <v>92</v>
      </c>
      <c r="B19" s="221"/>
      <c r="C19" s="221"/>
      <c r="D19" s="221"/>
      <c r="E19" s="221"/>
      <c r="F19" s="221"/>
      <c r="G19" s="221"/>
    </row>
    <row r="20" spans="1:3" ht="12.75">
      <c r="A20" s="16"/>
      <c r="B20" s="10"/>
      <c r="C20" s="2"/>
    </row>
    <row r="21" spans="1:7" ht="12.75">
      <c r="A21" s="227" t="s">
        <v>208</v>
      </c>
      <c r="B21" s="219"/>
      <c r="C21" s="219"/>
      <c r="D21" s="219"/>
      <c r="E21" s="219"/>
      <c r="F21" s="219"/>
      <c r="G21" s="219"/>
    </row>
    <row r="22" spans="1:7" ht="12.75">
      <c r="A22" s="219" t="s">
        <v>207</v>
      </c>
      <c r="B22" s="219"/>
      <c r="C22" s="219"/>
      <c r="D22" s="219"/>
      <c r="E22" s="219"/>
      <c r="F22" s="219"/>
      <c r="G22" s="219"/>
    </row>
    <row r="23" spans="1:7" ht="12.75">
      <c r="A23" s="219" t="s">
        <v>206</v>
      </c>
      <c r="B23" s="219"/>
      <c r="C23" s="219"/>
      <c r="D23" s="219"/>
      <c r="E23" s="219"/>
      <c r="F23" s="219"/>
      <c r="G23" s="219"/>
    </row>
  </sheetData>
  <mergeCells count="10">
    <mergeCell ref="A23:G23"/>
    <mergeCell ref="A19:G19"/>
    <mergeCell ref="A1:G1"/>
    <mergeCell ref="A3:G4"/>
    <mergeCell ref="A6:A7"/>
    <mergeCell ref="B6:B7"/>
    <mergeCell ref="C6:E6"/>
    <mergeCell ref="F6:G6"/>
    <mergeCell ref="A21:G21"/>
    <mergeCell ref="A22:G22"/>
  </mergeCells>
  <printOptions/>
  <pageMargins left="0.7874015748031497" right="0.7874015748031497" top="0.984251968503937" bottom="0.984251968503937" header="0" footer="0"/>
  <pageSetup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2"/>
  <sheetViews>
    <sheetView view="pageBreakPreview" zoomScale="60" zoomScaleNormal="75" workbookViewId="0" topLeftCell="A1">
      <selection activeCell="C29" sqref="C29"/>
    </sheetView>
  </sheetViews>
  <sheetFormatPr defaultColWidth="11.421875" defaultRowHeight="12.75"/>
  <cols>
    <col min="1" max="1" width="42.57421875" style="0" customWidth="1"/>
    <col min="2" max="2" width="43.140625" style="0" customWidth="1"/>
    <col min="3" max="3" width="24.57421875" style="0" customWidth="1"/>
  </cols>
  <sheetData>
    <row r="1" spans="1:3" ht="18">
      <c r="A1" s="184" t="s">
        <v>0</v>
      </c>
      <c r="B1" s="184"/>
      <c r="C1" s="19"/>
    </row>
    <row r="3" spans="1:3" ht="15" customHeight="1">
      <c r="A3" s="185" t="s">
        <v>56</v>
      </c>
      <c r="B3" s="185"/>
      <c r="C3" s="1"/>
    </row>
    <row r="4" spans="1:3" ht="13.5" thickBot="1">
      <c r="A4" s="2"/>
      <c r="B4" s="2"/>
      <c r="C4" s="2"/>
    </row>
    <row r="5" spans="1:3" ht="30" customHeight="1" thickBot="1">
      <c r="A5" s="3" t="s">
        <v>1</v>
      </c>
      <c r="B5" s="5" t="s">
        <v>52</v>
      </c>
      <c r="C5" s="2"/>
    </row>
    <row r="6" spans="1:3" ht="12.75">
      <c r="A6" s="7" t="s">
        <v>15</v>
      </c>
      <c r="B6" s="9">
        <v>344050</v>
      </c>
      <c r="C6" s="10"/>
    </row>
    <row r="7" spans="1:3" ht="12.75">
      <c r="A7" s="11" t="s">
        <v>16</v>
      </c>
      <c r="B7" s="13">
        <v>70105</v>
      </c>
      <c r="C7" s="10"/>
    </row>
    <row r="8" spans="1:3" ht="12.75">
      <c r="A8" s="11" t="s">
        <v>18</v>
      </c>
      <c r="B8" s="13">
        <v>78843</v>
      </c>
      <c r="C8" s="10"/>
    </row>
    <row r="9" spans="1:3" ht="12.75">
      <c r="A9" s="11" t="s">
        <v>4</v>
      </c>
      <c r="B9" s="13">
        <v>70204</v>
      </c>
      <c r="C9" s="10"/>
    </row>
    <row r="10" spans="1:3" ht="12.75">
      <c r="A10" s="11" t="s">
        <v>19</v>
      </c>
      <c r="B10" s="13">
        <v>77680</v>
      </c>
      <c r="C10" s="10"/>
    </row>
    <row r="11" spans="1:3" ht="12.75">
      <c r="A11" s="11" t="s">
        <v>5</v>
      </c>
      <c r="B11" s="13">
        <v>28456</v>
      </c>
      <c r="C11" s="10"/>
    </row>
    <row r="12" spans="1:3" ht="12.75">
      <c r="A12" s="11" t="s">
        <v>20</v>
      </c>
      <c r="B12" s="13">
        <v>70621</v>
      </c>
      <c r="C12" s="10"/>
    </row>
    <row r="13" spans="1:3" s="18" customFormat="1" ht="12.75" customHeight="1">
      <c r="A13" s="11" t="s">
        <v>21</v>
      </c>
      <c r="B13" s="13">
        <v>145471</v>
      </c>
      <c r="C13" s="17"/>
    </row>
    <row r="14" spans="1:2" ht="12.75">
      <c r="A14" s="11" t="s">
        <v>6</v>
      </c>
      <c r="B14" s="13">
        <v>1070380</v>
      </c>
    </row>
    <row r="15" spans="1:2" ht="12.75">
      <c r="A15" s="11" t="s">
        <v>22</v>
      </c>
      <c r="B15" s="13">
        <v>61139</v>
      </c>
    </row>
    <row r="16" spans="1:2" ht="12.75">
      <c r="A16" s="11" t="s">
        <v>7</v>
      </c>
      <c r="B16" s="13">
        <v>160541</v>
      </c>
    </row>
    <row r="17" spans="1:2" ht="12.75">
      <c r="A17" s="11" t="s">
        <v>23</v>
      </c>
      <c r="B17" s="13">
        <v>21249</v>
      </c>
    </row>
    <row r="18" spans="1:2" ht="12.75">
      <c r="A18" s="11" t="s">
        <v>8</v>
      </c>
      <c r="B18" s="13">
        <v>394201</v>
      </c>
    </row>
    <row r="19" spans="1:2" ht="12.75">
      <c r="A19" s="11" t="s">
        <v>24</v>
      </c>
      <c r="B19" s="13">
        <v>52592</v>
      </c>
    </row>
    <row r="20" spans="1:2" ht="12.75">
      <c r="A20" s="11" t="s">
        <v>25</v>
      </c>
      <c r="B20" s="13">
        <v>80380</v>
      </c>
    </row>
    <row r="21" spans="1:2" ht="12.75">
      <c r="A21" s="11" t="s">
        <v>9</v>
      </c>
      <c r="B21" s="13">
        <v>285040</v>
      </c>
    </row>
    <row r="22" spans="1:2" ht="12.75">
      <c r="A22" s="11" t="s">
        <v>26</v>
      </c>
      <c r="B22" s="13">
        <v>214656</v>
      </c>
    </row>
    <row r="23" spans="1:2" ht="12.75">
      <c r="A23" s="11" t="s">
        <v>53</v>
      </c>
      <c r="B23" s="13">
        <v>5824</v>
      </c>
    </row>
    <row r="24" spans="1:2" ht="12.75">
      <c r="A24" s="11" t="s">
        <v>10</v>
      </c>
      <c r="B24" s="13">
        <v>2264</v>
      </c>
    </row>
    <row r="25" spans="1:2" ht="12.75">
      <c r="A25" s="11"/>
      <c r="B25" s="13"/>
    </row>
    <row r="26" spans="1:2" ht="12.75" customHeight="1" thickBot="1">
      <c r="A26" s="160" t="s">
        <v>11</v>
      </c>
      <c r="B26" s="123">
        <f>SUM(B6:B24)</f>
        <v>3233696</v>
      </c>
    </row>
    <row r="28" spans="1:2" ht="15">
      <c r="A28" s="187" t="s">
        <v>93</v>
      </c>
      <c r="B28" s="187"/>
    </row>
    <row r="30" spans="1:2" ht="12.75">
      <c r="A30" s="229" t="s">
        <v>209</v>
      </c>
      <c r="B30" s="228"/>
    </row>
    <row r="31" spans="1:2" ht="12.75">
      <c r="A31" s="228" t="s">
        <v>211</v>
      </c>
      <c r="B31" s="228"/>
    </row>
    <row r="32" spans="1:2" ht="12.75">
      <c r="A32" s="228" t="s">
        <v>210</v>
      </c>
      <c r="B32" s="228"/>
    </row>
  </sheetData>
  <mergeCells count="6">
    <mergeCell ref="A31:B31"/>
    <mergeCell ref="A32:B32"/>
    <mergeCell ref="A3:B3"/>
    <mergeCell ref="A1:B1"/>
    <mergeCell ref="A28:B28"/>
    <mergeCell ref="A30:B30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0"/>
  <sheetViews>
    <sheetView view="pageBreakPreview" zoomScale="60" zoomScaleNormal="75" workbookViewId="0" topLeftCell="A1">
      <selection activeCell="C7" sqref="C7"/>
    </sheetView>
  </sheetViews>
  <sheetFormatPr defaultColWidth="11.421875" defaultRowHeight="12.75"/>
  <cols>
    <col min="1" max="1" width="30.00390625" style="0" customWidth="1"/>
    <col min="2" max="2" width="25.00390625" style="57" customWidth="1"/>
    <col min="3" max="3" width="25.421875" style="0" customWidth="1"/>
  </cols>
  <sheetData>
    <row r="1" spans="1:3" ht="18">
      <c r="A1" s="184" t="s">
        <v>0</v>
      </c>
      <c r="B1" s="184"/>
      <c r="C1" s="184"/>
    </row>
    <row r="3" spans="1:3" ht="15" customHeight="1">
      <c r="A3" s="185" t="s">
        <v>55</v>
      </c>
      <c r="B3" s="185"/>
      <c r="C3" s="185"/>
    </row>
    <row r="4" spans="1:3" ht="15" customHeight="1">
      <c r="A4" s="185"/>
      <c r="B4" s="185"/>
      <c r="C4" s="185"/>
    </row>
    <row r="5" spans="1:3" ht="13.5" thickBot="1">
      <c r="A5" s="2"/>
      <c r="B5" s="23"/>
      <c r="C5" s="2"/>
    </row>
    <row r="6" spans="1:3" ht="26.25" thickBot="1">
      <c r="A6" s="3" t="s">
        <v>1</v>
      </c>
      <c r="B6" s="3" t="s">
        <v>2</v>
      </c>
      <c r="C6" s="5" t="s">
        <v>3</v>
      </c>
    </row>
    <row r="7" spans="1:3" ht="12.75">
      <c r="A7" s="7" t="s">
        <v>4</v>
      </c>
      <c r="B7" s="124">
        <v>1</v>
      </c>
      <c r="C7" s="162">
        <v>294185</v>
      </c>
    </row>
    <row r="8" spans="1:3" ht="12.75">
      <c r="A8" s="11" t="s">
        <v>5</v>
      </c>
      <c r="B8" s="127">
        <v>1</v>
      </c>
      <c r="C8" s="163">
        <v>116909</v>
      </c>
    </row>
    <row r="9" spans="1:3" ht="12.75">
      <c r="A9" s="11" t="s">
        <v>6</v>
      </c>
      <c r="B9" s="127">
        <v>4</v>
      </c>
      <c r="C9" s="163">
        <v>720225</v>
      </c>
    </row>
    <row r="10" spans="1:3" ht="12.75">
      <c r="A10" s="11" t="s">
        <v>7</v>
      </c>
      <c r="B10" s="127">
        <v>1</v>
      </c>
      <c r="C10" s="163">
        <v>536019</v>
      </c>
    </row>
    <row r="11" spans="1:3" ht="12.75">
      <c r="A11" s="11" t="s">
        <v>8</v>
      </c>
      <c r="B11" s="127">
        <v>1</v>
      </c>
      <c r="C11" s="163">
        <v>311683</v>
      </c>
    </row>
    <row r="12" spans="1:3" ht="12.75">
      <c r="A12" s="11" t="s">
        <v>9</v>
      </c>
      <c r="B12" s="127">
        <v>1</v>
      </c>
      <c r="C12" s="163">
        <v>220217</v>
      </c>
    </row>
    <row r="13" spans="1:3" ht="12.75">
      <c r="A13" s="11" t="s">
        <v>10</v>
      </c>
      <c r="B13" s="127">
        <v>1</v>
      </c>
      <c r="C13" s="163">
        <v>40987</v>
      </c>
    </row>
    <row r="14" spans="1:3" ht="12.75">
      <c r="A14" s="11"/>
      <c r="B14" s="127"/>
      <c r="C14" s="163"/>
    </row>
    <row r="15" spans="1:3" ht="12.75" customHeight="1" thickBot="1">
      <c r="A15" s="160" t="s">
        <v>11</v>
      </c>
      <c r="B15" s="147">
        <f>SUM(B7:B13)</f>
        <v>10</v>
      </c>
      <c r="C15" s="164">
        <f>SUM(C7:C13)</f>
        <v>2240225</v>
      </c>
    </row>
    <row r="16" spans="1:3" ht="12.75">
      <c r="A16" s="16"/>
      <c r="B16" s="10"/>
      <c r="C16" s="10"/>
    </row>
    <row r="17" spans="1:3" ht="15">
      <c r="A17" s="220" t="s">
        <v>93</v>
      </c>
      <c r="B17" s="187"/>
      <c r="C17" s="187"/>
    </row>
    <row r="18" spans="1:3" ht="12.75">
      <c r="A18" s="16"/>
      <c r="B18" s="10"/>
      <c r="C18" s="10"/>
    </row>
    <row r="19" spans="1:4" ht="12.75">
      <c r="A19" s="151" t="s">
        <v>90</v>
      </c>
      <c r="B19" s="151"/>
      <c r="C19" s="151"/>
      <c r="D19" s="161"/>
    </row>
    <row r="20" spans="1:3" ht="12.75">
      <c r="A20" s="16"/>
      <c r="B20" s="10"/>
      <c r="C20" s="10"/>
    </row>
  </sheetData>
  <mergeCells count="3">
    <mergeCell ref="A1:C1"/>
    <mergeCell ref="A3:C4"/>
    <mergeCell ref="A17:C17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9"/>
  <sheetViews>
    <sheetView view="pageBreakPreview" zoomScale="60" zoomScaleNormal="75" workbookViewId="0" topLeftCell="A1">
      <selection activeCell="E31" sqref="E31"/>
    </sheetView>
  </sheetViews>
  <sheetFormatPr defaultColWidth="11.421875" defaultRowHeight="12.75"/>
  <cols>
    <col min="1" max="1" width="26.28125" style="0" bestFit="1" customWidth="1"/>
    <col min="2" max="2" width="17.57421875" style="0" customWidth="1"/>
    <col min="3" max="3" width="18.57421875" style="0" customWidth="1"/>
    <col min="4" max="4" width="20.421875" style="0" customWidth="1"/>
    <col min="5" max="5" width="11.57421875" style="0" bestFit="1" customWidth="1"/>
  </cols>
  <sheetData>
    <row r="1" spans="1:5" ht="18">
      <c r="A1" s="184" t="s">
        <v>0</v>
      </c>
      <c r="B1" s="184"/>
      <c r="C1" s="184"/>
      <c r="D1" s="184"/>
      <c r="E1" s="19"/>
    </row>
    <row r="3" spans="1:5" ht="15" customHeight="1">
      <c r="A3" s="185" t="s">
        <v>54</v>
      </c>
      <c r="B3" s="185"/>
      <c r="C3" s="185"/>
      <c r="D3" s="185"/>
      <c r="E3" s="1"/>
    </row>
    <row r="4" spans="1:5" ht="13.5" thickBot="1">
      <c r="A4" s="2"/>
      <c r="B4" s="2"/>
      <c r="C4" s="2"/>
      <c r="D4" s="2"/>
      <c r="E4" s="2"/>
    </row>
    <row r="5" spans="1:5" ht="56.25" customHeight="1" thickBot="1">
      <c r="A5" s="3" t="s">
        <v>1</v>
      </c>
      <c r="B5" s="20" t="s">
        <v>12</v>
      </c>
      <c r="C5" s="4" t="s">
        <v>13</v>
      </c>
      <c r="D5" s="5" t="s">
        <v>14</v>
      </c>
      <c r="E5" s="6"/>
    </row>
    <row r="6" spans="1:5" ht="12.75">
      <c r="A6" s="7" t="s">
        <v>15</v>
      </c>
      <c r="B6" s="12">
        <v>29</v>
      </c>
      <c r="C6" s="8">
        <v>5756459</v>
      </c>
      <c r="D6" s="9">
        <v>7</v>
      </c>
      <c r="E6" s="10"/>
    </row>
    <row r="7" spans="1:5" ht="12.75">
      <c r="A7" s="11" t="s">
        <v>16</v>
      </c>
      <c r="B7" s="12">
        <v>14</v>
      </c>
      <c r="C7" s="12">
        <v>440507</v>
      </c>
      <c r="D7" s="13" t="s">
        <v>17</v>
      </c>
      <c r="E7" s="10"/>
    </row>
    <row r="8" spans="1:5" ht="12.75">
      <c r="A8" s="11" t="s">
        <v>18</v>
      </c>
      <c r="B8" s="12">
        <v>1</v>
      </c>
      <c r="C8" s="12">
        <v>539122</v>
      </c>
      <c r="D8" s="13">
        <v>1</v>
      </c>
      <c r="E8" s="10"/>
    </row>
    <row r="9" spans="1:5" ht="12.75">
      <c r="A9" s="11" t="s">
        <v>4</v>
      </c>
      <c r="B9" s="12">
        <v>4</v>
      </c>
      <c r="C9" s="12">
        <v>432096</v>
      </c>
      <c r="D9" s="13">
        <v>1</v>
      </c>
      <c r="E9" s="10"/>
    </row>
    <row r="10" spans="1:5" ht="12.75">
      <c r="A10" s="11" t="s">
        <v>19</v>
      </c>
      <c r="B10" s="12">
        <v>7</v>
      </c>
      <c r="C10" s="12">
        <v>1060954</v>
      </c>
      <c r="D10" s="13">
        <v>1</v>
      </c>
      <c r="E10" s="10"/>
    </row>
    <row r="11" spans="1:5" ht="12.75">
      <c r="A11" s="11" t="s">
        <v>5</v>
      </c>
      <c r="B11" s="12">
        <v>1</v>
      </c>
      <c r="C11" s="12">
        <v>134400</v>
      </c>
      <c r="D11" s="13">
        <v>1</v>
      </c>
      <c r="E11" s="10"/>
    </row>
    <row r="12" spans="1:5" ht="12.75">
      <c r="A12" s="11" t="s">
        <v>20</v>
      </c>
      <c r="B12" s="12">
        <v>7</v>
      </c>
      <c r="C12" s="12">
        <v>729282</v>
      </c>
      <c r="D12" s="13">
        <v>3</v>
      </c>
      <c r="E12" s="10"/>
    </row>
    <row r="13" spans="1:5" ht="12.75">
      <c r="A13" s="11" t="s">
        <v>21</v>
      </c>
      <c r="B13" s="12">
        <v>10</v>
      </c>
      <c r="C13" s="12">
        <v>737388</v>
      </c>
      <c r="D13" s="13">
        <v>0</v>
      </c>
      <c r="E13" s="10"/>
    </row>
    <row r="14" spans="1:5" ht="12.75">
      <c r="A14" s="11" t="s">
        <v>6</v>
      </c>
      <c r="B14" s="12">
        <v>26</v>
      </c>
      <c r="C14" s="12">
        <v>1777595</v>
      </c>
      <c r="D14" s="13">
        <v>24</v>
      </c>
      <c r="E14" s="10"/>
    </row>
    <row r="15" spans="1:5" ht="12.75">
      <c r="A15" s="11" t="s">
        <v>22</v>
      </c>
      <c r="B15" s="12">
        <v>8</v>
      </c>
      <c r="C15" s="12">
        <v>335896</v>
      </c>
      <c r="D15" s="13">
        <v>2</v>
      </c>
      <c r="E15" s="10"/>
    </row>
    <row r="16" spans="1:5" ht="12.75">
      <c r="A16" s="11" t="s">
        <v>7</v>
      </c>
      <c r="B16" s="12">
        <v>2</v>
      </c>
      <c r="C16" s="12">
        <v>427111</v>
      </c>
      <c r="D16" s="13">
        <v>1</v>
      </c>
      <c r="E16" s="10"/>
    </row>
    <row r="17" spans="1:5" ht="12.75">
      <c r="A17" s="11" t="s">
        <v>23</v>
      </c>
      <c r="B17" s="12">
        <v>2</v>
      </c>
      <c r="C17" s="12">
        <v>64127</v>
      </c>
      <c r="D17" s="13">
        <v>2</v>
      </c>
      <c r="E17" s="10"/>
    </row>
    <row r="18" spans="1:5" ht="12.75">
      <c r="A18" s="11" t="s">
        <v>8</v>
      </c>
      <c r="B18" s="12">
        <v>6</v>
      </c>
      <c r="C18" s="12">
        <v>2204921</v>
      </c>
      <c r="D18" s="13">
        <v>6</v>
      </c>
      <c r="E18" s="10"/>
    </row>
    <row r="19" spans="1:5" ht="12.75">
      <c r="A19" s="11" t="s">
        <v>24</v>
      </c>
      <c r="B19" s="12">
        <v>5</v>
      </c>
      <c r="C19" s="12">
        <v>654493</v>
      </c>
      <c r="D19" s="13">
        <v>3</v>
      </c>
      <c r="E19" s="10"/>
    </row>
    <row r="20" spans="1:5" ht="12.75">
      <c r="A20" s="11" t="s">
        <v>25</v>
      </c>
      <c r="B20" s="12">
        <v>5</v>
      </c>
      <c r="C20" s="12">
        <v>183862</v>
      </c>
      <c r="D20" s="13">
        <v>3</v>
      </c>
      <c r="E20" s="10"/>
    </row>
    <row r="21" spans="1:5" ht="12.75">
      <c r="A21" s="11" t="s">
        <v>9</v>
      </c>
      <c r="B21" s="12">
        <v>6</v>
      </c>
      <c r="C21" s="12">
        <v>552994</v>
      </c>
      <c r="D21" s="13">
        <v>4</v>
      </c>
      <c r="E21" s="10"/>
    </row>
    <row r="22" spans="1:5" ht="12.75">
      <c r="A22" s="11" t="s">
        <v>26</v>
      </c>
      <c r="B22" s="12">
        <v>14</v>
      </c>
      <c r="C22" s="12">
        <v>1406450</v>
      </c>
      <c r="D22" s="13">
        <v>8</v>
      </c>
      <c r="E22" s="10"/>
    </row>
    <row r="23" spans="1:5" ht="12.75">
      <c r="A23" s="11"/>
      <c r="B23" s="12"/>
      <c r="C23" s="12"/>
      <c r="D23" s="13"/>
      <c r="E23" s="10"/>
    </row>
    <row r="24" spans="1:5" ht="12.75" customHeight="1" thickBot="1">
      <c r="A24" s="160" t="s">
        <v>11</v>
      </c>
      <c r="B24" s="122">
        <f>SUM(B6:B22)</f>
        <v>147</v>
      </c>
      <c r="C24" s="122">
        <f>SUM(C6:C22)</f>
        <v>17437657</v>
      </c>
      <c r="D24" s="123">
        <f>SUM(D6:D22)</f>
        <v>67</v>
      </c>
      <c r="E24" s="10"/>
    </row>
    <row r="25" spans="1:5" ht="12.75">
      <c r="A25" s="21"/>
      <c r="B25" s="10"/>
      <c r="C25" s="10"/>
      <c r="D25" s="10"/>
      <c r="E25" s="10"/>
    </row>
    <row r="26" spans="1:5" ht="15">
      <c r="A26" s="220" t="s">
        <v>92</v>
      </c>
      <c r="B26" s="187"/>
      <c r="C26" s="187"/>
      <c r="D26" s="187"/>
      <c r="E26" s="10"/>
    </row>
    <row r="27" spans="1:5" s="18" customFormat="1" ht="16.5" customHeight="1">
      <c r="A27" s="22"/>
      <c r="B27" s="17"/>
      <c r="C27" s="17"/>
      <c r="D27" s="17"/>
      <c r="E27" s="17"/>
    </row>
    <row r="28" spans="1:5" s="18" customFormat="1" ht="12.75" customHeight="1">
      <c r="A28" s="231" t="s">
        <v>212</v>
      </c>
      <c r="B28" s="231"/>
      <c r="C28" s="231"/>
      <c r="D28" s="231"/>
      <c r="E28" s="231"/>
    </row>
    <row r="29" spans="1:5" s="18" customFormat="1" ht="12.75" customHeight="1">
      <c r="A29" s="230" t="s">
        <v>213</v>
      </c>
      <c r="B29" s="230"/>
      <c r="C29" s="230"/>
      <c r="D29" s="230"/>
      <c r="E29" s="230"/>
    </row>
  </sheetData>
  <mergeCells count="5">
    <mergeCell ref="A29:E29"/>
    <mergeCell ref="A3:D3"/>
    <mergeCell ref="A1:D1"/>
    <mergeCell ref="A26:D26"/>
    <mergeCell ref="A28:E28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3"/>
  <sheetViews>
    <sheetView view="pageBreakPreview" zoomScale="60" zoomScaleNormal="75" workbookViewId="0" topLeftCell="A1">
      <selection activeCell="E34" sqref="E34"/>
    </sheetView>
  </sheetViews>
  <sheetFormatPr defaultColWidth="11.421875" defaultRowHeight="12.75"/>
  <cols>
    <col min="1" max="1" width="44.57421875" style="67" bestFit="1" customWidth="1"/>
    <col min="2" max="2" width="15.421875" style="67" bestFit="1" customWidth="1"/>
    <col min="3" max="3" width="12.57421875" style="67" customWidth="1"/>
    <col min="4" max="4" width="14.28125" style="67" customWidth="1"/>
    <col min="5" max="5" width="12.7109375" style="67" customWidth="1"/>
    <col min="6" max="6" width="11.57421875" style="67" customWidth="1"/>
    <col min="7" max="16384" width="9.140625" style="67" customWidth="1"/>
  </cols>
  <sheetData>
    <row r="1" spans="1:8" ht="18">
      <c r="A1" s="233" t="s">
        <v>0</v>
      </c>
      <c r="B1" s="233"/>
      <c r="C1" s="233"/>
      <c r="D1" s="233"/>
      <c r="E1" s="233"/>
      <c r="F1" s="233"/>
      <c r="G1" s="233"/>
      <c r="H1" s="233"/>
    </row>
    <row r="3" spans="1:8" ht="15.75" customHeight="1">
      <c r="A3" s="234" t="s">
        <v>128</v>
      </c>
      <c r="B3" s="234"/>
      <c r="C3" s="234"/>
      <c r="D3" s="234"/>
      <c r="E3" s="234"/>
      <c r="F3" s="234"/>
      <c r="G3" s="234"/>
      <c r="H3" s="234"/>
    </row>
    <row r="4" spans="1:8" ht="15.75" customHeight="1" thickBot="1">
      <c r="A4" s="68"/>
      <c r="B4" s="68"/>
      <c r="C4" s="68"/>
      <c r="D4" s="68"/>
      <c r="E4" s="68"/>
      <c r="F4" s="68"/>
      <c r="G4" s="69"/>
      <c r="H4" s="69"/>
    </row>
    <row r="5" spans="1:8" ht="38.25" customHeight="1" thickBot="1">
      <c r="A5" s="70" t="s">
        <v>1</v>
      </c>
      <c r="B5" s="71" t="s">
        <v>129</v>
      </c>
      <c r="C5" s="71" t="s">
        <v>130</v>
      </c>
      <c r="D5" s="96" t="s">
        <v>167</v>
      </c>
      <c r="E5" s="71" t="s">
        <v>131</v>
      </c>
      <c r="F5" s="72" t="s">
        <v>132</v>
      </c>
      <c r="G5" s="73"/>
      <c r="H5" s="73"/>
    </row>
    <row r="6" spans="1:8" ht="12.75">
      <c r="A6" s="165" t="s">
        <v>133</v>
      </c>
      <c r="B6" s="74">
        <v>8302923</v>
      </c>
      <c r="C6" s="74">
        <v>24246</v>
      </c>
      <c r="D6" s="97">
        <v>78888.84</v>
      </c>
      <c r="E6" s="74">
        <v>9.5</v>
      </c>
      <c r="F6" s="75">
        <v>342</v>
      </c>
      <c r="G6" s="76"/>
      <c r="H6" s="76"/>
    </row>
    <row r="7" spans="1:9" ht="12.75">
      <c r="A7" s="166" t="s">
        <v>134</v>
      </c>
      <c r="B7" s="77">
        <v>1345473</v>
      </c>
      <c r="C7" s="77">
        <v>4946</v>
      </c>
      <c r="D7" s="98">
        <v>22637.624</v>
      </c>
      <c r="E7" s="77">
        <v>16.8</v>
      </c>
      <c r="F7" s="78">
        <v>272</v>
      </c>
      <c r="G7" s="10"/>
      <c r="H7" s="10"/>
      <c r="I7" s="69"/>
    </row>
    <row r="8" spans="1:9" ht="12.75">
      <c r="A8" s="166" t="s">
        <v>135</v>
      </c>
      <c r="B8" s="77">
        <v>1085289</v>
      </c>
      <c r="C8" s="77">
        <v>3408</v>
      </c>
      <c r="D8" s="98">
        <v>14816.18</v>
      </c>
      <c r="E8" s="77">
        <v>13.6</v>
      </c>
      <c r="F8" s="78">
        <v>318</v>
      </c>
      <c r="G8" s="10"/>
      <c r="H8" s="10"/>
      <c r="I8" s="69"/>
    </row>
    <row r="9" spans="1:9" ht="12.75">
      <c r="A9" s="166" t="s">
        <v>136</v>
      </c>
      <c r="B9" s="77">
        <v>1095426</v>
      </c>
      <c r="C9" s="77">
        <v>4342</v>
      </c>
      <c r="D9" s="98">
        <v>28822.97</v>
      </c>
      <c r="E9" s="77">
        <v>26.3</v>
      </c>
      <c r="F9" s="78">
        <v>252</v>
      </c>
      <c r="G9" s="10"/>
      <c r="H9" s="10"/>
      <c r="I9" s="69"/>
    </row>
    <row r="10" spans="1:9" ht="12.75">
      <c r="A10" s="166" t="s">
        <v>137</v>
      </c>
      <c r="B10" s="77">
        <v>2103992</v>
      </c>
      <c r="C10" s="77">
        <v>8670</v>
      </c>
      <c r="D10" s="98">
        <v>25829.03</v>
      </c>
      <c r="E10" s="77">
        <v>12.3</v>
      </c>
      <c r="F10" s="78">
        <v>243</v>
      </c>
      <c r="G10" s="10"/>
      <c r="H10" s="10"/>
      <c r="I10" s="69"/>
    </row>
    <row r="11" spans="1:9" ht="12.75">
      <c r="A11" s="166" t="s">
        <v>138</v>
      </c>
      <c r="B11" s="77">
        <v>589235</v>
      </c>
      <c r="C11" s="77">
        <v>2495</v>
      </c>
      <c r="D11" s="98">
        <v>11273.442</v>
      </c>
      <c r="E11" s="77">
        <v>19.1</v>
      </c>
      <c r="F11" s="78">
        <v>236</v>
      </c>
      <c r="G11" s="10"/>
      <c r="H11" s="10"/>
      <c r="I11" s="69"/>
    </row>
    <row r="12" spans="1:9" ht="12.75">
      <c r="A12" s="166" t="s">
        <v>139</v>
      </c>
      <c r="B12" s="77">
        <v>2081313</v>
      </c>
      <c r="C12" s="77">
        <v>6979</v>
      </c>
      <c r="D12" s="98">
        <v>20587.875</v>
      </c>
      <c r="E12" s="77">
        <v>9.9</v>
      </c>
      <c r="F12" s="78">
        <v>298</v>
      </c>
      <c r="G12" s="10"/>
      <c r="H12" s="10"/>
      <c r="I12" s="69"/>
    </row>
    <row r="13" spans="1:9" ht="12.75">
      <c r="A13" s="166" t="s">
        <v>140</v>
      </c>
      <c r="B13" s="77">
        <v>2563521</v>
      </c>
      <c r="C13" s="77">
        <v>12885</v>
      </c>
      <c r="D13" s="98">
        <v>42759.101</v>
      </c>
      <c r="E13" s="77">
        <v>16.7</v>
      </c>
      <c r="F13" s="78">
        <v>199</v>
      </c>
      <c r="G13" s="10"/>
      <c r="H13" s="10"/>
      <c r="I13" s="69"/>
    </row>
    <row r="14" spans="1:8" ht="12.75">
      <c r="A14" s="166" t="s">
        <v>141</v>
      </c>
      <c r="B14" s="77">
        <v>7475420</v>
      </c>
      <c r="C14" s="77">
        <v>28495</v>
      </c>
      <c r="D14" s="98">
        <v>156498.15</v>
      </c>
      <c r="E14" s="77">
        <v>20.9</v>
      </c>
      <c r="F14" s="78">
        <v>262</v>
      </c>
      <c r="G14" s="79"/>
      <c r="H14" s="79"/>
    </row>
    <row r="15" spans="1:8" ht="12.75">
      <c r="A15" s="166" t="s">
        <v>142</v>
      </c>
      <c r="B15" s="77">
        <v>1102410</v>
      </c>
      <c r="C15" s="77">
        <v>3333</v>
      </c>
      <c r="D15" s="98">
        <v>8827.96</v>
      </c>
      <c r="E15" s="77">
        <v>8</v>
      </c>
      <c r="F15" s="78">
        <v>331</v>
      </c>
      <c r="G15" s="80"/>
      <c r="H15" s="80"/>
    </row>
    <row r="16" spans="1:8" ht="12.75">
      <c r="A16" s="166" t="s">
        <v>143</v>
      </c>
      <c r="B16" s="77">
        <v>2796089</v>
      </c>
      <c r="C16" s="77">
        <v>11844</v>
      </c>
      <c r="D16" s="98">
        <v>40140.76</v>
      </c>
      <c r="E16" s="77">
        <v>14.4</v>
      </c>
      <c r="F16" s="78">
        <v>236</v>
      </c>
      <c r="G16" s="80"/>
      <c r="H16" s="80"/>
    </row>
    <row r="17" spans="1:8" ht="12.75">
      <c r="A17" s="166" t="s">
        <v>144</v>
      </c>
      <c r="B17" s="77">
        <v>321702</v>
      </c>
      <c r="C17" s="77">
        <v>1351</v>
      </c>
      <c r="D17" s="98">
        <v>6927.328</v>
      </c>
      <c r="E17" s="77">
        <v>21.5</v>
      </c>
      <c r="F17" s="78">
        <v>238</v>
      </c>
      <c r="G17" s="80"/>
      <c r="H17" s="80"/>
    </row>
    <row r="18" spans="1:8" ht="12.75">
      <c r="A18" s="166" t="s">
        <v>145</v>
      </c>
      <c r="B18" s="77">
        <v>6386932</v>
      </c>
      <c r="C18" s="77">
        <v>16069</v>
      </c>
      <c r="D18" s="98">
        <v>81547.53</v>
      </c>
      <c r="E18" s="77">
        <v>12.8</v>
      </c>
      <c r="F18" s="78">
        <v>397</v>
      </c>
      <c r="G18" s="80"/>
      <c r="H18" s="80"/>
    </row>
    <row r="19" spans="1:15" ht="12.75">
      <c r="A19" s="166" t="s">
        <v>146</v>
      </c>
      <c r="B19" s="77">
        <v>1446520</v>
      </c>
      <c r="C19" s="77">
        <v>5617</v>
      </c>
      <c r="D19" s="98">
        <v>19809.7</v>
      </c>
      <c r="E19" s="77">
        <v>13.7</v>
      </c>
      <c r="F19" s="78">
        <v>258</v>
      </c>
      <c r="G19" s="80"/>
      <c r="H19" s="80"/>
      <c r="I19" s="80"/>
      <c r="J19" s="80"/>
      <c r="K19" s="80"/>
      <c r="L19" s="80"/>
      <c r="M19" s="80"/>
      <c r="N19" s="80"/>
      <c r="O19" s="80"/>
    </row>
    <row r="20" spans="1:15" ht="12.75">
      <c r="A20" s="166" t="s">
        <v>147</v>
      </c>
      <c r="B20" s="77">
        <v>630578</v>
      </c>
      <c r="C20" s="77">
        <v>3082</v>
      </c>
      <c r="D20" s="98">
        <v>15994.031</v>
      </c>
      <c r="E20" s="77">
        <v>25.4</v>
      </c>
      <c r="F20" s="78">
        <v>205</v>
      </c>
      <c r="G20" s="81"/>
      <c r="H20" s="81"/>
      <c r="I20" s="81"/>
      <c r="J20" s="81"/>
      <c r="K20" s="81"/>
      <c r="L20" s="81"/>
      <c r="M20" s="82"/>
      <c r="N20" s="80"/>
      <c r="O20" s="80"/>
    </row>
    <row r="21" spans="1:15" ht="12.75">
      <c r="A21" s="166" t="s">
        <v>148</v>
      </c>
      <c r="B21" s="77">
        <v>2172175</v>
      </c>
      <c r="C21" s="77">
        <v>8491</v>
      </c>
      <c r="D21" s="98">
        <v>55141.554</v>
      </c>
      <c r="E21" s="77">
        <v>25.4</v>
      </c>
      <c r="F21" s="78">
        <v>256</v>
      </c>
      <c r="G21" s="82"/>
      <c r="H21" s="82"/>
      <c r="I21" s="82"/>
      <c r="J21" s="82"/>
      <c r="K21" s="81"/>
      <c r="L21" s="81"/>
      <c r="M21" s="82"/>
      <c r="N21" s="80"/>
      <c r="O21" s="80"/>
    </row>
    <row r="22" spans="1:15" ht="12.75">
      <c r="A22" s="166" t="s">
        <v>149</v>
      </c>
      <c r="B22" s="77">
        <v>5094675</v>
      </c>
      <c r="C22" s="77">
        <v>18020</v>
      </c>
      <c r="D22" s="98">
        <v>77608.289</v>
      </c>
      <c r="E22" s="77">
        <v>15.2</v>
      </c>
      <c r="F22" s="78">
        <v>283</v>
      </c>
      <c r="G22" s="82"/>
      <c r="H22" s="82"/>
      <c r="I22" s="82"/>
      <c r="J22" s="82"/>
      <c r="K22" s="82"/>
      <c r="L22" s="82"/>
      <c r="M22" s="82"/>
      <c r="N22" s="80"/>
      <c r="O22" s="80"/>
    </row>
    <row r="23" spans="1:15" ht="12.75">
      <c r="A23" s="166" t="s">
        <v>150</v>
      </c>
      <c r="B23" s="77">
        <v>78674</v>
      </c>
      <c r="C23" s="77">
        <v>80</v>
      </c>
      <c r="D23" s="98">
        <v>100.2</v>
      </c>
      <c r="E23" s="77">
        <v>1.3</v>
      </c>
      <c r="F23" s="78">
        <v>983</v>
      </c>
      <c r="G23" s="81"/>
      <c r="H23" s="81"/>
      <c r="I23" s="81"/>
      <c r="J23" s="81"/>
      <c r="K23" s="81"/>
      <c r="L23" s="81"/>
      <c r="M23" s="82"/>
      <c r="N23" s="80"/>
      <c r="O23" s="80"/>
    </row>
    <row r="24" spans="1:15" ht="12.75">
      <c r="A24" s="166" t="s">
        <v>151</v>
      </c>
      <c r="B24" s="77">
        <v>73460</v>
      </c>
      <c r="C24" s="77">
        <v>150</v>
      </c>
      <c r="D24" s="98">
        <v>101.82</v>
      </c>
      <c r="E24" s="77">
        <v>1.4</v>
      </c>
      <c r="F24" s="78">
        <v>490</v>
      </c>
      <c r="G24" s="82"/>
      <c r="H24" s="82"/>
      <c r="I24" s="82"/>
      <c r="J24" s="82"/>
      <c r="K24" s="82"/>
      <c r="L24" s="82"/>
      <c r="M24" s="82"/>
      <c r="N24" s="80"/>
      <c r="O24" s="80"/>
    </row>
    <row r="25" spans="1:15" ht="12.75" customHeight="1">
      <c r="A25" s="83" t="s">
        <v>152</v>
      </c>
      <c r="B25" s="84">
        <f>SUM(B6:B24)</f>
        <v>46745807</v>
      </c>
      <c r="C25" s="84">
        <f>SUM(C6:C24)</f>
        <v>164503</v>
      </c>
      <c r="D25" s="167">
        <v>708312.384</v>
      </c>
      <c r="E25" s="84">
        <f>SUM(E6:E24)/19</f>
        <v>14.957894736842105</v>
      </c>
      <c r="F25" s="85">
        <f>SUM(F6:F24)/19</f>
        <v>321</v>
      </c>
      <c r="G25" s="82"/>
      <c r="H25" s="82"/>
      <c r="I25" s="82"/>
      <c r="J25" s="82"/>
      <c r="K25" s="82"/>
      <c r="L25" s="82"/>
      <c r="M25" s="82"/>
      <c r="N25" s="80"/>
      <c r="O25" s="80"/>
    </row>
    <row r="26" spans="1:15" ht="12.75" customHeight="1">
      <c r="A26" s="83" t="s">
        <v>153</v>
      </c>
      <c r="B26" s="12"/>
      <c r="C26" s="12"/>
      <c r="D26" s="12"/>
      <c r="E26" s="12"/>
      <c r="F26" s="13"/>
      <c r="G26" s="82"/>
      <c r="H26" s="82"/>
      <c r="I26" s="82"/>
      <c r="J26" s="82"/>
      <c r="K26" s="82"/>
      <c r="L26" s="82"/>
      <c r="M26" s="82"/>
      <c r="N26" s="80"/>
      <c r="O26" s="80"/>
    </row>
    <row r="27" spans="1:15" ht="12.75" customHeight="1">
      <c r="A27" s="83" t="s">
        <v>154</v>
      </c>
      <c r="C27" s="12"/>
      <c r="D27" s="168">
        <v>38919.25</v>
      </c>
      <c r="E27" s="12"/>
      <c r="F27" s="13"/>
      <c r="G27" s="80"/>
      <c r="H27" s="80"/>
      <c r="I27" s="80"/>
      <c r="J27" s="80"/>
      <c r="K27" s="80"/>
      <c r="L27" s="80"/>
      <c r="M27" s="80"/>
      <c r="N27" s="80"/>
      <c r="O27" s="80"/>
    </row>
    <row r="28" spans="1:15" ht="12.75" customHeight="1">
      <c r="A28" s="83"/>
      <c r="C28" s="12"/>
      <c r="D28" s="99"/>
      <c r="E28" s="12"/>
      <c r="F28" s="13"/>
      <c r="G28" s="80"/>
      <c r="H28" s="80"/>
      <c r="I28" s="80"/>
      <c r="J28" s="80"/>
      <c r="K28" s="80"/>
      <c r="L28" s="80"/>
      <c r="M28" s="80"/>
      <c r="N28" s="80"/>
      <c r="O28" s="80"/>
    </row>
    <row r="29" spans="1:15" ht="12.75" customHeight="1" thickBot="1">
      <c r="A29" s="170" t="s">
        <v>11</v>
      </c>
      <c r="B29" s="122">
        <f>B25</f>
        <v>46745807</v>
      </c>
      <c r="C29" s="122">
        <f>C25</f>
        <v>164503</v>
      </c>
      <c r="D29" s="169">
        <v>747231.634</v>
      </c>
      <c r="E29" s="122">
        <f>E25</f>
        <v>14.957894736842105</v>
      </c>
      <c r="F29" s="123">
        <f>F25</f>
        <v>321</v>
      </c>
      <c r="G29" s="80"/>
      <c r="H29" s="80"/>
      <c r="I29" s="80"/>
      <c r="J29" s="80"/>
      <c r="K29" s="80"/>
      <c r="L29" s="80"/>
      <c r="M29" s="80"/>
      <c r="N29" s="80"/>
      <c r="O29" s="80"/>
    </row>
    <row r="30" spans="1:8" ht="12.75">
      <c r="A30" s="80"/>
      <c r="B30" s="80"/>
      <c r="C30" s="80"/>
      <c r="D30" s="80"/>
      <c r="E30" s="80"/>
      <c r="F30" s="80"/>
      <c r="G30" s="80"/>
      <c r="H30" s="80"/>
    </row>
    <row r="31" spans="1:8" ht="12.75">
      <c r="A31" s="232" t="s">
        <v>155</v>
      </c>
      <c r="B31" s="232"/>
      <c r="C31" s="232"/>
      <c r="D31" s="21"/>
      <c r="E31" s="80"/>
      <c r="F31" s="80"/>
      <c r="G31" s="80"/>
      <c r="H31" s="80"/>
    </row>
    <row r="32" spans="1:8" ht="12.75">
      <c r="A32" s="80"/>
      <c r="B32" s="80"/>
      <c r="C32" s="80"/>
      <c r="D32" s="80"/>
      <c r="E32" s="80"/>
      <c r="F32" s="80"/>
      <c r="G32" s="80"/>
      <c r="H32" s="80"/>
    </row>
    <row r="33" spans="1:8" ht="12.75">
      <c r="A33" s="80"/>
      <c r="B33" s="80"/>
      <c r="C33" s="80"/>
      <c r="D33" s="80"/>
      <c r="E33" s="80"/>
      <c r="F33" s="80"/>
      <c r="G33" s="80"/>
      <c r="H33" s="80"/>
    </row>
    <row r="34" spans="1:8" ht="12.75">
      <c r="A34" s="80"/>
      <c r="B34" s="80"/>
      <c r="C34" s="80"/>
      <c r="D34" s="80"/>
      <c r="E34" s="80"/>
      <c r="F34" s="80"/>
      <c r="G34" s="80"/>
      <c r="H34" s="80"/>
    </row>
    <row r="35" spans="1:8" ht="12.75">
      <c r="A35" s="80"/>
      <c r="B35" s="80"/>
      <c r="C35" s="80"/>
      <c r="D35" s="80"/>
      <c r="E35" s="80"/>
      <c r="F35" s="80"/>
      <c r="G35" s="80"/>
      <c r="H35" s="80"/>
    </row>
    <row r="36" spans="1:8" ht="12.75">
      <c r="A36" s="80"/>
      <c r="B36" s="80"/>
      <c r="C36" s="80"/>
      <c r="D36" s="80"/>
      <c r="E36" s="80"/>
      <c r="F36" s="80"/>
      <c r="G36" s="80"/>
      <c r="H36" s="80"/>
    </row>
    <row r="37" spans="1:8" ht="12.75">
      <c r="A37" s="80"/>
      <c r="B37" s="80"/>
      <c r="C37" s="80"/>
      <c r="D37" s="80"/>
      <c r="E37" s="80"/>
      <c r="F37" s="80"/>
      <c r="G37" s="80"/>
      <c r="H37" s="80"/>
    </row>
    <row r="38" spans="1:8" ht="12.75">
      <c r="A38" s="80"/>
      <c r="B38" s="80"/>
      <c r="C38" s="80"/>
      <c r="D38" s="80"/>
      <c r="E38" s="80"/>
      <c r="F38" s="80"/>
      <c r="G38" s="80"/>
      <c r="H38" s="80"/>
    </row>
    <row r="39" spans="1:8" ht="12.75">
      <c r="A39" s="80"/>
      <c r="B39" s="80"/>
      <c r="C39" s="80"/>
      <c r="D39" s="80"/>
      <c r="E39" s="80"/>
      <c r="F39" s="80"/>
      <c r="G39" s="80"/>
      <c r="H39" s="80"/>
    </row>
    <row r="40" spans="1:8" ht="12.75">
      <c r="A40" s="80"/>
      <c r="B40" s="80"/>
      <c r="C40" s="80"/>
      <c r="D40" s="80"/>
      <c r="E40" s="80"/>
      <c r="F40" s="80"/>
      <c r="G40" s="80"/>
      <c r="H40" s="80"/>
    </row>
    <row r="41" spans="1:8" ht="12.75">
      <c r="A41" s="80"/>
      <c r="B41" s="80"/>
      <c r="C41" s="80"/>
      <c r="D41" s="80"/>
      <c r="E41" s="80"/>
      <c r="F41" s="80"/>
      <c r="G41" s="80"/>
      <c r="H41" s="80"/>
    </row>
    <row r="42" spans="1:8" ht="12.75">
      <c r="A42" s="80"/>
      <c r="B42" s="80"/>
      <c r="C42" s="80"/>
      <c r="D42" s="80"/>
      <c r="E42" s="80"/>
      <c r="F42" s="80"/>
      <c r="G42" s="80"/>
      <c r="H42" s="80"/>
    </row>
    <row r="43" spans="1:8" ht="12.75">
      <c r="A43" s="80"/>
      <c r="B43" s="80"/>
      <c r="C43" s="80"/>
      <c r="D43" s="80"/>
      <c r="E43" s="80"/>
      <c r="F43" s="80"/>
      <c r="G43" s="80"/>
      <c r="H43" s="80"/>
    </row>
    <row r="44" spans="1:8" ht="12.75">
      <c r="A44" s="80"/>
      <c r="B44" s="80"/>
      <c r="C44" s="80"/>
      <c r="D44" s="80"/>
      <c r="E44" s="80"/>
      <c r="F44" s="80"/>
      <c r="G44" s="80"/>
      <c r="H44" s="80"/>
    </row>
    <row r="45" spans="1:8" ht="12.75">
      <c r="A45" s="80"/>
      <c r="B45" s="80"/>
      <c r="C45" s="80"/>
      <c r="D45" s="80"/>
      <c r="E45" s="80"/>
      <c r="F45" s="80"/>
      <c r="G45" s="80"/>
      <c r="H45" s="80"/>
    </row>
    <row r="46" spans="1:8" ht="12.75">
      <c r="A46" s="80"/>
      <c r="B46" s="80"/>
      <c r="C46" s="80"/>
      <c r="D46" s="80"/>
      <c r="E46" s="80"/>
      <c r="F46" s="80"/>
      <c r="G46" s="80"/>
      <c r="H46" s="80"/>
    </row>
    <row r="47" spans="1:8" ht="12.75">
      <c r="A47" s="80"/>
      <c r="B47" s="80"/>
      <c r="C47" s="80"/>
      <c r="D47" s="80"/>
      <c r="E47" s="80"/>
      <c r="F47" s="80"/>
      <c r="G47" s="80"/>
      <c r="H47" s="80"/>
    </row>
    <row r="48" spans="1:8" ht="12.75">
      <c r="A48" s="80"/>
      <c r="B48" s="80"/>
      <c r="C48" s="80"/>
      <c r="D48" s="80"/>
      <c r="E48" s="80"/>
      <c r="F48" s="80"/>
      <c r="G48" s="80"/>
      <c r="H48" s="80"/>
    </row>
    <row r="49" spans="1:8" ht="12.75">
      <c r="A49" s="80"/>
      <c r="B49" s="80"/>
      <c r="C49" s="80"/>
      <c r="D49" s="80"/>
      <c r="E49" s="80"/>
      <c r="F49" s="80"/>
      <c r="G49" s="80"/>
      <c r="H49" s="80"/>
    </row>
    <row r="50" spans="1:8" ht="12.75">
      <c r="A50" s="80"/>
      <c r="B50" s="80"/>
      <c r="C50" s="80"/>
      <c r="D50" s="80"/>
      <c r="E50" s="80"/>
      <c r="F50" s="80"/>
      <c r="G50" s="80"/>
      <c r="H50" s="80"/>
    </row>
    <row r="51" spans="1:8" ht="12.75">
      <c r="A51" s="80"/>
      <c r="B51" s="80"/>
      <c r="C51" s="80"/>
      <c r="D51" s="80"/>
      <c r="E51" s="80"/>
      <c r="F51" s="80"/>
      <c r="G51" s="80"/>
      <c r="H51" s="80"/>
    </row>
    <row r="52" spans="1:8" ht="12.75">
      <c r="A52" s="80"/>
      <c r="B52" s="80"/>
      <c r="C52" s="80"/>
      <c r="D52" s="80"/>
      <c r="E52" s="80"/>
      <c r="F52" s="80"/>
      <c r="G52" s="80"/>
      <c r="H52" s="80"/>
    </row>
    <row r="53" spans="1:8" ht="12.75">
      <c r="A53" s="80"/>
      <c r="B53" s="80"/>
      <c r="C53" s="80"/>
      <c r="D53" s="80"/>
      <c r="E53" s="80"/>
      <c r="F53" s="80"/>
      <c r="G53" s="80"/>
      <c r="H53" s="80"/>
    </row>
  </sheetData>
  <mergeCells count="3">
    <mergeCell ref="A31:C31"/>
    <mergeCell ref="A1:H1"/>
    <mergeCell ref="A3:H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2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MJTorre</dc:creator>
  <cp:keywords/>
  <dc:description/>
  <cp:lastModifiedBy>jlopezperez</cp:lastModifiedBy>
  <cp:lastPrinted>2011-09-29T06:30:55Z</cp:lastPrinted>
  <dcterms:created xsi:type="dcterms:W3CDTF">2011-05-17T12:15:53Z</dcterms:created>
  <dcterms:modified xsi:type="dcterms:W3CDTF">2011-09-29T06:31:03Z</dcterms:modified>
  <cp:category/>
  <cp:version/>
  <cp:contentType/>
  <cp:contentStatus/>
</cp:coreProperties>
</file>