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3360" yWindow="345" windowWidth="23355" windowHeight="11535" tabRatio="794"/>
  </bookViews>
  <sheets>
    <sheet name="8.1 " sheetId="31" r:id="rId1"/>
    <sheet name="8.2" sheetId="5" r:id="rId2"/>
    <sheet name="8.3" sheetId="8" r:id="rId3"/>
    <sheet name="8.4 " sheetId="28" r:id="rId4"/>
    <sheet name="8.5" sheetId="39" r:id="rId5"/>
    <sheet name="8.6" sheetId="42" r:id="rId6"/>
    <sheet name="8.7 " sheetId="17" r:id="rId7"/>
    <sheet name="8.8 " sheetId="20" r:id="rId8"/>
    <sheet name="8.9" sheetId="23" r:id="rId9"/>
    <sheet name="8.10" sheetId="34" r:id="rId10"/>
    <sheet name="8.11" sheetId="40" r:id="rId11"/>
    <sheet name="8.12 " sheetId="43" r:id="rId12"/>
    <sheet name="8.13" sheetId="4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11" hidden="1">[2]p122!#REF!</definedName>
    <definedName name="__123Graph_B" localSheetId="12" hidden="1">[2]p122!#REF!</definedName>
    <definedName name="__123Graph_B" hidden="1">[2]p122!#REF!</definedName>
    <definedName name="__123Graph_BCurrent" localSheetId="11" hidden="1">'[1]19.14-15'!#REF!</definedName>
    <definedName name="__123Graph_BCurrent" localSheetId="12" hidden="1">'[1]19.14-15'!#REF!</definedName>
    <definedName name="__123Graph_BCurrent" hidden="1">'[1]19.14-15'!#REF!</definedName>
    <definedName name="__123Graph_BGrßfico1" localSheetId="11" hidden="1">'[1]19.14-15'!#REF!</definedName>
    <definedName name="__123Graph_BGrßfico1" localSheetId="12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11" hidden="1">[2]p122!#REF!</definedName>
    <definedName name="__123Graph_D" localSheetId="12" hidden="1">[2]p122!#REF!</definedName>
    <definedName name="__123Graph_D" hidden="1">[2]p122!#REF!</definedName>
    <definedName name="__123Graph_DCurrent" localSheetId="11" hidden="1">'[1]19.14-15'!#REF!</definedName>
    <definedName name="__123Graph_DCurrent" localSheetId="12" hidden="1">'[1]19.14-15'!#REF!</definedName>
    <definedName name="__123Graph_DCurrent" hidden="1">'[1]19.14-15'!#REF!</definedName>
    <definedName name="__123Graph_DGrßfico1" localSheetId="11" hidden="1">'[1]19.14-15'!#REF!</definedName>
    <definedName name="__123Graph_DGrßfico1" localSheetId="12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11" hidden="1">[2]p122!#REF!</definedName>
    <definedName name="__123Graph_F" localSheetId="12" hidden="1">[2]p122!#REF!</definedName>
    <definedName name="__123Graph_F" hidden="1">[2]p122!#REF!</definedName>
    <definedName name="__123Graph_FCurrent" localSheetId="11" hidden="1">'[1]19.14-15'!#REF!</definedName>
    <definedName name="__123Graph_FCurrent" localSheetId="12" hidden="1">'[1]19.14-15'!#REF!</definedName>
    <definedName name="__123Graph_FCurrent" hidden="1">'[1]19.14-15'!#REF!</definedName>
    <definedName name="__123Graph_FGrßfico1" localSheetId="11" hidden="1">'[1]19.14-15'!#REF!</definedName>
    <definedName name="__123Graph_FGrßfico1" localSheetId="12" hidden="1">'[1]19.14-15'!#REF!</definedName>
    <definedName name="__123Graph_FGrßfico1" hidden="1">'[1]19.14-15'!#REF!</definedName>
    <definedName name="__123Graph_X" localSheetId="11" hidden="1">[2]p122!#REF!</definedName>
    <definedName name="__123Graph_X" localSheetId="12" hidden="1">[2]p122!#REF!</definedName>
    <definedName name="__123Graph_X" hidden="1">[2]p122!#REF!</definedName>
    <definedName name="__123Graph_XCurrent" localSheetId="11" hidden="1">'[1]19.14-15'!#REF!</definedName>
    <definedName name="__123Graph_XCurrent" localSheetId="12" hidden="1">'[1]19.14-15'!#REF!</definedName>
    <definedName name="__123Graph_XCurrent" hidden="1">'[1]19.14-15'!#REF!</definedName>
    <definedName name="__123Graph_XGrßfico1" localSheetId="11" hidden="1">'[1]19.14-15'!#REF!</definedName>
    <definedName name="__123Graph_XGrßfico1" localSheetId="12" hidden="1">'[1]19.14-15'!#REF!</definedName>
    <definedName name="__123Graph_XGrßfico1" hidden="1">'[1]19.14-15'!#REF!</definedName>
    <definedName name="_Dist_Values" localSheetId="11" hidden="1">#REF!</definedName>
    <definedName name="_Dist_Values" localSheetId="12" hidden="1">#REF!</definedName>
    <definedName name="_Dist_Values" hidden="1">#REF!</definedName>
    <definedName name="_p431" hidden="1">[3]CARNE7!$G$11:$G$93</definedName>
    <definedName name="_p7" localSheetId="10" hidden="1">'[4]19.14-15'!#REF!</definedName>
    <definedName name="_p7" localSheetId="11" hidden="1">'[4]19.14-15'!#REF!</definedName>
    <definedName name="_p7" localSheetId="12" hidden="1">'[4]19.14-15'!#REF!</definedName>
    <definedName name="_p7" hidden="1">'[4]19.14-15'!#REF!</definedName>
    <definedName name="_PEP4" hidden="1">'[5]19.14-15'!$B$34:$B$37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localSheetId="11" hidden="1">'[5]19.14-15'!#REF!</definedName>
    <definedName name="_PP13" localSheetId="12" hidden="1">'[5]19.14-15'!#REF!</definedName>
    <definedName name="_PP13" hidden="1">'[5]19.14-15'!#REF!</definedName>
    <definedName name="_PP14" localSheetId="11" hidden="1">'[5]19.14-15'!#REF!</definedName>
    <definedName name="_PP14" localSheetId="12" hidden="1">'[5]19.14-15'!#REF!</definedName>
    <definedName name="_PP14" hidden="1">'[5]19.14-15'!#REF!</definedName>
    <definedName name="_PP15" localSheetId="11" hidden="1">'[5]19.14-15'!#REF!</definedName>
    <definedName name="_PP15" localSheetId="12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localSheetId="11" hidden="1">'[5]19.14-15'!#REF!</definedName>
    <definedName name="_pp19" localSheetId="12" hidden="1">'[5]19.14-15'!#REF!</definedName>
    <definedName name="_pp19" hidden="1">'[5]19.14-15'!#REF!</definedName>
    <definedName name="_PP20" localSheetId="11" hidden="1">'[5]19.14-15'!#REF!</definedName>
    <definedName name="_PP20" localSheetId="12" hidden="1">'[5]19.14-15'!#REF!</definedName>
    <definedName name="_PP20" hidden="1">'[5]19.14-15'!#REF!</definedName>
    <definedName name="_PP21" localSheetId="11" hidden="1">'[5]19.14-15'!#REF!</definedName>
    <definedName name="_PP21" localSheetId="12" hidden="1">'[5]19.14-15'!#REF!</definedName>
    <definedName name="_PP21" hidden="1">'[5]19.14-15'!#REF!</definedName>
    <definedName name="_PP22" localSheetId="11" hidden="1">'[5]19.14-15'!#REF!</definedName>
    <definedName name="_PP22" localSheetId="12" hidden="1">'[5]19.14-15'!#REF!</definedName>
    <definedName name="_PP22" hidden="1">'[5]19.14-15'!#REF!</definedName>
    <definedName name="_pp23" localSheetId="11" hidden="1">'[5]19.14-15'!#REF!</definedName>
    <definedName name="_pp23" localSheetId="12" hidden="1">'[5]19.14-15'!#REF!</definedName>
    <definedName name="_pp23" hidden="1">'[5]19.14-15'!#REF!</definedName>
    <definedName name="_pp24" localSheetId="11" hidden="1">'[5]19.14-15'!#REF!</definedName>
    <definedName name="_pp24" localSheetId="12" hidden="1">'[5]19.14-15'!#REF!</definedName>
    <definedName name="_pp24" hidden="1">'[5]19.14-15'!#REF!</definedName>
    <definedName name="_pp25" localSheetId="11" hidden="1">'[5]19.14-15'!#REF!</definedName>
    <definedName name="_pp25" localSheetId="12" hidden="1">'[5]19.14-15'!#REF!</definedName>
    <definedName name="_pp25" hidden="1">'[5]19.14-15'!#REF!</definedName>
    <definedName name="_pp26" localSheetId="11" hidden="1">'[5]19.14-15'!#REF!</definedName>
    <definedName name="_pp26" localSheetId="12" hidden="1">'[5]19.14-15'!#REF!</definedName>
    <definedName name="_pp26" hidden="1">'[5]19.14-15'!#REF!</definedName>
    <definedName name="_pp27" localSheetId="11" hidden="1">'[5]19.14-15'!#REF!</definedName>
    <definedName name="_pp27" localSheetId="12" hidden="1">'[5]19.14-15'!#REF!</definedName>
    <definedName name="_pp27" hidden="1">'[5]19.14-15'!#REF!</definedName>
    <definedName name="_PP5" hidden="1">'[5]19.14-15'!$B$34:$B$37</definedName>
    <definedName name="_PP6" hidden="1">'[5]19.14-15'!$B$34:$B$37</definedName>
    <definedName name="_PP7" localSheetId="11" hidden="1">'[5]19.14-15'!#REF!</definedName>
    <definedName name="_PP7" localSheetId="12" hidden="1">'[5]19.14-15'!#REF!</definedName>
    <definedName name="_PP7" hidden="1">'[5]19.14-15'!#REF!</definedName>
    <definedName name="_PP8" localSheetId="11" hidden="1">'[5]19.14-15'!#REF!</definedName>
    <definedName name="_PP8" localSheetId="12" hidden="1">'[5]19.14-15'!#REF!</definedName>
    <definedName name="_PP8" hidden="1">'[5]19.14-15'!#REF!</definedName>
    <definedName name="_PP9" localSheetId="11" hidden="1">'[5]19.14-15'!#REF!</definedName>
    <definedName name="_PP9" localSheetId="12" hidden="1">'[5]19.14-15'!#REF!</definedName>
    <definedName name="_PP9" hidden="1">'[5]19.14-15'!#REF!</definedName>
    <definedName name="_xlnm.Print_Area" localSheetId="0">'8.1 '!$A$1:$D$46</definedName>
    <definedName name="_xlnm.Print_Area" localSheetId="9">'8.10'!$A$1:$K$29</definedName>
    <definedName name="_xlnm.Print_Area" localSheetId="10">'8.11'!$A$1:$E$26</definedName>
    <definedName name="_xlnm.Print_Area" localSheetId="11">'8.12 '!$A$1:$D$18</definedName>
    <definedName name="_xlnm.Print_Area" localSheetId="12">'8.13'!$A$1:$F$22</definedName>
    <definedName name="_xlnm.Print_Area" localSheetId="1">'8.2'!$A$1:$D$19</definedName>
    <definedName name="_xlnm.Print_Area" localSheetId="2">'8.3'!$A$1:$Q$30</definedName>
    <definedName name="_xlnm.Print_Area" localSheetId="3">'8.4 '!$A$1:$S$26</definedName>
    <definedName name="_xlnm.Print_Area" localSheetId="4">'8.5'!$A$1:$J$22</definedName>
    <definedName name="_xlnm.Print_Area" localSheetId="5">'8.6'!$A$1:$L$22</definedName>
    <definedName name="_xlnm.Print_Area" localSheetId="6">'8.7 '!$A$1:$J$29</definedName>
    <definedName name="_xlnm.Print_Area" localSheetId="7">'8.8 '!$A$1:$I$20</definedName>
    <definedName name="_xlnm.Print_Area" localSheetId="8">'8.9'!$A$1:$J$39</definedName>
    <definedName name="balan.xls" hidden="1">'[6]7.24'!$D$6:$D$27</definedName>
    <definedName name="kk" localSheetId="10" hidden="1">'[4]19.14-15'!#REF!</definedName>
    <definedName name="kk" localSheetId="11" hidden="1">'[4]19.14-15'!#REF!</definedName>
    <definedName name="kk" localSheetId="12" hidden="1">'[4]19.14-15'!#REF!</definedName>
    <definedName name="kk" hidden="1">'[4]19.14-15'!#REF!</definedName>
    <definedName name="Z_71270737_B7E3_4FD5_BBAA_DAAEEAED8EAD_.wvu.PrintArea" localSheetId="11" hidden="1">'8.12 '!$A$1:$C$14</definedName>
    <definedName name="Z_D9078923_52ED_4967_96FA_D31D5B162594_.wvu.PrintArea" localSheetId="0" hidden="1">'8.1 '!$A$1:$D$40</definedName>
    <definedName name="Z_D9078923_52ED_4967_96FA_D31D5B162594_.wvu.PrintArea" localSheetId="1" hidden="1">'8.2'!$A$1:$C$11</definedName>
    <definedName name="Z_D9078923_52ED_4967_96FA_D31D5B162594_.wvu.PrintArea" localSheetId="2" hidden="1">'8.3'!$A$1:$L$23</definedName>
    <definedName name="Z_D9078923_52ED_4967_96FA_D31D5B162594_.wvu.PrintArea" localSheetId="3" hidden="1">'8.4 '!$A$1:$M$20</definedName>
    <definedName name="Z_D9078923_52ED_4967_96FA_D31D5B162594_.wvu.PrintArea" localSheetId="6" hidden="1">'8.7 '!$A$1:$B$28</definedName>
    <definedName name="Z_D9078923_52ED_4967_96FA_D31D5B162594_.wvu.PrintArea" localSheetId="7" hidden="1">'8.8 '!$A$1:$C$15</definedName>
    <definedName name="Z_D9078923_52ED_4967_96FA_D31D5B162594_.wvu.PrintArea" localSheetId="8" hidden="1">'8.9'!$A$1:$E$26</definedName>
    <definedName name="Z_F9DE2A80_EDA3_4D4E_BE05_FD168AE5E82B_.wvu.PrintArea" localSheetId="9" hidden="1">'8.10'!$A$1:$E$29</definedName>
  </definedNames>
  <calcPr calcId="152511"/>
  <customWorkbookViews>
    <customWorkbookView name="MJTorre - Vista personalizada" guid="{D9078923-52ED-4967-96FA-D31D5B162594}" mergeInterval="0" personalView="1" maximized="1" windowWidth="1276" windowHeight="825" activeSheetId="2"/>
  </customWorkbookViews>
</workbook>
</file>

<file path=xl/calcChain.xml><?xml version="1.0" encoding="utf-8"?>
<calcChain xmlns="http://schemas.openxmlformats.org/spreadsheetml/2006/main">
  <c r="H26" i="17" l="1"/>
  <c r="D17" i="31" l="1"/>
  <c r="C17" i="31"/>
  <c r="D20" i="44"/>
  <c r="B20" i="44"/>
  <c r="C11" i="43" l="1"/>
  <c r="B11" i="43"/>
  <c r="E17" i="20" l="1"/>
  <c r="F17" i="20"/>
  <c r="G17" i="20"/>
  <c r="H17" i="20"/>
  <c r="D17" i="20"/>
  <c r="C17" i="20"/>
  <c r="B17" i="20"/>
  <c r="C26" i="17"/>
  <c r="D26" i="17"/>
  <c r="E26" i="17"/>
  <c r="F26" i="17"/>
  <c r="G26" i="17"/>
  <c r="B26" i="17"/>
  <c r="I26" i="17"/>
  <c r="C10" i="42" l="1"/>
  <c r="C12" i="42"/>
  <c r="D12" i="42"/>
  <c r="E12" i="42"/>
  <c r="F12" i="42"/>
  <c r="G12" i="42"/>
  <c r="H12" i="42"/>
  <c r="I12" i="42"/>
  <c r="J12" i="42"/>
  <c r="K12" i="42"/>
  <c r="B12" i="42"/>
  <c r="C18" i="39"/>
  <c r="D18" i="39"/>
  <c r="E18" i="39"/>
  <c r="F18" i="39"/>
  <c r="G18" i="39"/>
  <c r="H18" i="39"/>
  <c r="I18" i="39"/>
  <c r="B18" i="39"/>
  <c r="D13" i="28" l="1"/>
  <c r="F9" i="28"/>
  <c r="I21" i="8" l="1"/>
  <c r="J21" i="8"/>
  <c r="K21" i="8"/>
  <c r="L21" i="8"/>
  <c r="M21" i="8"/>
  <c r="N21" i="8"/>
  <c r="O21" i="8"/>
  <c r="P21" i="8"/>
  <c r="H21" i="8"/>
  <c r="D21" i="8"/>
  <c r="E21" i="8"/>
  <c r="B21" i="8"/>
  <c r="C21" i="8"/>
  <c r="F21" i="8"/>
  <c r="I28" i="23" l="1"/>
  <c r="H28" i="23"/>
  <c r="G28" i="23"/>
  <c r="F28" i="23"/>
  <c r="E28" i="23"/>
  <c r="D28" i="23"/>
  <c r="C28" i="23"/>
  <c r="B28" i="23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D14" i="40"/>
  <c r="D13" i="40"/>
  <c r="D12" i="40"/>
</calcChain>
</file>

<file path=xl/sharedStrings.xml><?xml version="1.0" encoding="utf-8"?>
<sst xmlns="http://schemas.openxmlformats.org/spreadsheetml/2006/main" count="452" uniqueCount="185">
  <si>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</si>
  <si>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</si>
  <si>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</si>
  <si>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</si>
  <si>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</si>
  <si>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</si>
  <si>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</si>
  <si>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</si>
  <si>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</si>
  <si>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</si>
  <si>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</si>
  <si>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</si>
  <si>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</si>
  <si>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</si>
  <si>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</si>
  <si>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</si>
  <si>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</si>
  <si>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</si>
  <si>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</si>
  <si>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</si>
  <si>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</si>
  <si>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</si>
  <si>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</si>
  <si>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</si>
  <si>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</si>
  <si>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</si>
  <si>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</si>
  <si>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</si>
  <si>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</si>
  <si>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</si>
  <si>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</si>
  <si>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Gestión</t>
  </si>
  <si>
    <t>Cantidad (t)</t>
  </si>
  <si>
    <t xml:space="preserve">Reciclado de material </t>
  </si>
  <si>
    <t xml:space="preserve">Valorización energética </t>
  </si>
  <si>
    <t>TOTAL</t>
  </si>
  <si>
    <t>Fuente: Registro Nacional de Lodos</t>
  </si>
  <si>
    <t>Año</t>
  </si>
  <si>
    <t>Vehículos valorizados</t>
  </si>
  <si>
    <t>Nacionales</t>
  </si>
  <si>
    <t>Importados</t>
  </si>
  <si>
    <t>Total</t>
  </si>
  <si>
    <t>Categoría</t>
  </si>
  <si>
    <t>Grandes electrodomésticos</t>
  </si>
  <si>
    <t>Pequeños electrodomésticos</t>
  </si>
  <si>
    <t>Equipos de Informática y Telecomun.</t>
  </si>
  <si>
    <t>Aparatos electrónicos de consumo</t>
  </si>
  <si>
    <t>Herramientas eléctricas y electrónicas</t>
  </si>
  <si>
    <t>Aparatos médicos</t>
  </si>
  <si>
    <t>Máquinas expendedoras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</si>
  <si>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</si>
  <si>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</si>
  <si>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</si>
  <si>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</si>
  <si>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</si>
  <si>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</si>
  <si>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</si>
  <si>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</si>
  <si>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</si>
  <si>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</si>
  <si>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</si>
  <si>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CCAA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</si>
  <si>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</si>
  <si>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</si>
  <si>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</si>
  <si>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</si>
  <si>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</si>
  <si>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</si>
  <si>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</si>
  <si>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</si>
  <si>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</si>
  <si>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</si>
  <si>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</si>
  <si>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</si>
  <si>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</si>
  <si>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</si>
  <si>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Recogida separada F.O.</t>
  </si>
  <si>
    <t>Recogida separada F.V.</t>
  </si>
  <si>
    <t>Salidas</t>
  </si>
  <si>
    <t>Rechazados</t>
  </si>
  <si>
    <t>Incineradora</t>
  </si>
  <si>
    <t>F.V.: Franción Vegetal</t>
  </si>
  <si>
    <t>F.O. : Fracción Orgánica.</t>
  </si>
  <si>
    <r>
      <t>OBSERVACIONES:</t>
    </r>
    <r>
      <rPr>
        <sz val="10"/>
        <rFont val="Arial"/>
        <family val="2"/>
      </rPr>
      <t xml:space="preserve"> </t>
    </r>
  </si>
  <si>
    <t>C.A. Aragón</t>
  </si>
  <si>
    <t>C.A. Cataluña</t>
  </si>
  <si>
    <t>C.A. La Rioja</t>
  </si>
  <si>
    <t>C. De Madrid</t>
  </si>
  <si>
    <t>C. Foral de Navarra</t>
  </si>
  <si>
    <t>C.A. País Vasco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</si>
  <si>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</si>
  <si>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</si>
  <si>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</si>
  <si>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</si>
  <si>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</si>
  <si>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</si>
  <si>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</si>
  <si>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</si>
  <si>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</si>
  <si>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</si>
  <si>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</si>
  <si>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</si>
  <si>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</si>
  <si>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</si>
  <si>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</si>
  <si>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</si>
  <si>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</si>
  <si>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</si>
  <si>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</si>
  <si>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</si>
  <si>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</si>
  <si>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</si>
  <si>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</si>
  <si>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</si>
  <si>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</si>
  <si>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</si>
  <si>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</si>
  <si>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</si>
  <si>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</si>
  <si>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Numero de instalaciones</t>
  </si>
  <si>
    <t>Rechazo instalaciones</t>
  </si>
  <si>
    <t>Vertederos con captacion de Biogas</t>
  </si>
  <si>
    <t>Potencia generada (Kwh/año)</t>
  </si>
  <si>
    <t>Vehículos afectados x RD1383/2002</t>
  </si>
  <si>
    <t>Puesta en el mercado</t>
  </si>
  <si>
    <t xml:space="preserve">Turismos y vehículos industriales ligeros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</si>
  <si>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</si>
  <si>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</si>
  <si>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</si>
  <si>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Valorización (t)</t>
  </si>
  <si>
    <t>% Valorización</t>
  </si>
  <si>
    <t>Reutilización y reciclado (t)</t>
  </si>
  <si>
    <t xml:space="preserve">Lamparas de descarga de gas </t>
  </si>
  <si>
    <t>% Reutilización y reciclado</t>
  </si>
  <si>
    <t>Juguetes o equipos deportivos</t>
  </si>
  <si>
    <t>Instrumentos de vigilancia y control</t>
  </si>
  <si>
    <t>Aparatos de alumbrado</t>
  </si>
  <si>
    <t xml:space="preserve"> </t>
  </si>
  <si>
    <t>Compuesto</t>
  </si>
  <si>
    <t>Material bioestabilizado</t>
  </si>
  <si>
    <t xml:space="preserve">Biorresiduos </t>
  </si>
  <si>
    <t>Lodo EDAR</t>
  </si>
  <si>
    <t>Material bioestabilizado (t)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</si>
  <si>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</si>
  <si>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</si>
  <si>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>[1] Las columnas de “Entrada a biometanización” y “Entrada a compostaje” indican las toneladas de biorresiduos recogidos separadamente y lodos EDAR que entran a las fases de biometanización y compostaje, junto con la materia orgánica recuperada en la fase de triaje.</t>
  </si>
  <si>
    <t>Residuos en masa</t>
  </si>
  <si>
    <t>Destinos</t>
  </si>
  <si>
    <t>Aplicados en suelos agrícolas</t>
  </si>
  <si>
    <t>Eliminados en vertedero</t>
  </si>
  <si>
    <t>Incinerados</t>
  </si>
  <si>
    <t>Otros destinos</t>
  </si>
  <si>
    <t>(t m.s.)</t>
  </si>
  <si>
    <t>%</t>
  </si>
  <si>
    <t>Lodos generados (t.m.s)</t>
  </si>
  <si>
    <t>Ciudades Autónomas de Ceuta y Melilla</t>
  </si>
  <si>
    <t>C. de Madrid *</t>
  </si>
  <si>
    <t>[1] La columna de “Entrada a compostaje” indica las toneladas de biorresiduos recogidos separadamente y lodos EDAR que entran a la fase de compostaje, junto con la materia orgánica recuperada en la fase de triaje.</t>
  </si>
  <si>
    <t>Entrada compostaje (t) (1)</t>
  </si>
  <si>
    <t>Material recuperado en el Triaje (t)</t>
  </si>
  <si>
    <t>t: Toneladas</t>
  </si>
  <si>
    <t>Recogida nacional *</t>
  </si>
  <si>
    <t xml:space="preserve">* La cantidad de vehículos recogidos equivale a la cantidad total de vehículos valorizados </t>
  </si>
  <si>
    <t xml:space="preserve">Instalaciones de triaje </t>
  </si>
  <si>
    <t>Preparación para la reutilización (Recauchutado + Uso de 2ª mano)</t>
  </si>
  <si>
    <t>instalaciones de biometanización y compostaje de F. orgánica recogida selectivamente</t>
  </si>
  <si>
    <t>[1] Las columnas de “Entrada a biometanización” y “Entrada a compostaje” indican las toneladas de biorresiduos recogidos separadamente y lodos EDAR que entran a las fases de biometanización y compostaje</t>
  </si>
  <si>
    <r>
      <t>Biogas captado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</si>
  <si>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Otros residuos</t>
    </r>
    <r>
      <rPr>
        <vertAlign val="superscript"/>
        <sz val="10"/>
        <color indexed="8"/>
        <rFont val="Arial"/>
        <family val="2"/>
      </rPr>
      <t>(1)</t>
    </r>
  </si>
  <si>
    <t>[1] La columna de “Otros residuos" contiene valores de residuos no únicamente de competencia municipal, sino otros residuos no peligrosos despositados en los mismos vertederos.</t>
  </si>
  <si>
    <t>8.10.  Producción y destino de lodos , 2012</t>
  </si>
  <si>
    <t>8.2. Cantidad de residuos urbanos tratados según tipo de instalación, 2015</t>
  </si>
  <si>
    <t>8.3.  Distribución por CCAA de instalaciones de triaje y compostaje de residuos mezclados y cantidades tratadas, 2015</t>
  </si>
  <si>
    <t>8.4. Distribución por CCAA de instalaciones de triaje, biometanización, y compostaje de residuos mezclados y de biorresiduos recogidos separadamente, 2015</t>
  </si>
  <si>
    <t>8.5. Distribución por CCAA de instalaciones de compostaje de biorresiduos y cantidades tratadas, 2015</t>
  </si>
  <si>
    <t>Otros (puntos limpios)</t>
  </si>
  <si>
    <t>8.1. Cantidad de residuos municipales recogidos según modalidad de recogida, 2015</t>
  </si>
  <si>
    <t>8.6 Distribución por CCAA de instalaciones de biometanización y compostaje de biorresiduos recogidos separadamente, 2015</t>
  </si>
  <si>
    <t>8.7. Cantidad de residuos municipales recogidos selectivamente por CCAA, 2015</t>
  </si>
  <si>
    <t>8.8 Distribución por CCAA de las plantas de incineración de residuos y cantidades tratadas, 2015</t>
  </si>
  <si>
    <t>8.9. Distribución por CCAA de las instalaciones de vertido de residuos de competencia municipal y cantidades tratadas, 2015</t>
  </si>
  <si>
    <t>8.11.  Serie histórica de vehículos valorizados, 2003-2017</t>
  </si>
  <si>
    <t>8.12. Gestión de neumáticos al final de su vida útil, 2016</t>
  </si>
  <si>
    <t>8.13. Residuos de aparatos eléctricos y electrónicos gestionados según categoría y uso, 2015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</si>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</sst>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</borders>
  <cellStyleXfs count="9">
    <xf numFmtId="0" fontId="0" fillId="2" borderId="0"/>
    <xf numFmtId="0" fontId="2" fillId="0" borderId="0" applyNumberFormat="0" applyFill="0" applyBorder="0" applyAlignment="0" applyProtection="0">
      <alignment vertical="top"/>
      <protection locked="0"/>
    </xf>
    <xf numFmtId="37" fontId="3" fillId="0" borderId="0"/>
    <xf numFmtId="0" fontId="3" fillId="0" borderId="0"/>
    <xf numFmtId="0" fontId="1" fillId="0" borderId="0"/>
    <xf numFmtId="0" fontId="1" fillId="2" borderId="0"/>
    <xf numFmtId="0" fontId="1" fillId="2" borderId="0"/>
    <xf numFmtId="0" fontId="7" fillId="0" borderId="0"/>
    <xf numFmtId="43" fontId="7" fillId="0" borderId="0" applyFont="0" applyFill="0" applyBorder="0" applyAlignment="0" applyProtection="0"/>
  </cellStyleXfs>
  <cellXfs count="334">
    <xf numFmtId="0" fontId="0" fillId="2" borderId="0" xfId="0"/>
    <xf numFmtId="0" fontId="6" fillId="2" borderId="0" xfId="0" applyFont="1" applyBorder="1" applyAlignment="1">
      <alignment vertical="center" wrapText="1"/>
    </xf>
    <xf numFmtId="0" fontId="0" fillId="2" borderId="0" xfId="0" applyBorder="1"/>
    <xf numFmtId="37" fontId="7" fillId="2" borderId="1" xfId="2" applyFont="1" applyFill="1" applyBorder="1" applyAlignment="1">
      <alignment horizontal="right"/>
    </xf>
    <xf numFmtId="37" fontId="7" fillId="2" borderId="2" xfId="2" applyFont="1" applyFill="1" applyBorder="1" applyAlignment="1">
      <alignment horizontal="right"/>
    </xf>
    <xf numFmtId="37" fontId="7" fillId="2" borderId="3" xfId="2" applyFont="1" applyFill="1" applyBorder="1" applyAlignment="1">
      <alignment horizontal="right"/>
    </xf>
    <xf numFmtId="37" fontId="7" fillId="2" borderId="4" xfId="2" applyFont="1" applyFill="1" applyBorder="1" applyAlignment="1">
      <alignment horizontal="right"/>
    </xf>
    <xf numFmtId="0" fontId="8" fillId="2" borderId="0" xfId="0" applyFont="1"/>
    <xf numFmtId="0" fontId="0" fillId="2" borderId="0" xfId="0" applyFill="1" applyBorder="1"/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/>
    <xf numFmtId="0" fontId="7" fillId="2" borderId="6" xfId="0" applyFont="1" applyBorder="1" applyAlignment="1">
      <alignment wrapText="1"/>
    </xf>
    <xf numFmtId="0" fontId="7" fillId="2" borderId="7" xfId="0" applyFont="1" applyBorder="1" applyAlignment="1">
      <alignment wrapText="1"/>
    </xf>
    <xf numFmtId="0" fontId="8" fillId="2" borderId="0" xfId="0" applyFont="1" applyBorder="1"/>
    <xf numFmtId="0" fontId="7" fillId="2" borderId="8" xfId="0" applyFont="1" applyBorder="1" applyAlignment="1">
      <alignment wrapText="1"/>
    </xf>
    <xf numFmtId="37" fontId="7" fillId="2" borderId="9" xfId="2" applyFont="1" applyFill="1" applyBorder="1" applyAlignment="1">
      <alignment horizontal="right"/>
    </xf>
    <xf numFmtId="37" fontId="7" fillId="2" borderId="10" xfId="2" applyFont="1" applyFill="1" applyBorder="1" applyAlignment="1">
      <alignment horizontal="right"/>
    </xf>
    <xf numFmtId="0" fontId="7" fillId="2" borderId="0" xfId="0" applyFont="1"/>
    <xf numFmtId="0" fontId="0" fillId="2" borderId="0" xfId="0" applyAlignment="1"/>
    <xf numFmtId="0" fontId="0" fillId="2" borderId="5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7" fillId="2" borderId="0" xfId="0" applyFont="1" applyBorder="1" applyAlignment="1">
      <alignment wrapText="1"/>
    </xf>
    <xf numFmtId="37" fontId="8" fillId="2" borderId="0" xfId="2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/>
    <xf numFmtId="0" fontId="11" fillId="2" borderId="0" xfId="0" applyFont="1"/>
    <xf numFmtId="0" fontId="11" fillId="2" borderId="0" xfId="0" applyFont="1" applyBorder="1"/>
    <xf numFmtId="0" fontId="7" fillId="2" borderId="0" xfId="0" applyFont="1" applyFill="1"/>
    <xf numFmtId="0" fontId="11" fillId="2" borderId="0" xfId="0" applyFont="1" applyFill="1"/>
    <xf numFmtId="37" fontId="7" fillId="2" borderId="1" xfId="2" applyFont="1" applyFill="1" applyBorder="1" applyAlignment="1"/>
    <xf numFmtId="37" fontId="7" fillId="2" borderId="2" xfId="2" applyFont="1" applyFill="1" applyBorder="1" applyAlignment="1"/>
    <xf numFmtId="37" fontId="7" fillId="2" borderId="3" xfId="2" applyFont="1" applyFill="1" applyBorder="1" applyAlignment="1"/>
    <xf numFmtId="37" fontId="7" fillId="2" borderId="4" xfId="2" applyFont="1" applyFill="1" applyBorder="1" applyAlignment="1"/>
    <xf numFmtId="37" fontId="8" fillId="2" borderId="3" xfId="2" applyFont="1" applyFill="1" applyBorder="1" applyAlignment="1">
      <alignment horizontal="right"/>
    </xf>
    <xf numFmtId="0" fontId="0" fillId="2" borderId="0" xfId="0" applyBorder="1" applyAlignment="1">
      <alignment vertical="center"/>
    </xf>
    <xf numFmtId="0" fontId="7" fillId="2" borderId="0" xfId="0" applyFont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center" vertical="top" wrapText="1"/>
    </xf>
    <xf numFmtId="0" fontId="13" fillId="2" borderId="0" xfId="0" applyFont="1"/>
    <xf numFmtId="37" fontId="7" fillId="2" borderId="9" xfId="2" applyFont="1" applyFill="1" applyBorder="1" applyAlignment="1"/>
    <xf numFmtId="37" fontId="7" fillId="2" borderId="10" xfId="2" applyFont="1" applyFill="1" applyBorder="1" applyAlignment="1"/>
    <xf numFmtId="0" fontId="7" fillId="2" borderId="7" xfId="0" applyFont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37" fontId="8" fillId="3" borderId="9" xfId="2" applyFont="1" applyFill="1" applyBorder="1" applyAlignment="1">
      <alignment horizontal="right"/>
    </xf>
    <xf numFmtId="37" fontId="8" fillId="3" borderId="10" xfId="2" applyFont="1" applyFill="1" applyBorder="1" applyAlignment="1">
      <alignment horizontal="right"/>
    </xf>
    <xf numFmtId="0" fontId="8" fillId="3" borderId="8" xfId="0" applyFont="1" applyFill="1" applyBorder="1" applyAlignment="1">
      <alignment wrapText="1"/>
    </xf>
    <xf numFmtId="0" fontId="8" fillId="2" borderId="0" xfId="0" applyFont="1" applyBorder="1" applyAlignment="1">
      <alignment wrapText="1"/>
    </xf>
    <xf numFmtId="0" fontId="0" fillId="2" borderId="1" xfId="0" applyBorder="1" applyAlignment="1">
      <alignment horizontal="center"/>
    </xf>
    <xf numFmtId="0" fontId="0" fillId="2" borderId="2" xfId="0" applyBorder="1" applyAlignment="1">
      <alignment horizontal="center"/>
    </xf>
    <xf numFmtId="0" fontId="7" fillId="2" borderId="0" xfId="0" applyFont="1" applyBorder="1" applyAlignment="1">
      <alignment horizontal="left" wrapText="1"/>
    </xf>
    <xf numFmtId="0" fontId="0" fillId="2" borderId="6" xfId="0" applyBorder="1"/>
    <xf numFmtId="0" fontId="8" fillId="2" borderId="13" xfId="0" applyFont="1" applyBorder="1" applyAlignment="1">
      <alignment horizontal="left" wrapText="1"/>
    </xf>
    <xf numFmtId="0" fontId="8" fillId="2" borderId="0" xfId="0" applyFont="1" applyBorder="1" applyAlignment="1">
      <alignment horizontal="left" wrapText="1"/>
    </xf>
    <xf numFmtId="3" fontId="7" fillId="2" borderId="1" xfId="0" applyNumberFormat="1" applyFont="1" applyBorder="1" applyAlignment="1">
      <alignment horizontal="right" wrapText="1" indent="1"/>
    </xf>
    <xf numFmtId="0" fontId="7" fillId="2" borderId="3" xfId="0" applyFont="1" applyBorder="1" applyAlignment="1">
      <alignment horizontal="right" wrapText="1" indent="1"/>
    </xf>
    <xf numFmtId="3" fontId="7" fillId="2" borderId="3" xfId="0" applyNumberFormat="1" applyFont="1" applyBorder="1" applyAlignment="1">
      <alignment horizontal="right" wrapText="1" indent="1"/>
    </xf>
    <xf numFmtId="3" fontId="7" fillId="2" borderId="4" xfId="0" applyNumberFormat="1" applyFont="1" applyBorder="1" applyAlignment="1">
      <alignment horizontal="right" wrapText="1" indent="1"/>
    </xf>
    <xf numFmtId="3" fontId="15" fillId="2" borderId="3" xfId="0" applyNumberFormat="1" applyFont="1" applyBorder="1" applyAlignment="1">
      <alignment horizontal="right" wrapText="1" indent="1"/>
    </xf>
    <xf numFmtId="3" fontId="8" fillId="3" borderId="9" xfId="0" applyNumberFormat="1" applyFont="1" applyFill="1" applyBorder="1" applyAlignment="1">
      <alignment horizontal="right" wrapText="1" indent="1"/>
    </xf>
    <xf numFmtId="0" fontId="7" fillId="2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2" borderId="0" xfId="0" applyFont="1" applyAlignment="1">
      <alignment horizontal="left" vertical="center" wrapText="1"/>
    </xf>
    <xf numFmtId="0" fontId="7" fillId="2" borderId="0" xfId="0" applyFont="1" applyBorder="1"/>
    <xf numFmtId="0" fontId="8" fillId="3" borderId="8" xfId="0" applyFont="1" applyFill="1" applyBorder="1" applyAlignment="1">
      <alignment horizontal="left" wrapText="1" indent="2"/>
    </xf>
    <xf numFmtId="0" fontId="15" fillId="2" borderId="7" xfId="0" applyFont="1" applyBorder="1" applyAlignment="1">
      <alignment horizontal="left" wrapText="1" indent="1"/>
    </xf>
    <xf numFmtId="0" fontId="7" fillId="2" borderId="7" xfId="3" applyFont="1" applyFill="1" applyBorder="1" applyAlignment="1" applyProtection="1">
      <alignment horizontal="left" indent="1"/>
    </xf>
    <xf numFmtId="0" fontId="17" fillId="3" borderId="8" xfId="0" applyFont="1" applyFill="1" applyBorder="1" applyAlignment="1">
      <alignment horizontal="left" wrapText="1" indent="2"/>
    </xf>
    <xf numFmtId="37" fontId="7" fillId="2" borderId="3" xfId="2" applyFont="1" applyFill="1" applyBorder="1" applyAlignment="1">
      <alignment horizontal="right" vertical="center" indent="1"/>
    </xf>
    <xf numFmtId="0" fontId="0" fillId="2" borderId="3" xfId="0" applyBorder="1" applyAlignment="1">
      <alignment horizontal="right" vertical="center" indent="1"/>
    </xf>
    <xf numFmtId="0" fontId="0" fillId="2" borderId="4" xfId="0" applyBorder="1" applyAlignment="1">
      <alignment horizontal="right" vertical="center" inden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2" fillId="2" borderId="0" xfId="3" applyFont="1" applyFill="1" applyBorder="1" applyAlignment="1" applyProtection="1">
      <alignment horizontal="left" vertical="center" indent="1"/>
    </xf>
    <xf numFmtId="0" fontId="18" fillId="3" borderId="8" xfId="0" applyFont="1" applyFill="1" applyBorder="1" applyAlignment="1">
      <alignment horizontal="left" vertical="center" indent="2"/>
    </xf>
    <xf numFmtId="0" fontId="12" fillId="2" borderId="3" xfId="3" applyFont="1" applyFill="1" applyBorder="1" applyAlignment="1" applyProtection="1">
      <alignment horizontal="right" vertical="center" indent="1"/>
    </xf>
    <xf numFmtId="0" fontId="12" fillId="2" borderId="7" xfId="3" applyFont="1" applyFill="1" applyBorder="1" applyAlignment="1" applyProtection="1">
      <alignment horizontal="right" vertical="center" indent="1"/>
    </xf>
    <xf numFmtId="0" fontId="8" fillId="2" borderId="3" xfId="0" applyFont="1" applyBorder="1" applyAlignment="1">
      <alignment horizontal="right" vertical="center" indent="1"/>
    </xf>
    <xf numFmtId="0" fontId="8" fillId="2" borderId="4" xfId="0" applyFont="1" applyBorder="1" applyAlignment="1">
      <alignment horizontal="right" vertical="center" indent="1"/>
    </xf>
    <xf numFmtId="3" fontId="14" fillId="3" borderId="9" xfId="0" applyNumberFormat="1" applyFont="1" applyFill="1" applyBorder="1" applyAlignment="1">
      <alignment horizontal="right" vertical="center" wrapText="1" indent="1"/>
    </xf>
    <xf numFmtId="164" fontId="7" fillId="3" borderId="11" xfId="5" applyNumberFormat="1" applyFont="1" applyFill="1" applyBorder="1" applyAlignment="1">
      <alignment horizontal="center" vertical="center" wrapText="1"/>
    </xf>
    <xf numFmtId="164" fontId="7" fillId="3" borderId="12" xfId="5" applyNumberFormat="1" applyFont="1" applyFill="1" applyBorder="1" applyAlignment="1">
      <alignment horizontal="center" vertical="center" wrapText="1"/>
    </xf>
    <xf numFmtId="3" fontId="0" fillId="2" borderId="3" xfId="0" applyNumberFormat="1" applyBorder="1" applyAlignment="1">
      <alignment horizontal="right" wrapText="1" indent="1"/>
    </xf>
    <xf numFmtId="4" fontId="7" fillId="2" borderId="3" xfId="2" applyNumberFormat="1" applyFont="1" applyFill="1" applyBorder="1" applyAlignment="1">
      <alignment horizontal="right"/>
    </xf>
    <xf numFmtId="4" fontId="7" fillId="2" borderId="1" xfId="2" applyNumberFormat="1" applyFont="1" applyFill="1" applyBorder="1" applyAlignment="1">
      <alignment horizontal="right" indent="1"/>
    </xf>
    <xf numFmtId="4" fontId="7" fillId="2" borderId="3" xfId="2" applyNumberFormat="1" applyFont="1" applyFill="1" applyBorder="1" applyAlignment="1">
      <alignment horizontal="right" indent="1"/>
    </xf>
    <xf numFmtId="0" fontId="0" fillId="2" borderId="0" xfId="0" applyNumberFormat="1" applyBorder="1" applyAlignment="1">
      <alignment horizontal="left" wrapText="1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8" fillId="2" borderId="4" xfId="0" applyFont="1" applyBorder="1"/>
    <xf numFmtId="3" fontId="7" fillId="2" borderId="6" xfId="0" applyNumberFormat="1" applyFont="1" applyBorder="1" applyAlignment="1">
      <alignment horizontal="right" wrapText="1" indent="1"/>
    </xf>
    <xf numFmtId="3" fontId="7" fillId="2" borderId="7" xfId="0" applyNumberFormat="1" applyFont="1" applyBorder="1" applyAlignment="1">
      <alignment horizontal="right" wrapText="1" indent="1"/>
    </xf>
    <xf numFmtId="3" fontId="0" fillId="2" borderId="7" xfId="0" applyNumberFormat="1" applyBorder="1" applyAlignment="1">
      <alignment horizontal="right" wrapText="1" indent="1"/>
    </xf>
    <xf numFmtId="0" fontId="0" fillId="2" borderId="3" xfId="0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37" fontId="7" fillId="2" borderId="3" xfId="2" applyFont="1" applyFill="1" applyBorder="1" applyAlignment="1">
      <alignment horizontal="right" vertical="center"/>
    </xf>
    <xf numFmtId="0" fontId="0" fillId="2" borderId="7" xfId="0" applyBorder="1" applyAlignment="1">
      <alignment horizontal="right" vertical="center"/>
    </xf>
    <xf numFmtId="0" fontId="0" fillId="2" borderId="4" xfId="0" applyBorder="1" applyAlignment="1">
      <alignment horizontal="right" vertical="center"/>
    </xf>
    <xf numFmtId="37" fontId="8" fillId="3" borderId="10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9" fontId="14" fillId="3" borderId="9" xfId="0" applyNumberFormat="1" applyFont="1" applyFill="1" applyBorder="1" applyAlignment="1">
      <alignment horizontal="right" vertical="center" indent="1"/>
    </xf>
    <xf numFmtId="9" fontId="8" fillId="3" borderId="10" xfId="0" applyNumberFormat="1" applyFont="1" applyFill="1" applyBorder="1" applyAlignment="1">
      <alignment horizontal="right" vertical="center" indent="1"/>
    </xf>
    <xf numFmtId="3" fontId="15" fillId="2" borderId="3" xfId="0" applyNumberFormat="1" applyFont="1" applyBorder="1" applyAlignment="1">
      <alignment horizontal="right" indent="1"/>
    </xf>
    <xf numFmtId="9" fontId="15" fillId="2" borderId="3" xfId="0" applyNumberFormat="1" applyFont="1" applyBorder="1" applyAlignment="1">
      <alignment horizontal="right" indent="1"/>
    </xf>
    <xf numFmtId="0" fontId="15" fillId="2" borderId="3" xfId="0" applyFont="1" applyBorder="1" applyAlignment="1">
      <alignment horizontal="right" indent="1"/>
    </xf>
    <xf numFmtId="9" fontId="7" fillId="2" borderId="4" xfId="0" applyNumberFormat="1" applyFont="1" applyBorder="1" applyAlignment="1">
      <alignment horizontal="right" indent="1"/>
    </xf>
    <xf numFmtId="0" fontId="7" fillId="2" borderId="7" xfId="0" applyFont="1" applyBorder="1"/>
    <xf numFmtId="4" fontId="7" fillId="0" borderId="3" xfId="2" applyNumberFormat="1" applyFont="1" applyFill="1" applyBorder="1" applyAlignment="1">
      <alignment horizontal="right" indent="1"/>
    </xf>
    <xf numFmtId="3" fontId="7" fillId="2" borderId="9" xfId="0" applyNumberFormat="1" applyFont="1" applyBorder="1" applyAlignment="1">
      <alignment horizontal="center" vertical="top" wrapText="1"/>
    </xf>
    <xf numFmtId="3" fontId="7" fillId="2" borderId="10" xfId="0" applyNumberFormat="1" applyFont="1" applyBorder="1" applyAlignment="1">
      <alignment horizontal="center" vertical="top" wrapText="1"/>
    </xf>
    <xf numFmtId="0" fontId="9" fillId="0" borderId="3" xfId="4" applyFont="1" applyBorder="1"/>
    <xf numFmtId="0" fontId="7" fillId="2" borderId="0" xfId="0" applyFont="1" applyBorder="1" applyAlignment="1">
      <alignment horizontal="left" wrapText="1"/>
    </xf>
    <xf numFmtId="3" fontId="7" fillId="2" borderId="0" xfId="0" applyNumberFormat="1" applyFont="1" applyBorder="1" applyAlignment="1">
      <alignment horizontal="left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3" fontId="7" fillId="2" borderId="2" xfId="0" applyNumberFormat="1" applyFont="1" applyBorder="1" applyAlignment="1">
      <alignment horizontal="right" wrapText="1" indent="1"/>
    </xf>
    <xf numFmtId="3" fontId="7" fillId="0" borderId="3" xfId="0" applyNumberFormat="1" applyFont="1" applyFill="1" applyBorder="1" applyAlignment="1">
      <alignment horizontal="right" wrapText="1" indent="1"/>
    </xf>
    <xf numFmtId="0" fontId="7" fillId="2" borderId="13" xfId="0" applyFont="1" applyBorder="1" applyAlignment="1">
      <alignment horizontal="left" wrapText="1"/>
    </xf>
    <xf numFmtId="0" fontId="11" fillId="2" borderId="0" xfId="0" applyFont="1" applyAlignment="1"/>
    <xf numFmtId="0" fontId="0" fillId="2" borderId="0" xfId="0" applyBorder="1" applyAlignment="1"/>
    <xf numFmtId="0" fontId="0" fillId="0" borderId="0" xfId="0" applyFill="1" applyBorder="1" applyAlignment="1"/>
    <xf numFmtId="0" fontId="12" fillId="2" borderId="0" xfId="0" applyFont="1" applyBorder="1" applyAlignment="1">
      <alignment horizontal="left" wrapText="1"/>
    </xf>
    <xf numFmtId="3" fontId="7" fillId="2" borderId="6" xfId="0" applyNumberFormat="1" applyFont="1" applyBorder="1" applyAlignment="1">
      <alignment horizontal="left" wrapText="1" indent="1"/>
    </xf>
    <xf numFmtId="3" fontId="7" fillId="2" borderId="7" xfId="0" applyNumberFormat="1" applyFont="1" applyBorder="1" applyAlignment="1">
      <alignment horizontal="left" wrapText="1" indent="1"/>
    </xf>
    <xf numFmtId="0" fontId="7" fillId="2" borderId="7" xfId="0" applyFont="1" applyBorder="1" applyAlignment="1">
      <alignment horizontal="left" wrapText="1" indent="1"/>
    </xf>
    <xf numFmtId="3" fontId="14" fillId="3" borderId="8" xfId="0" applyNumberFormat="1" applyFont="1" applyFill="1" applyBorder="1" applyAlignment="1">
      <alignment horizontal="left" indent="2"/>
    </xf>
    <xf numFmtId="37" fontId="7" fillId="2" borderId="7" xfId="2" applyFont="1" applyFill="1" applyBorder="1" applyAlignment="1">
      <alignment horizontal="right"/>
    </xf>
    <xf numFmtId="0" fontId="0" fillId="2" borderId="0" xfId="0" applyFill="1" applyBorder="1" applyAlignment="1"/>
    <xf numFmtId="37" fontId="0" fillId="2" borderId="7" xfId="2" applyFont="1" applyFill="1" applyBorder="1" applyAlignment="1">
      <alignment horizontal="right"/>
    </xf>
    <xf numFmtId="37" fontId="7" fillId="2" borderId="0" xfId="2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0" borderId="0" xfId="0" applyFont="1" applyFill="1" applyAlignment="1"/>
    <xf numFmtId="0" fontId="0" fillId="2" borderId="0" xfId="0" applyFill="1" applyAlignment="1"/>
    <xf numFmtId="0" fontId="8" fillId="2" borderId="0" xfId="0" applyFont="1" applyAlignment="1"/>
    <xf numFmtId="37" fontId="7" fillId="0" borderId="7" xfId="2" applyFont="1" applyFill="1" applyBorder="1" applyAlignment="1">
      <alignment horizontal="right"/>
    </xf>
    <xf numFmtId="37" fontId="7" fillId="0" borderId="3" xfId="2" applyFont="1" applyFill="1" applyBorder="1" applyAlignment="1">
      <alignment horizontal="right"/>
    </xf>
    <xf numFmtId="37" fontId="7" fillId="0" borderId="4" xfId="2" applyFont="1" applyFill="1" applyBorder="1" applyAlignment="1">
      <alignment horizontal="right"/>
    </xf>
    <xf numFmtId="37" fontId="0" fillId="0" borderId="7" xfId="2" applyFont="1" applyFill="1" applyBorder="1" applyAlignment="1">
      <alignment horizontal="right"/>
    </xf>
    <xf numFmtId="3" fontId="7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0" fontId="7" fillId="2" borderId="7" xfId="0" applyFont="1" applyBorder="1" applyAlignment="1">
      <alignment horizontal="left" indent="1"/>
    </xf>
    <xf numFmtId="0" fontId="7" fillId="2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2"/>
    </xf>
    <xf numFmtId="0" fontId="7" fillId="2" borderId="0" xfId="0" applyFont="1" applyAlignment="1"/>
    <xf numFmtId="0" fontId="0" fillId="2" borderId="3" xfId="0" applyBorder="1" applyAlignment="1">
      <alignment horizontal="right" indent="1"/>
    </xf>
    <xf numFmtId="0" fontId="0" fillId="2" borderId="4" xfId="0" applyBorder="1" applyAlignment="1">
      <alignment horizontal="right" indent="1"/>
    </xf>
    <xf numFmtId="37" fontId="8" fillId="3" borderId="9" xfId="2" applyFont="1" applyFill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left" wrapText="1" indent="1"/>
    </xf>
    <xf numFmtId="3" fontId="0" fillId="2" borderId="7" xfId="0" applyNumberFormat="1" applyBorder="1" applyAlignment="1">
      <alignment horizontal="left" indent="1"/>
    </xf>
    <xf numFmtId="0" fontId="8" fillId="3" borderId="8" xfId="0" applyFont="1" applyFill="1" applyBorder="1" applyAlignment="1">
      <alignment horizontal="left" wrapText="1" indent="1"/>
    </xf>
    <xf numFmtId="0" fontId="15" fillId="2" borderId="6" xfId="0" applyFont="1" applyBorder="1" applyAlignment="1">
      <alignment horizontal="left" wrapText="1"/>
    </xf>
    <xf numFmtId="0" fontId="15" fillId="2" borderId="7" xfId="0" applyFont="1" applyBorder="1" applyAlignment="1">
      <alignment horizontal="left" wrapText="1"/>
    </xf>
    <xf numFmtId="0" fontId="7" fillId="2" borderId="1" xfId="0" applyFont="1" applyBorder="1" applyAlignment="1">
      <alignment horizontal="right" wrapText="1" indent="1"/>
    </xf>
    <xf numFmtId="0" fontId="7" fillId="2" borderId="1" xfId="0" applyFont="1" applyBorder="1" applyAlignment="1">
      <alignment horizontal="right" indent="1"/>
    </xf>
    <xf numFmtId="3" fontId="7" fillId="2" borderId="1" xfId="0" applyNumberFormat="1" applyFont="1" applyBorder="1" applyAlignment="1">
      <alignment horizontal="right" indent="1"/>
    </xf>
    <xf numFmtId="3" fontId="7" fillId="4" borderId="1" xfId="0" applyNumberFormat="1" applyFont="1" applyFill="1" applyBorder="1" applyAlignment="1">
      <alignment horizontal="right" indent="1"/>
    </xf>
    <xf numFmtId="3" fontId="0" fillId="2" borderId="2" xfId="0" applyNumberFormat="1" applyBorder="1" applyAlignment="1">
      <alignment horizontal="right" indent="1"/>
    </xf>
    <xf numFmtId="0" fontId="7" fillId="2" borderId="3" xfId="0" applyFont="1" applyBorder="1" applyAlignment="1">
      <alignment horizontal="right" indent="1"/>
    </xf>
    <xf numFmtId="3" fontId="7" fillId="2" borderId="3" xfId="0" applyNumberFormat="1" applyFont="1" applyBorder="1" applyAlignment="1">
      <alignment horizontal="right" indent="1"/>
    </xf>
    <xf numFmtId="3" fontId="7" fillId="2" borderId="4" xfId="0" applyNumberFormat="1" applyFont="1" applyBorder="1" applyAlignment="1">
      <alignment horizontal="right" indent="1"/>
    </xf>
    <xf numFmtId="3" fontId="0" fillId="4" borderId="4" xfId="0" applyNumberFormat="1" applyFill="1" applyBorder="1" applyAlignment="1">
      <alignment horizontal="right" wrapText="1" indent="1"/>
    </xf>
    <xf numFmtId="0" fontId="14" fillId="3" borderId="9" xfId="0" applyFont="1" applyFill="1" applyBorder="1" applyAlignment="1">
      <alignment horizontal="right" vertical="center" wrapText="1" indent="2"/>
    </xf>
    <xf numFmtId="0" fontId="14" fillId="3" borderId="9" xfId="0" applyFont="1" applyFill="1" applyBorder="1" applyAlignment="1">
      <alignment horizontal="right" vertical="center" indent="2"/>
    </xf>
    <xf numFmtId="3" fontId="14" fillId="3" borderId="9" xfId="0" applyNumberFormat="1" applyFont="1" applyFill="1" applyBorder="1" applyAlignment="1">
      <alignment horizontal="right" vertical="center" indent="2"/>
    </xf>
    <xf numFmtId="3" fontId="14" fillId="3" borderId="9" xfId="0" applyNumberFormat="1" applyFont="1" applyFill="1" applyBorder="1" applyAlignment="1">
      <alignment horizontal="right" vertical="center" wrapText="1" indent="2"/>
    </xf>
    <xf numFmtId="3" fontId="14" fillId="3" borderId="10" xfId="0" applyNumberFormat="1" applyFont="1" applyFill="1" applyBorder="1" applyAlignment="1">
      <alignment horizontal="right" vertical="center" wrapText="1" indent="2"/>
    </xf>
    <xf numFmtId="0" fontId="0" fillId="2" borderId="6" xfId="0" applyBorder="1" applyAlignment="1">
      <alignment horizontal="left" indent="1"/>
    </xf>
    <xf numFmtId="0" fontId="0" fillId="2" borderId="8" xfId="0" applyBorder="1" applyAlignment="1">
      <alignment horizontal="left" indent="1"/>
    </xf>
    <xf numFmtId="0" fontId="7" fillId="2" borderId="6" xfId="0" applyFont="1" applyFill="1" applyBorder="1" applyAlignment="1">
      <alignment wrapText="1"/>
    </xf>
    <xf numFmtId="0" fontId="7" fillId="2" borderId="6" xfId="0" applyFont="1" applyBorder="1" applyAlignment="1">
      <alignment horizontal="left" wrapText="1" indent="1"/>
    </xf>
    <xf numFmtId="0" fontId="7" fillId="2" borderId="0" xfId="0" applyFont="1" applyAlignment="1">
      <alignment horizontal="left" vertical="center" wrapText="1"/>
    </xf>
    <xf numFmtId="0" fontId="9" fillId="4" borderId="3" xfId="4" applyFont="1" applyFill="1" applyBorder="1"/>
    <xf numFmtId="3" fontId="1" fillId="4" borderId="3" xfId="4" applyNumberFormat="1" applyFill="1" applyBorder="1" applyAlignment="1">
      <alignment horizontal="center" vertical="center"/>
    </xf>
    <xf numFmtId="3" fontId="1" fillId="4" borderId="4" xfId="4" applyNumberFormat="1" applyFill="1" applyBorder="1" applyAlignment="1">
      <alignment horizontal="center" vertical="center"/>
    </xf>
    <xf numFmtId="3" fontId="1" fillId="0" borderId="3" xfId="4" applyNumberFormat="1" applyBorder="1" applyAlignment="1">
      <alignment horizontal="center"/>
    </xf>
    <xf numFmtId="3" fontId="1" fillId="0" borderId="4" xfId="4" applyNumberFormat="1" applyBorder="1" applyAlignment="1">
      <alignment horizontal="center"/>
    </xf>
    <xf numFmtId="0" fontId="9" fillId="2" borderId="9" xfId="0" applyFont="1" applyBorder="1"/>
    <xf numFmtId="3" fontId="7" fillId="2" borderId="0" xfId="0" applyNumberFormat="1" applyFont="1" applyBorder="1" applyAlignment="1">
      <alignment horizontal="center" vertical="top" wrapText="1"/>
    </xf>
    <xf numFmtId="37" fontId="7" fillId="2" borderId="0" xfId="2" applyFont="1" applyFill="1" applyBorder="1" applyAlignment="1"/>
    <xf numFmtId="3" fontId="15" fillId="4" borderId="3" xfId="0" applyNumberFormat="1" applyFont="1" applyFill="1" applyBorder="1" applyAlignment="1">
      <alignment horizontal="right" wrapText="1" indent="1"/>
    </xf>
    <xf numFmtId="3" fontId="15" fillId="4" borderId="3" xfId="0" applyNumberFormat="1" applyFont="1" applyFill="1" applyBorder="1" applyAlignment="1">
      <alignment horizontal="right" indent="1"/>
    </xf>
    <xf numFmtId="3" fontId="15" fillId="4" borderId="4" xfId="0" applyNumberFormat="1" applyFont="1" applyFill="1" applyBorder="1" applyAlignment="1">
      <alignment horizontal="right" indent="1"/>
    </xf>
    <xf numFmtId="3" fontId="7" fillId="4" borderId="3" xfId="0" applyNumberFormat="1" applyFont="1" applyFill="1" applyBorder="1" applyAlignment="1">
      <alignment horizontal="right" wrapText="1" indent="1"/>
    </xf>
    <xf numFmtId="3" fontId="0" fillId="4" borderId="3" xfId="0" applyNumberFormat="1" applyFill="1" applyBorder="1" applyAlignment="1">
      <alignment horizontal="right" wrapText="1" indent="1"/>
    </xf>
    <xf numFmtId="0" fontId="7" fillId="2" borderId="0" xfId="0" applyNumberFormat="1" applyFont="1" applyAlignment="1">
      <alignment vertical="justify" wrapText="1"/>
    </xf>
    <xf numFmtId="4" fontId="8" fillId="3" borderId="9" xfId="2" applyNumberFormat="1" applyFont="1" applyFill="1" applyBorder="1" applyAlignment="1">
      <alignment horizontal="right" indent="1"/>
    </xf>
    <xf numFmtId="39" fontId="8" fillId="2" borderId="4" xfId="2" applyNumberFormat="1" applyFont="1" applyFill="1" applyBorder="1" applyAlignment="1">
      <alignment horizontal="right"/>
    </xf>
    <xf numFmtId="39" fontId="7" fillId="2" borderId="4" xfId="2" applyNumberFormat="1" applyFont="1" applyFill="1" applyBorder="1" applyAlignment="1">
      <alignment horizontal="right"/>
    </xf>
    <xf numFmtId="3" fontId="7" fillId="2" borderId="0" xfId="0" applyNumberFormat="1" applyFont="1" applyBorder="1" applyAlignment="1">
      <alignment horizontal="center" vertical="top" wrapText="1"/>
    </xf>
    <xf numFmtId="10" fontId="7" fillId="2" borderId="1" xfId="0" applyNumberFormat="1" applyFont="1" applyFill="1" applyBorder="1" applyAlignment="1" applyProtection="1">
      <alignment horizontal="right" indent="1"/>
    </xf>
    <xf numFmtId="10" fontId="7" fillId="2" borderId="2" xfId="0" applyNumberFormat="1" applyFont="1" applyFill="1" applyBorder="1" applyAlignment="1" applyProtection="1">
      <alignment horizontal="right" indent="1"/>
    </xf>
    <xf numFmtId="10" fontId="7" fillId="2" borderId="3" xfId="0" applyNumberFormat="1" applyFont="1" applyFill="1" applyBorder="1" applyAlignment="1" applyProtection="1">
      <alignment horizontal="right" indent="1"/>
    </xf>
    <xf numFmtId="10" fontId="7" fillId="2" borderId="4" xfId="0" applyNumberFormat="1" applyFont="1" applyFill="1" applyBorder="1" applyAlignment="1" applyProtection="1">
      <alignment horizontal="right" indent="1"/>
    </xf>
    <xf numFmtId="10" fontId="7" fillId="2" borderId="3" xfId="0" applyNumberFormat="1" applyFont="1" applyFill="1" applyBorder="1" applyAlignment="1" applyProtection="1">
      <alignment horizontal="right" wrapText="1" indent="1"/>
    </xf>
    <xf numFmtId="10" fontId="7" fillId="0" borderId="3" xfId="0" applyNumberFormat="1" applyFont="1" applyFill="1" applyBorder="1" applyAlignment="1" applyProtection="1">
      <alignment horizontal="right" indent="1"/>
    </xf>
    <xf numFmtId="10" fontId="7" fillId="0" borderId="4" xfId="0" applyNumberFormat="1" applyFont="1" applyFill="1" applyBorder="1" applyAlignment="1" applyProtection="1">
      <alignment horizontal="right" indent="1"/>
    </xf>
    <xf numFmtId="37" fontId="8" fillId="3" borderId="10" xfId="2" applyFont="1" applyFill="1" applyBorder="1" applyAlignment="1">
      <alignment horizontal="right" indent="1"/>
    </xf>
    <xf numFmtId="3" fontId="14" fillId="3" borderId="10" xfId="0" applyNumberFormat="1" applyFont="1" applyFill="1" applyBorder="1" applyAlignment="1">
      <alignment horizontal="right" vertical="center" indent="2"/>
    </xf>
    <xf numFmtId="3" fontId="8" fillId="3" borderId="10" xfId="0" applyNumberFormat="1" applyFont="1" applyFill="1" applyBorder="1" applyAlignment="1">
      <alignment horizontal="right" wrapText="1" indent="1"/>
    </xf>
    <xf numFmtId="0" fontId="7" fillId="2" borderId="0" xfId="0" applyFont="1" applyBorder="1" applyAlignment="1">
      <alignment horizontal="left" wrapText="1"/>
    </xf>
    <xf numFmtId="3" fontId="7" fillId="2" borderId="0" xfId="0" applyNumberFormat="1" applyFont="1" applyBorder="1" applyAlignment="1">
      <alignment horizontal="center" vertical="top" wrapText="1"/>
    </xf>
    <xf numFmtId="0" fontId="1" fillId="2" borderId="7" xfId="0" applyFont="1" applyBorder="1" applyAlignment="1">
      <alignment horizontal="left" wrapText="1"/>
    </xf>
    <xf numFmtId="37" fontId="0" fillId="4" borderId="3" xfId="2" applyFont="1" applyFill="1" applyBorder="1" applyAlignment="1">
      <alignment horizontal="right"/>
    </xf>
    <xf numFmtId="37" fontId="0" fillId="4" borderId="7" xfId="2" applyFont="1" applyFill="1" applyBorder="1" applyAlignment="1">
      <alignment horizontal="right"/>
    </xf>
    <xf numFmtId="37" fontId="7" fillId="4" borderId="4" xfId="2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 wrapText="1" indent="1"/>
    </xf>
    <xf numFmtId="0" fontId="7" fillId="2" borderId="4" xfId="0" applyFont="1" applyBorder="1" applyAlignment="1">
      <alignment horizontal="right" wrapText="1" indent="1"/>
    </xf>
    <xf numFmtId="0" fontId="1" fillId="3" borderId="17" xfId="0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right" indent="1"/>
    </xf>
    <xf numFmtId="3" fontId="7" fillId="2" borderId="3" xfId="2" applyNumberFormat="1" applyFont="1" applyFill="1" applyBorder="1" applyAlignment="1">
      <alignment horizontal="right" indent="1"/>
    </xf>
    <xf numFmtId="3" fontId="7" fillId="0" borderId="3" xfId="2" applyNumberFormat="1" applyFont="1" applyFill="1" applyBorder="1" applyAlignment="1">
      <alignment horizontal="right" indent="1"/>
    </xf>
    <xf numFmtId="3" fontId="8" fillId="3" borderId="10" xfId="2" applyNumberFormat="1" applyFont="1" applyFill="1" applyBorder="1" applyAlignment="1">
      <alignment horizontal="right" indent="1"/>
    </xf>
    <xf numFmtId="3" fontId="1" fillId="4" borderId="3" xfId="0" applyNumberFormat="1" applyFont="1" applyFill="1" applyBorder="1" applyAlignment="1">
      <alignment horizontal="right" wrapText="1" indent="1"/>
    </xf>
    <xf numFmtId="3" fontId="1" fillId="2" borderId="3" xfId="0" applyNumberFormat="1" applyFont="1" applyBorder="1" applyAlignment="1">
      <alignment horizontal="right" indent="1"/>
    </xf>
    <xf numFmtId="3" fontId="1" fillId="2" borderId="3" xfId="0" applyNumberFormat="1" applyFont="1" applyBorder="1" applyAlignment="1">
      <alignment horizontal="right" wrapText="1" indent="1"/>
    </xf>
    <xf numFmtId="0" fontId="1" fillId="2" borderId="3" xfId="0" applyFont="1" applyBorder="1" applyAlignment="1">
      <alignment horizontal="right" wrapText="1" indent="1"/>
    </xf>
    <xf numFmtId="0" fontId="1" fillId="4" borderId="3" xfId="0" applyFont="1" applyFill="1" applyBorder="1" applyAlignment="1">
      <alignment horizontal="right" wrapText="1" inden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center" wrapText="1"/>
    </xf>
    <xf numFmtId="0" fontId="7" fillId="2" borderId="0" xfId="0" applyFont="1" applyAlignment="1">
      <alignment horizontal="left" vertical="center" wrapText="1"/>
    </xf>
    <xf numFmtId="0" fontId="12" fillId="2" borderId="0" xfId="0" applyFont="1" applyAlignment="1">
      <alignment horizontal="justify" vertical="justify"/>
    </xf>
    <xf numFmtId="0" fontId="7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wrapText="1" indent="3"/>
    </xf>
    <xf numFmtId="0" fontId="8" fillId="3" borderId="8" xfId="0" applyFont="1" applyFill="1" applyBorder="1" applyAlignment="1">
      <alignment horizontal="left" wrapText="1" indent="3"/>
    </xf>
    <xf numFmtId="0" fontId="7" fillId="2" borderId="0" xfId="0" applyFont="1" applyBorder="1" applyAlignment="1">
      <alignment horizontal="left" wrapText="1"/>
    </xf>
    <xf numFmtId="0" fontId="7" fillId="2" borderId="0" xfId="0" applyFont="1" applyAlignment="1">
      <alignment horizontal="left" wrapText="1"/>
    </xf>
    <xf numFmtId="0" fontId="6" fillId="2" borderId="0" xfId="0" applyFont="1" applyAlignment="1">
      <alignment horizontal="center" vertical="center"/>
    </xf>
    <xf numFmtId="3" fontId="7" fillId="2" borderId="2" xfId="0" applyNumberFormat="1" applyFont="1" applyBorder="1" applyAlignment="1">
      <alignment horizontal="center" wrapText="1"/>
    </xf>
    <xf numFmtId="3" fontId="7" fillId="2" borderId="6" xfId="0" applyNumberFormat="1" applyFont="1" applyBorder="1" applyAlignment="1">
      <alignment horizontal="center" wrapText="1"/>
    </xf>
    <xf numFmtId="3" fontId="7" fillId="2" borderId="4" xfId="0" applyNumberFormat="1" applyFont="1" applyBorder="1" applyAlignment="1">
      <alignment horizontal="center" wrapText="1"/>
    </xf>
    <xf numFmtId="3" fontId="7" fillId="2" borderId="7" xfId="0" applyNumberFormat="1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0" xfId="1" applyFont="1" applyAlignment="1" applyProtection="1"/>
    <xf numFmtId="0" fontId="7" fillId="3" borderId="10" xfId="0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0" fontId="7" fillId="2" borderId="13" xfId="0" applyFont="1" applyBorder="1" applyAlignment="1">
      <alignment horizontal="left" wrapText="1"/>
    </xf>
    <xf numFmtId="0" fontId="7" fillId="2" borderId="4" xfId="0" applyFont="1" applyBorder="1" applyAlignment="1">
      <alignment horizontal="center" wrapText="1"/>
    </xf>
    <xf numFmtId="0" fontId="7" fillId="2" borderId="7" xfId="0" applyFont="1" applyBorder="1" applyAlignment="1">
      <alignment horizont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2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9" fillId="3" borderId="28" xfId="0" applyFont="1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left" wrapText="1"/>
    </xf>
    <xf numFmtId="0" fontId="0" fillId="3" borderId="1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0" fillId="2" borderId="27" xfId="0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7" fillId="2" borderId="0" xfId="0" applyNumberFormat="1" applyFont="1" applyAlignment="1">
      <alignment horizontal="left" vertical="justify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center" vertical="top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10" xfId="4" applyFont="1" applyFill="1" applyBorder="1" applyAlignment="1">
      <alignment horizontal="center" vertical="center" wrapText="1"/>
    </xf>
    <xf numFmtId="0" fontId="0" fillId="2" borderId="13" xfId="0" applyBorder="1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8" xfId="6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9" fillId="3" borderId="9" xfId="4" applyFont="1" applyFill="1" applyBorder="1" applyAlignment="1">
      <alignment horizontal="center" vertical="center" wrapText="1"/>
    </xf>
    <xf numFmtId="0" fontId="7" fillId="2" borderId="0" xfId="3" applyFont="1" applyFill="1" applyBorder="1" applyAlignment="1" applyProtection="1">
      <alignment horizontal="left" vertical="center" wrapText="1"/>
    </xf>
    <xf numFmtId="0" fontId="0" fillId="2" borderId="0" xfId="0" applyAlignment="1">
      <alignment horizontal="left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25" xfId="5" applyNumberFormat="1" applyFont="1" applyFill="1" applyBorder="1" applyAlignment="1">
      <alignment horizontal="center" vertical="center" wrapText="1"/>
    </xf>
    <xf numFmtId="164" fontId="7" fillId="3" borderId="26" xfId="5" applyNumberFormat="1" applyFont="1" applyFill="1" applyBorder="1" applyAlignment="1">
      <alignment horizontal="center" vertical="center" wrapText="1"/>
    </xf>
    <xf numFmtId="0" fontId="10" fillId="2" borderId="13" xfId="0" applyFont="1" applyBorder="1" applyAlignment="1">
      <alignment horizontal="left" vertical="top" wrapText="1"/>
    </xf>
    <xf numFmtId="0" fontId="7" fillId="2" borderId="13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</cellXfs>
  <cellStyles count="9">
    <cellStyle name="Hipervínculo" xfId="1" builtinId="8"/>
    <cellStyle name="Millares 2" xfId="8"/>
    <cellStyle name="Normal" xfId="0" builtinId="0"/>
    <cellStyle name="Normal 2" xfId="7"/>
    <cellStyle name="Normal_CARNE2" xfId="2"/>
    <cellStyle name="Normal_EXAGRI3" xfId="3"/>
    <cellStyle name="Normal_Tablas ajenas" xfId="4"/>
    <cellStyle name="Normal_Tablas NFU e ind extract" xfId="5"/>
    <cellStyle name="Normal_Tablas VFU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residuos </a:t>
            </a:r>
            <a:r>
              <a:rPr lang="es-ES">
                <a:solidFill>
                  <a:sysClr val="windowText" lastClr="000000"/>
                </a:solidFill>
              </a:rPr>
              <a:t>municipales </a:t>
            </a:r>
            <a:r>
              <a:rPr lang="es-ES"/>
              <a:t>según modalidad</a:t>
            </a:r>
            <a:r>
              <a:rPr lang="es-ES">
                <a:solidFill>
                  <a:srgbClr val="FF0000"/>
                </a:solidFill>
              </a:rPr>
              <a:t> </a:t>
            </a:r>
            <a:r>
              <a:rPr lang="es-ES">
                <a:solidFill>
                  <a:sysClr val="windowText" lastClr="000000"/>
                </a:solidFill>
              </a:rPr>
              <a:t>de recogida</a:t>
            </a:r>
            <a:r>
              <a:rPr lang="es-ES"/>
              <a:t>. Año 2015
</a:t>
            </a:r>
          </a:p>
        </c:rich>
      </c:tx>
      <c:layout>
        <c:manualLayout>
          <c:xMode val="edge"/>
          <c:yMode val="edge"/>
          <c:x val="0.12546140531476471"/>
          <c:y val="1.66667054192369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48255222709742"/>
          <c:y val="0.44047719035120608"/>
          <c:w val="0.62648678140324543"/>
          <c:h val="0.47936582927134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CCCFF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800080"/>
              </a:solidFill>
              <a:ln w="38100">
                <a:solidFill>
                  <a:srgbClr val="9933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00FF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530070733778202"/>
                  <c:y val="-4.868391451068609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263613266053927E-2"/>
                  <c:y val="0.2275200599925008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4174939387189279"/>
                  <c:y val="5.390926134233234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8408732118817246E-2"/>
                  <c:y val="-0.2065439320084994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492789416083417E-2"/>
                  <c:y val="-0.2311278590176228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5072893563581378"/>
                  <c:y val="-0.1936517935258092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2073690973130242"/>
                  <c:y val="-3.32000999875015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1211516696281429"/>
                  <c:y val="-0.2027272216921838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8"/>
              <c:pt idx="0">
                <c:v>80.850346434424509</c:v>
              </c:pt>
              <c:pt idx="1">
                <c:v>4.7687251548310421</c:v>
              </c:pt>
              <c:pt idx="2">
                <c:v>4.3145263585577957E-2</c:v>
              </c:pt>
              <c:pt idx="3">
                <c:v>2.6496981476891692</c:v>
              </c:pt>
              <c:pt idx="4">
                <c:v>1.0837611902696209</c:v>
              </c:pt>
              <c:pt idx="5">
                <c:v>2.7996871408549926</c:v>
              </c:pt>
              <c:pt idx="6">
                <c:v>3.5281482434613141</c:v>
              </c:pt>
              <c:pt idx="7">
                <c:v>4.2764884248837678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1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85725</xdr:rowOff>
    </xdr:from>
    <xdr:to>
      <xdr:col>3</xdr:col>
      <xdr:colOff>962025</xdr:colOff>
      <xdr:row>44</xdr:row>
      <xdr:rowOff>76200</xdr:rowOff>
    </xdr:to>
    <xdr:graphicFrame macro="">
      <xdr:nvGraphicFramePr>
        <xdr:cNvPr id="8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  <pageSetUpPr fitToPage="1"/>
  </sheetPr>
  <dimension ref="A1:F45"/>
  <sheetViews>
    <sheetView tabSelected="1" view="pageBreakPreview" workbookViewId="0">
      <selection activeCell="G18" sqref="G18"/>
    </sheetView>
  </sheetViews>
  <sheetFormatPr baseColWidth="10" defaultColWidth="9.140625" defaultRowHeight="12.75" x14ac:dyDescent="0.2"/>
  <cols>
    <col min="1" max="1" width="36.5703125" customWidth="1"/>
    <col min="2" max="2" width="45.140625" customWidth="1"/>
    <col min="3" max="3" width="16.85546875" style="22" customWidth="1"/>
    <col min="4" max="4" width="15.85546875" style="22" customWidth="1"/>
  </cols>
  <sheetData>
    <row r="1" spans="1:6" ht="18" x14ac:dyDescent="0.25">
      <c r="A1" s="227" t="s">
        <v>0</v>
      </c>
      <c r="B1" s="227"/>
      <c r="C1" s="227"/>
      <c r="D1" s="227"/>
    </row>
    <row r="3" spans="1:6" s="10" customFormat="1" ht="15" x14ac:dyDescent="0.2">
      <c r="A3" s="228" t="s">
        <v>176</v>
      </c>
      <c r="B3" s="228"/>
      <c r="C3" s="228"/>
      <c r="D3" s="228"/>
      <c r="E3" s="9"/>
      <c r="F3" s="9"/>
    </row>
    <row r="4" spans="1:6" ht="13.5" thickBot="1" x14ac:dyDescent="0.25">
      <c r="A4" s="11"/>
      <c r="B4" s="11"/>
      <c r="C4" s="20"/>
      <c r="D4" s="20"/>
      <c r="E4" s="2"/>
      <c r="F4" s="2"/>
    </row>
    <row r="5" spans="1:6" s="18" customFormat="1" ht="30" customHeight="1" thickBot="1" x14ac:dyDescent="0.25">
      <c r="A5" s="232" t="s">
        <v>4</v>
      </c>
      <c r="B5" s="233"/>
      <c r="C5" s="64" t="s">
        <v>5</v>
      </c>
      <c r="D5" s="65" t="s">
        <v>6</v>
      </c>
      <c r="E5" s="67"/>
      <c r="F5" s="67"/>
    </row>
    <row r="6" spans="1:6" ht="15" customHeight="1" x14ac:dyDescent="0.2">
      <c r="A6" s="54" t="s">
        <v>50</v>
      </c>
      <c r="B6" s="53"/>
      <c r="C6" s="50"/>
      <c r="D6" s="51"/>
      <c r="E6" s="2"/>
      <c r="F6" s="2"/>
    </row>
    <row r="7" spans="1:6" ht="15" customHeight="1" x14ac:dyDescent="0.2">
      <c r="A7" s="55"/>
      <c r="B7" s="44" t="s">
        <v>51</v>
      </c>
      <c r="C7" s="35">
        <v>17106176.148700003</v>
      </c>
      <c r="D7" s="195">
        <v>80.850346434424509</v>
      </c>
      <c r="E7" s="2"/>
      <c r="F7" s="2"/>
    </row>
    <row r="8" spans="1:6" ht="15" customHeight="1" x14ac:dyDescent="0.2">
      <c r="A8" s="55"/>
      <c r="B8" s="44"/>
      <c r="C8" s="35"/>
      <c r="D8" s="195"/>
      <c r="E8" s="2"/>
      <c r="F8" s="2"/>
    </row>
    <row r="9" spans="1:6" ht="15" customHeight="1" x14ac:dyDescent="0.2">
      <c r="A9" s="55" t="s">
        <v>57</v>
      </c>
      <c r="B9" s="44" t="s">
        <v>52</v>
      </c>
      <c r="C9" s="35">
        <v>1008958.59315</v>
      </c>
      <c r="D9" s="195">
        <v>4.7687251548310421</v>
      </c>
      <c r="E9" s="2"/>
      <c r="F9" s="2"/>
    </row>
    <row r="10" spans="1:6" ht="12.75" customHeight="1" x14ac:dyDescent="0.2">
      <c r="A10" s="52"/>
      <c r="B10" s="44" t="s">
        <v>14</v>
      </c>
      <c r="C10" s="35">
        <v>9128.6</v>
      </c>
      <c r="D10" s="195">
        <v>4.3145263585577957E-2</v>
      </c>
      <c r="E10" s="2"/>
      <c r="F10" s="2"/>
    </row>
    <row r="11" spans="1:6" ht="12.75" customHeight="1" x14ac:dyDescent="0.2">
      <c r="A11" s="52"/>
      <c r="B11" s="44" t="s">
        <v>53</v>
      </c>
      <c r="C11" s="35">
        <v>560618.53610000003</v>
      </c>
      <c r="D11" s="195">
        <v>2.6496981476891692</v>
      </c>
      <c r="E11" s="2"/>
      <c r="F11" s="2"/>
    </row>
    <row r="12" spans="1:6" x14ac:dyDescent="0.2">
      <c r="A12" s="52"/>
      <c r="B12" s="44" t="s">
        <v>54</v>
      </c>
      <c r="C12" s="35">
        <v>229300.31199999995</v>
      </c>
      <c r="D12" s="195">
        <v>1.0837611902696209</v>
      </c>
      <c r="E12" s="2"/>
      <c r="F12" s="2"/>
    </row>
    <row r="13" spans="1:6" x14ac:dyDescent="0.2">
      <c r="A13" s="52"/>
      <c r="B13" s="44" t="s">
        <v>55</v>
      </c>
      <c r="C13" s="35">
        <v>592352.94699999993</v>
      </c>
      <c r="D13" s="195">
        <v>2.7996871408549926</v>
      </c>
      <c r="E13" s="2"/>
      <c r="F13" s="2"/>
    </row>
    <row r="14" spans="1:6" s="45" customFormat="1" x14ac:dyDescent="0.2">
      <c r="A14" s="52"/>
      <c r="B14" s="44" t="s">
        <v>56</v>
      </c>
      <c r="C14" s="35">
        <v>746479.48299999989</v>
      </c>
      <c r="D14" s="195">
        <v>3.5281482434613141</v>
      </c>
    </row>
    <row r="15" spans="1:6" s="45" customFormat="1" x14ac:dyDescent="0.2">
      <c r="A15" s="208"/>
      <c r="B15" s="210" t="s">
        <v>175</v>
      </c>
      <c r="C15" s="35">
        <v>904812</v>
      </c>
      <c r="D15" s="195">
        <v>4.2764884248837678</v>
      </c>
    </row>
    <row r="16" spans="1:6" x14ac:dyDescent="0.2">
      <c r="A16" s="52"/>
      <c r="B16" s="44"/>
      <c r="C16" s="5"/>
      <c r="D16" s="196"/>
      <c r="E16" s="2"/>
      <c r="F16" s="2"/>
    </row>
    <row r="17" spans="1:6" ht="13.5" thickBot="1" x14ac:dyDescent="0.25">
      <c r="A17" s="234" t="s">
        <v>3</v>
      </c>
      <c r="B17" s="235"/>
      <c r="C17" s="46">
        <f>SUM(C7:C15)</f>
        <v>21157826.619950004</v>
      </c>
      <c r="D17" s="47">
        <f>SUM(D7:D16)</f>
        <v>100</v>
      </c>
      <c r="E17" s="2"/>
      <c r="F17" s="2"/>
    </row>
    <row r="18" spans="1:6" s="7" customFormat="1" x14ac:dyDescent="0.2">
      <c r="A18" s="49"/>
      <c r="B18" s="49"/>
      <c r="C18" s="24"/>
      <c r="D18" s="24"/>
      <c r="E18" s="14"/>
      <c r="F18" s="14"/>
    </row>
    <row r="19" spans="1:6" ht="12" customHeight="1" x14ac:dyDescent="0.2">
      <c r="A19" s="229" t="s">
        <v>29</v>
      </c>
      <c r="B19" s="229"/>
      <c r="C19" s="230"/>
      <c r="D19" s="230"/>
      <c r="E19" s="2"/>
      <c r="F19" s="2"/>
    </row>
    <row r="20" spans="1:6" ht="12" customHeight="1" x14ac:dyDescent="0.2">
      <c r="A20" s="23"/>
      <c r="B20" s="23"/>
      <c r="C20" s="21"/>
      <c r="D20" s="21"/>
      <c r="E20" s="2"/>
      <c r="F20" s="2"/>
    </row>
    <row r="21" spans="1:6" ht="12" customHeight="1" x14ac:dyDescent="0.2">
      <c r="A21" s="23"/>
      <c r="B21" s="23"/>
      <c r="C21" s="21"/>
      <c r="D21" s="21"/>
      <c r="E21" s="2"/>
      <c r="F21" s="2"/>
    </row>
    <row r="22" spans="1:6" ht="12" customHeight="1" x14ac:dyDescent="0.2">
      <c r="A22" s="23"/>
      <c r="B22" s="23"/>
      <c r="C22" s="21"/>
      <c r="D22" s="21"/>
      <c r="E22" s="2"/>
      <c r="F22" s="2"/>
    </row>
    <row r="23" spans="1:6" ht="12" customHeight="1" x14ac:dyDescent="0.2">
      <c r="A23" s="2"/>
      <c r="B23" s="2"/>
      <c r="C23" s="21"/>
      <c r="D23" s="21"/>
      <c r="E23" s="2"/>
      <c r="F23" s="2"/>
    </row>
    <row r="24" spans="1:6" x14ac:dyDescent="0.2">
      <c r="A24" s="2"/>
      <c r="B24" s="2"/>
      <c r="C24" s="21"/>
      <c r="D24" s="21"/>
      <c r="E24" s="2"/>
      <c r="F24" s="2"/>
    </row>
    <row r="25" spans="1:6" x14ac:dyDescent="0.2">
      <c r="A25" s="2"/>
      <c r="B25" s="2"/>
      <c r="C25" s="21"/>
      <c r="D25" s="21"/>
      <c r="E25" s="2"/>
      <c r="F25" s="2"/>
    </row>
    <row r="42" spans="1:4" x14ac:dyDescent="0.2">
      <c r="A42" s="231"/>
      <c r="B42" s="231"/>
      <c r="C42" s="226"/>
      <c r="D42" s="226"/>
    </row>
    <row r="43" spans="1:4" x14ac:dyDescent="0.2">
      <c r="A43" s="226"/>
      <c r="B43" s="226"/>
      <c r="C43" s="226"/>
      <c r="D43" s="226"/>
    </row>
    <row r="44" spans="1:4" x14ac:dyDescent="0.2">
      <c r="A44" s="226"/>
      <c r="B44" s="226"/>
      <c r="C44" s="226"/>
      <c r="D44" s="226"/>
    </row>
    <row r="45" spans="1:4" x14ac:dyDescent="0.2">
      <c r="A45" s="226"/>
      <c r="B45" s="226"/>
      <c r="C45" s="226"/>
      <c r="D45" s="226"/>
    </row>
  </sheetData>
  <mergeCells count="9">
    <mergeCell ref="A44:D44"/>
    <mergeCell ref="A45:D45"/>
    <mergeCell ref="A43:D43"/>
    <mergeCell ref="A1:D1"/>
    <mergeCell ref="A3:D3"/>
    <mergeCell ref="A19:D19"/>
    <mergeCell ref="A42:D42"/>
    <mergeCell ref="A5:B5"/>
    <mergeCell ref="A17:B17"/>
  </mergeCells>
  <phoneticPr fontId="0" type="noConversion"/>
  <printOptions horizontalCentered="1"/>
  <pageMargins left="0.78740157480314965" right="0.78740157480314965" top="0.59055118110236227" bottom="0.59055118110236227" header="0" footer="0"/>
  <pageSetup paperSize="9" scale="7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1:J34"/>
  <sheetViews>
    <sheetView view="pageBreakPreview" topLeftCell="D1" zoomScale="75" zoomScaleNormal="75" workbookViewId="0">
      <selection activeCell="G18" sqref="G18"/>
    </sheetView>
  </sheetViews>
  <sheetFormatPr baseColWidth="10" defaultRowHeight="12.75" x14ac:dyDescent="0.2"/>
  <cols>
    <col min="1" max="1" width="39.5703125" customWidth="1"/>
    <col min="2" max="2" width="21.7109375" customWidth="1"/>
    <col min="3" max="3" width="22" customWidth="1"/>
    <col min="4" max="4" width="18.5703125" customWidth="1"/>
    <col min="5" max="5" width="19" customWidth="1"/>
    <col min="6" max="6" width="16.28515625" customWidth="1"/>
    <col min="7" max="7" width="15.42578125" customWidth="1"/>
    <col min="8" max="8" width="15.7109375" customWidth="1"/>
    <col min="9" max="9" width="15.5703125" customWidth="1"/>
    <col min="10" max="10" width="14.42578125" customWidth="1"/>
    <col min="11" max="11" width="3.28515625" customWidth="1"/>
  </cols>
  <sheetData>
    <row r="1" spans="1:10" ht="18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x14ac:dyDescent="0.2">
      <c r="A2" s="22"/>
      <c r="B2" s="22"/>
      <c r="C2" s="22"/>
      <c r="D2" s="22"/>
      <c r="E2" s="22"/>
    </row>
    <row r="3" spans="1:10" ht="23.25" customHeight="1" x14ac:dyDescent="0.2">
      <c r="A3" s="228" t="s">
        <v>170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3.5" thickBot="1" x14ac:dyDescent="0.25">
      <c r="A4" s="2"/>
      <c r="B4" s="2"/>
      <c r="C4" s="2"/>
    </row>
    <row r="5" spans="1:10" ht="22.5" customHeight="1" x14ac:dyDescent="0.2">
      <c r="A5" s="304" t="s">
        <v>61</v>
      </c>
      <c r="B5" s="246" t="s">
        <v>154</v>
      </c>
      <c r="C5" s="313" t="s">
        <v>147</v>
      </c>
      <c r="D5" s="313"/>
      <c r="E5" s="313"/>
      <c r="F5" s="313"/>
      <c r="G5" s="313"/>
      <c r="H5" s="313"/>
      <c r="I5" s="313"/>
      <c r="J5" s="292"/>
    </row>
    <row r="6" spans="1:10" ht="33.75" customHeight="1" x14ac:dyDescent="0.2">
      <c r="A6" s="305"/>
      <c r="B6" s="255"/>
      <c r="C6" s="314" t="s">
        <v>148</v>
      </c>
      <c r="D6" s="314"/>
      <c r="E6" s="314" t="s">
        <v>149</v>
      </c>
      <c r="F6" s="314"/>
      <c r="G6" s="314" t="s">
        <v>150</v>
      </c>
      <c r="H6" s="314"/>
      <c r="I6" s="314" t="s">
        <v>151</v>
      </c>
      <c r="J6" s="315"/>
    </row>
    <row r="7" spans="1:10" ht="41.25" customHeight="1" thickBot="1" x14ac:dyDescent="0.25">
      <c r="A7" s="306"/>
      <c r="B7" s="254"/>
      <c r="C7" s="103" t="s">
        <v>152</v>
      </c>
      <c r="D7" s="103" t="s">
        <v>153</v>
      </c>
      <c r="E7" s="103" t="s">
        <v>152</v>
      </c>
      <c r="F7" s="103" t="s">
        <v>153</v>
      </c>
      <c r="G7" s="103" t="s">
        <v>152</v>
      </c>
      <c r="H7" s="103" t="s">
        <v>153</v>
      </c>
      <c r="I7" s="103" t="s">
        <v>152</v>
      </c>
      <c r="J7" s="104" t="s">
        <v>153</v>
      </c>
    </row>
    <row r="8" spans="1:10" s="19" customFormat="1" ht="27.75" customHeight="1" x14ac:dyDescent="0.2">
      <c r="A8" s="69" t="s">
        <v>63</v>
      </c>
      <c r="B8" s="107">
        <v>110109</v>
      </c>
      <c r="C8" s="107">
        <v>93892</v>
      </c>
      <c r="D8" s="108">
        <v>0.85</v>
      </c>
      <c r="E8" s="107">
        <v>14315</v>
      </c>
      <c r="F8" s="108">
        <v>0.13</v>
      </c>
      <c r="G8" s="109">
        <v>0</v>
      </c>
      <c r="H8" s="108">
        <v>0</v>
      </c>
      <c r="I8" s="107">
        <v>1902</v>
      </c>
      <c r="J8" s="110">
        <v>0.02</v>
      </c>
    </row>
    <row r="9" spans="1:10" s="19" customFormat="1" ht="14.1" customHeight="1" x14ac:dyDescent="0.2">
      <c r="A9" s="69" t="s">
        <v>84</v>
      </c>
      <c r="B9" s="107">
        <v>29537</v>
      </c>
      <c r="C9" s="107">
        <v>9106</v>
      </c>
      <c r="D9" s="108">
        <v>0.31</v>
      </c>
      <c r="E9" s="109">
        <v>431</v>
      </c>
      <c r="F9" s="108">
        <v>0.01</v>
      </c>
      <c r="G9" s="107">
        <v>20000</v>
      </c>
      <c r="H9" s="108">
        <v>0.68</v>
      </c>
      <c r="I9" s="109">
        <v>0</v>
      </c>
      <c r="J9" s="110">
        <v>0</v>
      </c>
    </row>
    <row r="10" spans="1:10" s="19" customFormat="1" ht="14.1" customHeight="1" x14ac:dyDescent="0.2">
      <c r="A10" s="69" t="s">
        <v>88</v>
      </c>
      <c r="B10" s="107">
        <v>12631</v>
      </c>
      <c r="C10" s="107">
        <v>12313</v>
      </c>
      <c r="D10" s="108">
        <v>0.97</v>
      </c>
      <c r="E10" s="109">
        <v>0</v>
      </c>
      <c r="F10" s="108">
        <v>0</v>
      </c>
      <c r="G10" s="109">
        <v>0</v>
      </c>
      <c r="H10" s="108">
        <v>0</v>
      </c>
      <c r="I10" s="109">
        <v>319</v>
      </c>
      <c r="J10" s="110">
        <v>0.03</v>
      </c>
    </row>
    <row r="11" spans="1:10" s="19" customFormat="1" ht="14.1" customHeight="1" x14ac:dyDescent="0.2">
      <c r="A11" s="69" t="s">
        <v>65</v>
      </c>
      <c r="B11" s="107">
        <v>31422</v>
      </c>
      <c r="C11" s="109">
        <v>0</v>
      </c>
      <c r="D11" s="108">
        <v>0</v>
      </c>
      <c r="E11" s="107">
        <v>30966</v>
      </c>
      <c r="F11" s="108">
        <v>0.99</v>
      </c>
      <c r="G11" s="109">
        <v>0</v>
      </c>
      <c r="H11" s="108">
        <v>0</v>
      </c>
      <c r="I11" s="109">
        <v>456</v>
      </c>
      <c r="J11" s="110">
        <v>0.01</v>
      </c>
    </row>
    <row r="12" spans="1:10" s="19" customFormat="1" ht="14.1" customHeight="1" x14ac:dyDescent="0.2">
      <c r="A12" s="69" t="s">
        <v>101</v>
      </c>
      <c r="B12" s="107">
        <v>27800</v>
      </c>
      <c r="C12" s="107">
        <v>18127</v>
      </c>
      <c r="D12" s="108">
        <v>0.65</v>
      </c>
      <c r="E12" s="107">
        <v>3827</v>
      </c>
      <c r="F12" s="108">
        <v>0.14000000000000001</v>
      </c>
      <c r="G12" s="109">
        <v>0</v>
      </c>
      <c r="H12" s="108">
        <v>0</v>
      </c>
      <c r="I12" s="107">
        <v>5846</v>
      </c>
      <c r="J12" s="110">
        <v>0.21</v>
      </c>
    </row>
    <row r="13" spans="1:10" s="19" customFormat="1" ht="14.1" customHeight="1" x14ac:dyDescent="0.2">
      <c r="A13" s="69" t="s">
        <v>67</v>
      </c>
      <c r="B13" s="107">
        <v>58112</v>
      </c>
      <c r="C13" s="107">
        <v>51970</v>
      </c>
      <c r="D13" s="108">
        <v>0.89</v>
      </c>
      <c r="E13" s="107">
        <v>1132</v>
      </c>
      <c r="F13" s="108">
        <v>0.02</v>
      </c>
      <c r="G13" s="109">
        <v>0</v>
      </c>
      <c r="H13" s="108">
        <v>0</v>
      </c>
      <c r="I13" s="107">
        <v>5009</v>
      </c>
      <c r="J13" s="110">
        <v>0.09</v>
      </c>
    </row>
    <row r="14" spans="1:10" s="19" customFormat="1" ht="14.1" customHeight="1" x14ac:dyDescent="0.2">
      <c r="A14" s="69" t="s">
        <v>68</v>
      </c>
      <c r="B14" s="107">
        <v>64910</v>
      </c>
      <c r="C14" s="107">
        <v>60686</v>
      </c>
      <c r="D14" s="108">
        <v>0.93</v>
      </c>
      <c r="E14" s="107">
        <v>3929</v>
      </c>
      <c r="F14" s="108">
        <v>0.06</v>
      </c>
      <c r="G14" s="109">
        <v>0</v>
      </c>
      <c r="H14" s="108">
        <v>0</v>
      </c>
      <c r="I14" s="109">
        <v>294</v>
      </c>
      <c r="J14" s="110">
        <v>0</v>
      </c>
    </row>
    <row r="15" spans="1:10" s="19" customFormat="1" ht="14.1" customHeight="1" x14ac:dyDescent="0.2">
      <c r="A15" s="69" t="s">
        <v>85</v>
      </c>
      <c r="B15" s="107">
        <v>135058</v>
      </c>
      <c r="C15" s="107">
        <v>107320</v>
      </c>
      <c r="D15" s="108">
        <v>0.79</v>
      </c>
      <c r="E15" s="107">
        <v>1231</v>
      </c>
      <c r="F15" s="108">
        <v>0.01</v>
      </c>
      <c r="G15" s="107">
        <v>24668</v>
      </c>
      <c r="H15" s="108">
        <v>0.18</v>
      </c>
      <c r="I15" s="107">
        <v>1840</v>
      </c>
      <c r="J15" s="110">
        <v>0.01</v>
      </c>
    </row>
    <row r="16" spans="1:10" s="19" customFormat="1" ht="14.1" customHeight="1" x14ac:dyDescent="0.2">
      <c r="A16" s="69" t="s">
        <v>155</v>
      </c>
      <c r="B16" s="109">
        <v>982</v>
      </c>
      <c r="C16" s="109">
        <v>0</v>
      </c>
      <c r="D16" s="108">
        <v>0</v>
      </c>
      <c r="E16" s="109">
        <v>0</v>
      </c>
      <c r="F16" s="108">
        <v>0</v>
      </c>
      <c r="G16" s="109">
        <v>982</v>
      </c>
      <c r="H16" s="108">
        <v>1</v>
      </c>
      <c r="I16" s="109">
        <v>0</v>
      </c>
      <c r="J16" s="110">
        <v>0</v>
      </c>
    </row>
    <row r="17" spans="1:10" s="19" customFormat="1" ht="14.1" customHeight="1" x14ac:dyDescent="0.2">
      <c r="A17" s="69" t="s">
        <v>156</v>
      </c>
      <c r="B17" s="107">
        <v>197345</v>
      </c>
      <c r="C17" s="107">
        <v>185656</v>
      </c>
      <c r="D17" s="108">
        <v>0.94</v>
      </c>
      <c r="E17" s="107">
        <v>5373</v>
      </c>
      <c r="F17" s="108">
        <v>0.03</v>
      </c>
      <c r="G17" s="107">
        <v>1234</v>
      </c>
      <c r="H17" s="108">
        <v>0.01</v>
      </c>
      <c r="I17" s="107">
        <v>5082</v>
      </c>
      <c r="J17" s="110">
        <v>0.03</v>
      </c>
    </row>
    <row r="18" spans="1:10" s="19" customFormat="1" ht="14.1" customHeight="1" x14ac:dyDescent="0.2">
      <c r="A18" s="69" t="s">
        <v>74</v>
      </c>
      <c r="B18" s="107">
        <v>198690</v>
      </c>
      <c r="C18" s="107">
        <v>184583</v>
      </c>
      <c r="D18" s="108">
        <v>0.93</v>
      </c>
      <c r="E18" s="107">
        <v>1802</v>
      </c>
      <c r="F18" s="108">
        <v>0.01</v>
      </c>
      <c r="G18" s="109">
        <v>163</v>
      </c>
      <c r="H18" s="108">
        <v>0</v>
      </c>
      <c r="I18" s="107">
        <v>12143</v>
      </c>
      <c r="J18" s="110">
        <v>0.06</v>
      </c>
    </row>
    <row r="19" spans="1:10" s="19" customFormat="1" ht="14.1" customHeight="1" x14ac:dyDescent="0.2">
      <c r="A19" s="69" t="s">
        <v>102</v>
      </c>
      <c r="B19" s="107">
        <v>14357</v>
      </c>
      <c r="C19" s="107">
        <v>11423</v>
      </c>
      <c r="D19" s="108">
        <v>0.8</v>
      </c>
      <c r="E19" s="107">
        <v>2892</v>
      </c>
      <c r="F19" s="108">
        <v>0.2</v>
      </c>
      <c r="G19" s="109">
        <v>0</v>
      </c>
      <c r="H19" s="108">
        <v>0</v>
      </c>
      <c r="I19" s="109">
        <v>43</v>
      </c>
      <c r="J19" s="110">
        <v>0</v>
      </c>
    </row>
    <row r="20" spans="1:10" s="19" customFormat="1" ht="14.1" customHeight="1" x14ac:dyDescent="0.2">
      <c r="A20" s="69" t="s">
        <v>71</v>
      </c>
      <c r="B20" s="107">
        <v>110346</v>
      </c>
      <c r="C20" s="107">
        <v>96318</v>
      </c>
      <c r="D20" s="108">
        <v>0.87</v>
      </c>
      <c r="E20" s="107">
        <v>5030</v>
      </c>
      <c r="F20" s="108">
        <v>0.05</v>
      </c>
      <c r="G20" s="107">
        <v>2693</v>
      </c>
      <c r="H20" s="108">
        <v>0.02</v>
      </c>
      <c r="I20" s="107">
        <v>6305</v>
      </c>
      <c r="J20" s="110">
        <v>0.06</v>
      </c>
    </row>
    <row r="21" spans="1:10" s="19" customFormat="1" ht="14.1" customHeight="1" x14ac:dyDescent="0.2">
      <c r="A21" s="69" t="s">
        <v>64</v>
      </c>
      <c r="B21" s="107">
        <v>44221</v>
      </c>
      <c r="C21" s="107">
        <v>20796</v>
      </c>
      <c r="D21" s="108">
        <v>0.47</v>
      </c>
      <c r="E21" s="107">
        <v>4122</v>
      </c>
      <c r="F21" s="108">
        <v>0.09</v>
      </c>
      <c r="G21" s="109">
        <v>0</v>
      </c>
      <c r="H21" s="108">
        <v>0</v>
      </c>
      <c r="I21" s="107">
        <v>19303</v>
      </c>
      <c r="J21" s="110">
        <v>0.44</v>
      </c>
    </row>
    <row r="22" spans="1:10" s="19" customFormat="1" ht="14.1" customHeight="1" x14ac:dyDescent="0.2">
      <c r="A22" s="69" t="s">
        <v>86</v>
      </c>
      <c r="B22" s="107">
        <v>19040</v>
      </c>
      <c r="C22" s="107">
        <v>19022</v>
      </c>
      <c r="D22" s="108">
        <v>1</v>
      </c>
      <c r="E22" s="109">
        <v>0</v>
      </c>
      <c r="F22" s="108">
        <v>0</v>
      </c>
      <c r="G22" s="109">
        <v>0</v>
      </c>
      <c r="H22" s="108">
        <v>0</v>
      </c>
      <c r="I22" s="109">
        <v>19</v>
      </c>
      <c r="J22" s="110">
        <v>0</v>
      </c>
    </row>
    <row r="23" spans="1:10" s="19" customFormat="1" ht="14.1" customHeight="1" x14ac:dyDescent="0.2">
      <c r="A23" s="69" t="s">
        <v>95</v>
      </c>
      <c r="B23" s="107">
        <v>2548</v>
      </c>
      <c r="C23" s="107">
        <v>1688</v>
      </c>
      <c r="D23" s="108">
        <v>0.66</v>
      </c>
      <c r="E23" s="109">
        <v>836</v>
      </c>
      <c r="F23" s="108">
        <v>0.33</v>
      </c>
      <c r="G23" s="109">
        <v>0</v>
      </c>
      <c r="H23" s="108">
        <v>0</v>
      </c>
      <c r="I23" s="109">
        <v>25</v>
      </c>
      <c r="J23" s="110">
        <v>0.01</v>
      </c>
    </row>
    <row r="24" spans="1:10" s="19" customFormat="1" ht="14.1" customHeight="1" x14ac:dyDescent="0.2">
      <c r="A24" s="69" t="s">
        <v>89</v>
      </c>
      <c r="B24" s="107">
        <v>39138</v>
      </c>
      <c r="C24" s="107">
        <v>8838</v>
      </c>
      <c r="D24" s="108">
        <v>0.23</v>
      </c>
      <c r="E24" s="107">
        <v>3505</v>
      </c>
      <c r="F24" s="108">
        <v>0.09</v>
      </c>
      <c r="G24" s="107">
        <v>25518</v>
      </c>
      <c r="H24" s="108">
        <v>0.65</v>
      </c>
      <c r="I24" s="107">
        <v>1277</v>
      </c>
      <c r="J24" s="110">
        <v>0.03</v>
      </c>
    </row>
    <row r="25" spans="1:10" s="140" customFormat="1" ht="14.1" customHeight="1" x14ac:dyDescent="0.2">
      <c r="A25" s="69" t="s">
        <v>73</v>
      </c>
      <c r="B25" s="107">
        <v>34515</v>
      </c>
      <c r="C25" s="107">
        <v>33194</v>
      </c>
      <c r="D25" s="108">
        <v>0.96</v>
      </c>
      <c r="E25" s="107">
        <v>1098</v>
      </c>
      <c r="F25" s="108">
        <v>0.03</v>
      </c>
      <c r="G25" s="109">
        <v>0</v>
      </c>
      <c r="H25" s="108">
        <v>0</v>
      </c>
      <c r="I25" s="109">
        <v>223</v>
      </c>
      <c r="J25" s="110">
        <v>0.01</v>
      </c>
    </row>
    <row r="26" spans="1:10" s="7" customFormat="1" ht="12.75" customHeight="1" x14ac:dyDescent="0.2">
      <c r="A26" s="111"/>
      <c r="B26" s="107"/>
      <c r="C26" s="107"/>
      <c r="D26" s="108"/>
      <c r="E26" s="107"/>
      <c r="F26" s="108"/>
      <c r="G26" s="109"/>
      <c r="H26" s="108"/>
      <c r="I26" s="109"/>
      <c r="J26" s="110"/>
    </row>
    <row r="27" spans="1:10" ht="19.5" customHeight="1" thickBot="1" x14ac:dyDescent="0.25">
      <c r="A27" s="78" t="s">
        <v>3</v>
      </c>
      <c r="B27" s="83">
        <v>1130761</v>
      </c>
      <c r="C27" s="83">
        <v>914929</v>
      </c>
      <c r="D27" s="105">
        <v>0.81</v>
      </c>
      <c r="E27" s="83">
        <v>80490</v>
      </c>
      <c r="F27" s="105">
        <v>7.0000000000000007E-2</v>
      </c>
      <c r="G27" s="83">
        <v>75258</v>
      </c>
      <c r="H27" s="105">
        <v>7.0000000000000007E-2</v>
      </c>
      <c r="I27" s="83">
        <v>60084</v>
      </c>
      <c r="J27" s="106">
        <v>0.05</v>
      </c>
    </row>
    <row r="28" spans="1:10" ht="41.25" customHeight="1" x14ac:dyDescent="0.2">
      <c r="A28" s="230" t="s">
        <v>36</v>
      </c>
      <c r="B28" s="230"/>
      <c r="C28" s="230"/>
      <c r="D28" s="230"/>
      <c r="E28" s="230"/>
    </row>
    <row r="34" spans="5:5" x14ac:dyDescent="0.2">
      <c r="E34" s="2"/>
    </row>
  </sheetData>
  <mergeCells count="10">
    <mergeCell ref="A3:J3"/>
    <mergeCell ref="A1:J1"/>
    <mergeCell ref="B5:B7"/>
    <mergeCell ref="A28:E28"/>
    <mergeCell ref="A5:A7"/>
    <mergeCell ref="C5:J5"/>
    <mergeCell ref="C6:D6"/>
    <mergeCell ref="E6:F6"/>
    <mergeCell ref="G6:H6"/>
    <mergeCell ref="I6:J6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0"/>
    <pageSetUpPr fitToPage="1"/>
  </sheetPr>
  <dimension ref="A1:I46"/>
  <sheetViews>
    <sheetView zoomScale="115" zoomScaleNormal="115" zoomScaleSheetLayoutView="100" workbookViewId="0">
      <selection activeCell="G18" sqref="G18"/>
    </sheetView>
  </sheetViews>
  <sheetFormatPr baseColWidth="10" defaultRowHeight="12.75" x14ac:dyDescent="0.2"/>
  <cols>
    <col min="1" max="1" width="23" customWidth="1"/>
    <col min="2" max="2" width="39.7109375" customWidth="1"/>
    <col min="3" max="3" width="24.5703125" customWidth="1"/>
    <col min="4" max="4" width="23.42578125" customWidth="1"/>
    <col min="5" max="5" width="3.42578125" customWidth="1"/>
  </cols>
  <sheetData>
    <row r="1" spans="1:9" ht="18" x14ac:dyDescent="0.25">
      <c r="A1" s="227" t="s">
        <v>0</v>
      </c>
      <c r="B1" s="227"/>
      <c r="C1" s="227"/>
      <c r="D1" s="227"/>
    </row>
    <row r="3" spans="1:9" ht="15" customHeight="1" x14ac:dyDescent="0.2">
      <c r="A3" s="228" t="s">
        <v>181</v>
      </c>
      <c r="B3" s="228"/>
      <c r="C3" s="228"/>
      <c r="D3" s="228"/>
    </row>
    <row r="4" spans="1:9" ht="13.5" thickBot="1" x14ac:dyDescent="0.25">
      <c r="A4" s="11"/>
      <c r="B4" s="11"/>
      <c r="C4" s="11"/>
      <c r="D4" s="11"/>
    </row>
    <row r="5" spans="1:9" ht="26.25" customHeight="1" x14ac:dyDescent="0.2">
      <c r="A5" s="320" t="s">
        <v>37</v>
      </c>
      <c r="B5" s="290" t="s">
        <v>38</v>
      </c>
      <c r="C5" s="291"/>
      <c r="D5" s="291"/>
      <c r="E5" s="2"/>
    </row>
    <row r="6" spans="1:9" ht="31.5" customHeight="1" thickBot="1" x14ac:dyDescent="0.25">
      <c r="A6" s="289"/>
      <c r="B6" s="38" t="s">
        <v>39</v>
      </c>
      <c r="C6" s="38" t="s">
        <v>40</v>
      </c>
      <c r="D6" s="39" t="s">
        <v>41</v>
      </c>
      <c r="E6" s="2"/>
    </row>
    <row r="7" spans="1:9" ht="22.5" customHeight="1" x14ac:dyDescent="0.2">
      <c r="A7" s="175">
        <v>2003</v>
      </c>
      <c r="B7" s="3">
        <v>751686</v>
      </c>
      <c r="C7" s="3">
        <v>250562</v>
      </c>
      <c r="D7" s="4">
        <v>1002248</v>
      </c>
      <c r="E7" s="40"/>
    </row>
    <row r="8" spans="1:9" ht="14.1" customHeight="1" x14ac:dyDescent="0.2">
      <c r="A8" s="146">
        <v>2004</v>
      </c>
      <c r="B8" s="5">
        <v>822491</v>
      </c>
      <c r="C8" s="5">
        <v>274164</v>
      </c>
      <c r="D8" s="6">
        <v>1096655</v>
      </c>
      <c r="E8" s="40"/>
    </row>
    <row r="9" spans="1:9" ht="14.1" customHeight="1" x14ac:dyDescent="0.2">
      <c r="A9" s="146">
        <v>2005</v>
      </c>
      <c r="B9" s="5">
        <v>867164</v>
      </c>
      <c r="C9" s="5">
        <v>275721</v>
      </c>
      <c r="D9" s="6">
        <v>1142885</v>
      </c>
      <c r="E9" s="40"/>
    </row>
    <row r="10" spans="1:9" ht="14.1" customHeight="1" x14ac:dyDescent="0.2">
      <c r="A10" s="146">
        <v>2006</v>
      </c>
      <c r="B10" s="5">
        <v>954715</v>
      </c>
      <c r="C10" s="5">
        <v>238679</v>
      </c>
      <c r="D10" s="6">
        <v>1193394</v>
      </c>
      <c r="E10" s="40"/>
    </row>
    <row r="11" spans="1:9" ht="14.1" customHeight="1" x14ac:dyDescent="0.2">
      <c r="A11" s="146">
        <v>2007</v>
      </c>
      <c r="B11" s="5">
        <v>927960</v>
      </c>
      <c r="C11" s="5">
        <v>189230</v>
      </c>
      <c r="D11" s="6">
        <v>1117190</v>
      </c>
      <c r="E11" s="40"/>
    </row>
    <row r="12" spans="1:9" ht="14.1" customHeight="1" x14ac:dyDescent="0.2">
      <c r="A12" s="146">
        <v>2008</v>
      </c>
      <c r="B12" s="5">
        <v>748071</v>
      </c>
      <c r="C12" s="5">
        <v>246153</v>
      </c>
      <c r="D12" s="6">
        <f>C12+B12</f>
        <v>994224</v>
      </c>
      <c r="E12" s="40"/>
    </row>
    <row r="13" spans="1:9" ht="14.1" customHeight="1" x14ac:dyDescent="0.2">
      <c r="A13" s="146">
        <v>2009</v>
      </c>
      <c r="B13" s="5">
        <v>952367</v>
      </c>
      <c r="C13" s="5">
        <v>189523</v>
      </c>
      <c r="D13" s="6">
        <f>C13+B13</f>
        <v>1141890</v>
      </c>
      <c r="E13" s="2"/>
    </row>
    <row r="14" spans="1:9" s="18" customFormat="1" ht="14.1" customHeight="1" thickBot="1" x14ac:dyDescent="0.25">
      <c r="A14" s="146">
        <v>2010</v>
      </c>
      <c r="B14" s="16">
        <v>839637</v>
      </c>
      <c r="C14" s="16">
        <v>267153</v>
      </c>
      <c r="D14" s="17">
        <f>C14+B14</f>
        <v>1106790</v>
      </c>
      <c r="E14" s="316"/>
      <c r="F14" s="316"/>
      <c r="G14" s="316"/>
      <c r="H14" s="67"/>
      <c r="I14" s="67"/>
    </row>
    <row r="15" spans="1:9" s="18" customFormat="1" x14ac:dyDescent="0.2">
      <c r="A15" s="321" t="s">
        <v>37</v>
      </c>
      <c r="B15" s="323" t="s">
        <v>123</v>
      </c>
      <c r="C15" s="323" t="s">
        <v>124</v>
      </c>
      <c r="D15" s="317" t="s">
        <v>161</v>
      </c>
      <c r="E15" s="316"/>
      <c r="F15" s="316"/>
      <c r="G15" s="316"/>
      <c r="H15" s="67"/>
      <c r="I15" s="67"/>
    </row>
    <row r="16" spans="1:9" ht="24" customHeight="1" thickBot="1" x14ac:dyDescent="0.25">
      <c r="A16" s="322"/>
      <c r="B16" s="324"/>
      <c r="C16" s="324"/>
      <c r="D16" s="318"/>
      <c r="E16" s="40"/>
      <c r="F16" s="40"/>
      <c r="G16" s="40"/>
      <c r="H16" s="2"/>
      <c r="I16" s="2"/>
    </row>
    <row r="17" spans="1:9" ht="25.5" customHeight="1" x14ac:dyDescent="0.2">
      <c r="A17" s="146">
        <v>2011</v>
      </c>
      <c r="B17" s="115" t="s">
        <v>125</v>
      </c>
      <c r="C17" s="183">
        <v>944013</v>
      </c>
      <c r="D17" s="184">
        <v>671927</v>
      </c>
      <c r="E17" s="40"/>
      <c r="F17" s="40"/>
      <c r="G17" s="40"/>
      <c r="H17" s="2"/>
      <c r="I17" s="2"/>
    </row>
    <row r="18" spans="1:9" ht="14.1" customHeight="1" x14ac:dyDescent="0.2">
      <c r="A18" s="146">
        <v>2012</v>
      </c>
      <c r="B18" s="180" t="s">
        <v>125</v>
      </c>
      <c r="C18" s="181">
        <v>804347</v>
      </c>
      <c r="D18" s="182">
        <v>687824</v>
      </c>
      <c r="E18" s="145"/>
      <c r="F18" s="145"/>
      <c r="G18" s="145"/>
      <c r="H18" s="2"/>
      <c r="I18" s="2"/>
    </row>
    <row r="19" spans="1:9" ht="14.1" customHeight="1" x14ac:dyDescent="0.2">
      <c r="A19" s="146">
        <v>2013</v>
      </c>
      <c r="B19" s="180" t="s">
        <v>125</v>
      </c>
      <c r="C19" s="181">
        <v>835543</v>
      </c>
      <c r="D19" s="182">
        <v>734776</v>
      </c>
      <c r="E19" s="186"/>
      <c r="F19" s="186"/>
      <c r="G19" s="186"/>
      <c r="H19" s="2"/>
      <c r="I19" s="2"/>
    </row>
    <row r="20" spans="1:9" ht="14.1" customHeight="1" x14ac:dyDescent="0.2">
      <c r="A20" s="146">
        <v>2014</v>
      </c>
      <c r="B20" s="180" t="s">
        <v>125</v>
      </c>
      <c r="C20" s="181">
        <v>969090</v>
      </c>
      <c r="D20" s="182">
        <v>724820</v>
      </c>
      <c r="E20" s="197"/>
      <c r="F20" s="197"/>
      <c r="G20" s="197"/>
      <c r="H20" s="2"/>
      <c r="I20" s="2"/>
    </row>
    <row r="21" spans="1:9" ht="14.1" customHeight="1" x14ac:dyDescent="0.2">
      <c r="A21" s="146">
        <v>2015</v>
      </c>
      <c r="B21" s="180" t="s">
        <v>125</v>
      </c>
      <c r="C21" s="181">
        <v>1188997</v>
      </c>
      <c r="D21" s="182">
        <v>689760</v>
      </c>
      <c r="E21" s="209"/>
      <c r="F21" s="209"/>
      <c r="G21" s="209"/>
      <c r="H21" s="2"/>
      <c r="I21" s="2"/>
    </row>
    <row r="22" spans="1:9" ht="14.1" customHeight="1" x14ac:dyDescent="0.2">
      <c r="A22" s="146">
        <v>2016</v>
      </c>
      <c r="B22" s="180" t="s">
        <v>125</v>
      </c>
      <c r="C22" s="181">
        <v>1319113</v>
      </c>
      <c r="D22" s="182">
        <v>611446</v>
      </c>
      <c r="E22" s="209"/>
      <c r="F22" s="209"/>
      <c r="G22" s="209"/>
      <c r="H22" s="2"/>
      <c r="I22" s="2"/>
    </row>
    <row r="23" spans="1:9" ht="14.1" customHeight="1" thickBot="1" x14ac:dyDescent="0.25">
      <c r="A23" s="176">
        <v>2017</v>
      </c>
      <c r="B23" s="185" t="s">
        <v>125</v>
      </c>
      <c r="C23" s="113">
        <v>1433752</v>
      </c>
      <c r="D23" s="114">
        <v>620055</v>
      </c>
      <c r="E23" s="2"/>
      <c r="F23" s="2"/>
      <c r="G23" s="2"/>
      <c r="H23" s="2"/>
      <c r="I23" s="2"/>
    </row>
    <row r="24" spans="1:9" ht="23.25" customHeight="1" x14ac:dyDescent="0.2">
      <c r="A24" s="319" t="s">
        <v>162</v>
      </c>
      <c r="B24" s="319"/>
      <c r="C24" s="319"/>
      <c r="D24" s="319"/>
    </row>
    <row r="46" spans="6:6" x14ac:dyDescent="0.2">
      <c r="F46" s="41"/>
    </row>
  </sheetData>
  <mergeCells count="12">
    <mergeCell ref="A24:D24"/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7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A1:F18"/>
  <sheetViews>
    <sheetView zoomScale="115" zoomScaleNormal="115" zoomScaleSheetLayoutView="100" workbookViewId="0">
      <selection activeCell="G18" sqref="G18"/>
    </sheetView>
  </sheetViews>
  <sheetFormatPr baseColWidth="10" defaultRowHeight="12.75" x14ac:dyDescent="0.2"/>
  <cols>
    <col min="1" max="1" width="37.85546875" customWidth="1"/>
    <col min="2" max="2" width="19.7109375" customWidth="1"/>
    <col min="3" max="3" width="19.42578125" customWidth="1"/>
    <col min="4" max="4" width="1.85546875" customWidth="1"/>
  </cols>
  <sheetData>
    <row r="1" spans="1:6" ht="18" x14ac:dyDescent="0.25">
      <c r="A1" s="227" t="s">
        <v>0</v>
      </c>
      <c r="B1" s="227"/>
      <c r="C1" s="227"/>
    </row>
    <row r="3" spans="1:6" ht="15" customHeight="1" x14ac:dyDescent="0.2">
      <c r="A3" s="228" t="s">
        <v>182</v>
      </c>
      <c r="B3" s="228"/>
      <c r="C3" s="228"/>
    </row>
    <row r="4" spans="1:6" ht="13.5" thickBot="1" x14ac:dyDescent="0.25">
      <c r="A4" s="11"/>
      <c r="B4" s="11"/>
      <c r="C4" s="11"/>
    </row>
    <row r="5" spans="1:6" ht="29.25" customHeight="1" x14ac:dyDescent="0.2">
      <c r="A5" s="327" t="s">
        <v>31</v>
      </c>
      <c r="B5" s="329" t="s">
        <v>35</v>
      </c>
      <c r="C5" s="330"/>
    </row>
    <row r="6" spans="1:6" ht="34.5" customHeight="1" thickBot="1" x14ac:dyDescent="0.25">
      <c r="A6" s="328"/>
      <c r="B6" s="84" t="s">
        <v>32</v>
      </c>
      <c r="C6" s="85" t="s">
        <v>6</v>
      </c>
    </row>
    <row r="7" spans="1:6" s="19" customFormat="1" ht="30" customHeight="1" x14ac:dyDescent="0.2">
      <c r="A7" s="177" t="s">
        <v>164</v>
      </c>
      <c r="B7" s="3">
        <v>32908</v>
      </c>
      <c r="C7" s="4">
        <v>12.48818843852106</v>
      </c>
    </row>
    <row r="8" spans="1:6" s="19" customFormat="1" ht="14.1" customHeight="1" x14ac:dyDescent="0.2">
      <c r="A8" s="13" t="s">
        <v>33</v>
      </c>
      <c r="B8" s="5">
        <v>130173</v>
      </c>
      <c r="C8" s="6">
        <v>49.399080880260179</v>
      </c>
    </row>
    <row r="9" spans="1:6" s="19" customFormat="1" ht="14.1" customHeight="1" x14ac:dyDescent="0.2">
      <c r="A9" s="13" t="s">
        <v>34</v>
      </c>
      <c r="B9" s="5">
        <v>100432</v>
      </c>
      <c r="C9" s="6">
        <v>38.112730681218764</v>
      </c>
    </row>
    <row r="10" spans="1:6" s="19" customFormat="1" ht="15" customHeight="1" x14ac:dyDescent="0.2">
      <c r="A10" s="13"/>
      <c r="B10" s="5"/>
      <c r="C10" s="6"/>
    </row>
    <row r="11" spans="1:6" s="7" customFormat="1" ht="17.25" customHeight="1" thickBot="1" x14ac:dyDescent="0.25">
      <c r="A11" s="48" t="s">
        <v>35</v>
      </c>
      <c r="B11" s="46">
        <f>SUM(B7:B9)</f>
        <v>263513</v>
      </c>
      <c r="C11" s="47">
        <f>SUM(C7:C9)</f>
        <v>100</v>
      </c>
    </row>
    <row r="12" spans="1:6" ht="14.25" x14ac:dyDescent="0.2">
      <c r="A12" s="331"/>
      <c r="B12" s="332"/>
      <c r="C12" s="332"/>
      <c r="D12" s="2"/>
    </row>
    <row r="13" spans="1:6" x14ac:dyDescent="0.2">
      <c r="A13" s="333" t="s">
        <v>126</v>
      </c>
      <c r="B13" s="333"/>
      <c r="C13" s="333"/>
      <c r="D13" s="2"/>
    </row>
    <row r="14" spans="1:6" s="22" customFormat="1" ht="12" customHeight="1" x14ac:dyDescent="0.2">
      <c r="A14" s="325" t="s">
        <v>127</v>
      </c>
      <c r="B14" s="325"/>
      <c r="C14" s="325"/>
    </row>
    <row r="15" spans="1:6" x14ac:dyDescent="0.2">
      <c r="A15" s="326" t="s">
        <v>128</v>
      </c>
      <c r="B15" s="326"/>
      <c r="C15" s="326"/>
      <c r="D15" s="19"/>
      <c r="E15" s="19"/>
    </row>
    <row r="16" spans="1:6" x14ac:dyDescent="0.2">
      <c r="A16" s="26"/>
      <c r="B16" s="26"/>
      <c r="C16" s="26"/>
      <c r="D16" s="26"/>
      <c r="E16" s="26"/>
      <c r="F16" s="26"/>
    </row>
    <row r="17" spans="1:6" x14ac:dyDescent="0.2">
      <c r="A17" s="26"/>
      <c r="B17" s="26"/>
      <c r="C17" s="26"/>
      <c r="D17" s="26"/>
      <c r="E17" s="26"/>
      <c r="F17" s="26"/>
    </row>
    <row r="18" spans="1:6" x14ac:dyDescent="0.2">
      <c r="A18" s="26"/>
      <c r="B18" s="26"/>
      <c r="C18" s="26"/>
      <c r="D18" s="26"/>
      <c r="E18" s="26"/>
      <c r="F18" s="26"/>
    </row>
  </sheetData>
  <mergeCells count="8">
    <mergeCell ref="A14:C14"/>
    <mergeCell ref="A15:C15"/>
    <mergeCell ref="A1:C1"/>
    <mergeCell ref="A3:C3"/>
    <mergeCell ref="A5:A6"/>
    <mergeCell ref="B5:C5"/>
    <mergeCell ref="A12:C12"/>
    <mergeCell ref="A13:C13"/>
  </mergeCells>
  <printOptions horizontalCentered="1"/>
  <pageMargins left="0.78740157480314965" right="0.78740157480314965" top="0.59055118110236227" bottom="0.59055118110236227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A1:E22"/>
  <sheetViews>
    <sheetView topLeftCell="C1" zoomScale="115" zoomScaleNormal="115" zoomScaleSheetLayoutView="100" workbookViewId="0">
      <selection activeCell="G18" sqref="G18"/>
    </sheetView>
  </sheetViews>
  <sheetFormatPr baseColWidth="10" defaultRowHeight="12.75" x14ac:dyDescent="0.2"/>
  <cols>
    <col min="1" max="1" width="42.140625" customWidth="1"/>
    <col min="2" max="5" width="18.7109375" customWidth="1"/>
    <col min="6" max="6" width="2.7109375" customWidth="1"/>
  </cols>
  <sheetData>
    <row r="1" spans="1:5" ht="18" x14ac:dyDescent="0.25">
      <c r="A1" s="227" t="s">
        <v>0</v>
      </c>
      <c r="B1" s="227"/>
      <c r="C1" s="227"/>
      <c r="D1" s="227"/>
      <c r="E1" s="227"/>
    </row>
    <row r="3" spans="1:5" ht="15" customHeight="1" x14ac:dyDescent="0.2">
      <c r="A3" s="228" t="s">
        <v>137</v>
      </c>
      <c r="B3" s="228"/>
      <c r="C3" s="228"/>
      <c r="D3" s="228"/>
      <c r="E3" s="228"/>
    </row>
    <row r="4" spans="1:5" ht="15" customHeight="1" x14ac:dyDescent="0.2">
      <c r="A4" s="228" t="s">
        <v>183</v>
      </c>
      <c r="B4" s="228"/>
      <c r="C4" s="228"/>
      <c r="D4" s="228"/>
      <c r="E4" s="228"/>
    </row>
    <row r="5" spans="1:5" ht="13.5" thickBot="1" x14ac:dyDescent="0.25">
      <c r="A5" s="11"/>
      <c r="B5" s="11"/>
      <c r="C5" s="11"/>
      <c r="D5" s="11"/>
      <c r="E5" s="11"/>
    </row>
    <row r="6" spans="1:5" s="18" customFormat="1" ht="27.75" customHeight="1" x14ac:dyDescent="0.2">
      <c r="A6" s="243" t="s">
        <v>42</v>
      </c>
      <c r="B6" s="248" t="s">
        <v>129</v>
      </c>
      <c r="C6" s="246" t="s">
        <v>130</v>
      </c>
      <c r="D6" s="248" t="s">
        <v>131</v>
      </c>
      <c r="E6" s="248" t="s">
        <v>133</v>
      </c>
    </row>
    <row r="7" spans="1:5" s="18" customFormat="1" ht="28.5" customHeight="1" thickBot="1" x14ac:dyDescent="0.25">
      <c r="A7" s="245"/>
      <c r="B7" s="259"/>
      <c r="C7" s="254"/>
      <c r="D7" s="259"/>
      <c r="E7" s="259"/>
    </row>
    <row r="8" spans="1:5" s="152" customFormat="1" ht="26.25" customHeight="1" x14ac:dyDescent="0.2">
      <c r="A8" s="178" t="s">
        <v>43</v>
      </c>
      <c r="B8" s="88">
        <v>112863.96112261605</v>
      </c>
      <c r="C8" s="198">
        <v>0.81059596678266899</v>
      </c>
      <c r="D8" s="217">
        <v>102711.32319645392</v>
      </c>
      <c r="E8" s="199">
        <v>0.73767909169433987</v>
      </c>
    </row>
    <row r="9" spans="1:5" s="152" customFormat="1" ht="14.1" customHeight="1" x14ac:dyDescent="0.2">
      <c r="A9" s="130" t="s">
        <v>44</v>
      </c>
      <c r="B9" s="89">
        <v>16385.085446281439</v>
      </c>
      <c r="C9" s="200">
        <v>0.70678209345471199</v>
      </c>
      <c r="D9" s="218">
        <v>14276.366380476209</v>
      </c>
      <c r="E9" s="201">
        <v>0.61582102518784287</v>
      </c>
    </row>
    <row r="10" spans="1:5" s="152" customFormat="1" ht="14.1" customHeight="1" x14ac:dyDescent="0.2">
      <c r="A10" s="130" t="s">
        <v>45</v>
      </c>
      <c r="B10" s="89">
        <v>16302.65586317389</v>
      </c>
      <c r="C10" s="200">
        <v>0.85439876655707203</v>
      </c>
      <c r="D10" s="218">
        <v>15587.987271856615</v>
      </c>
      <c r="E10" s="201">
        <v>0.81694401267872507</v>
      </c>
    </row>
    <row r="11" spans="1:5" s="152" customFormat="1" ht="14.1" customHeight="1" x14ac:dyDescent="0.2">
      <c r="A11" s="130" t="s">
        <v>46</v>
      </c>
      <c r="B11" s="89">
        <v>31528.521464668978</v>
      </c>
      <c r="C11" s="200">
        <v>0.89813529716726803</v>
      </c>
      <c r="D11" s="218">
        <v>30847.332949139523</v>
      </c>
      <c r="E11" s="201">
        <v>0.87873066220817064</v>
      </c>
    </row>
    <row r="12" spans="1:5" s="152" customFormat="1" ht="14.1" customHeight="1" x14ac:dyDescent="0.2">
      <c r="A12" s="130" t="s">
        <v>136</v>
      </c>
      <c r="B12" s="89">
        <v>3353.1641069824523</v>
      </c>
      <c r="C12" s="200">
        <v>0.79630371565423297</v>
      </c>
      <c r="D12" s="218">
        <v>3076.9929085457093</v>
      </c>
      <c r="E12" s="201">
        <v>0.73071904861872472</v>
      </c>
    </row>
    <row r="13" spans="1:5" s="152" customFormat="1" ht="14.1" customHeight="1" x14ac:dyDescent="0.2">
      <c r="A13" s="130" t="s">
        <v>132</v>
      </c>
      <c r="B13" s="89">
        <v>2112.6422019966194</v>
      </c>
      <c r="C13" s="202">
        <v>0.85340941965392203</v>
      </c>
      <c r="D13" s="218">
        <v>2088.2882770731035</v>
      </c>
      <c r="E13" s="201">
        <v>0.84357156404560829</v>
      </c>
    </row>
    <row r="14" spans="1:5" s="152" customFormat="1" ht="14.1" customHeight="1" x14ac:dyDescent="0.2">
      <c r="A14" s="130" t="s">
        <v>47</v>
      </c>
      <c r="B14" s="89">
        <v>719.58804041574319</v>
      </c>
      <c r="C14" s="200">
        <v>0.60136723799653602</v>
      </c>
      <c r="D14" s="218">
        <v>599.11907025303003</v>
      </c>
      <c r="E14" s="201">
        <v>0.50069006191509047</v>
      </c>
    </row>
    <row r="15" spans="1:5" s="152" customFormat="1" ht="14.1" customHeight="1" x14ac:dyDescent="0.2">
      <c r="A15" s="130" t="s">
        <v>134</v>
      </c>
      <c r="B15" s="89">
        <v>1644.7944071299378</v>
      </c>
      <c r="C15" s="200">
        <v>0.91698027302690699</v>
      </c>
      <c r="D15" s="218">
        <v>1513.3274733626663</v>
      </c>
      <c r="E15" s="201">
        <v>0.84368686669153414</v>
      </c>
    </row>
    <row r="16" spans="1:5" s="152" customFormat="1" ht="14.1" customHeight="1" x14ac:dyDescent="0.2">
      <c r="A16" s="130" t="s">
        <v>48</v>
      </c>
      <c r="B16" s="112">
        <v>738.86146512071957</v>
      </c>
      <c r="C16" s="203">
        <v>0.916351350924963</v>
      </c>
      <c r="D16" s="219">
        <v>688.76902231811641</v>
      </c>
      <c r="E16" s="204">
        <v>0.85422566187471971</v>
      </c>
    </row>
    <row r="17" spans="1:5" s="152" customFormat="1" ht="14.1" customHeight="1" x14ac:dyDescent="0.2">
      <c r="A17" s="130" t="s">
        <v>135</v>
      </c>
      <c r="B17" s="89">
        <v>551.6560656323486</v>
      </c>
      <c r="C17" s="200">
        <v>0.89267416331259897</v>
      </c>
      <c r="D17" s="218">
        <v>519.65349548275447</v>
      </c>
      <c r="E17" s="201">
        <v>0.84088851404325693</v>
      </c>
    </row>
    <row r="18" spans="1:5" s="152" customFormat="1" ht="14.1" customHeight="1" x14ac:dyDescent="0.2">
      <c r="A18" s="130" t="s">
        <v>49</v>
      </c>
      <c r="B18" s="89">
        <v>2733.2264410999996</v>
      </c>
      <c r="C18" s="200">
        <v>0.90409001081629403</v>
      </c>
      <c r="D18" s="218">
        <v>2692.6773288000004</v>
      </c>
      <c r="E18" s="201">
        <v>0.89067727383020567</v>
      </c>
    </row>
    <row r="19" spans="1:5" s="18" customFormat="1" x14ac:dyDescent="0.2">
      <c r="A19" s="13"/>
      <c r="B19" s="5"/>
      <c r="C19" s="5"/>
      <c r="D19" s="87"/>
      <c r="E19" s="6"/>
    </row>
    <row r="20" spans="1:5" s="7" customFormat="1" ht="15.75" customHeight="1" thickBot="1" x14ac:dyDescent="0.25">
      <c r="A20" s="158" t="s">
        <v>35</v>
      </c>
      <c r="B20" s="194">
        <f>SUM(B8:B19)</f>
        <v>188934.15662511816</v>
      </c>
      <c r="C20" s="155"/>
      <c r="D20" s="220">
        <f>SUM(D8:D19)</f>
        <v>174601.83737376166</v>
      </c>
      <c r="E20" s="47"/>
    </row>
    <row r="22" spans="1:5" ht="12.75" customHeight="1" x14ac:dyDescent="0.2">
      <c r="A22" s="236"/>
      <c r="B22" s="236"/>
      <c r="C22" s="236"/>
      <c r="D22" s="236"/>
      <c r="E22" s="236"/>
    </row>
  </sheetData>
  <mergeCells count="9">
    <mergeCell ref="A22:E22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59055118110236227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  <pageSetUpPr fitToPage="1"/>
  </sheetPr>
  <dimension ref="A1:E19"/>
  <sheetViews>
    <sheetView view="pageBreakPreview" zoomScale="115" zoomScaleSheetLayoutView="115" workbookViewId="0">
      <selection activeCell="G18" sqref="G18"/>
    </sheetView>
  </sheetViews>
  <sheetFormatPr baseColWidth="10" defaultRowHeight="12.75" x14ac:dyDescent="0.2"/>
  <cols>
    <col min="1" max="1" width="61.28515625" customWidth="1"/>
    <col min="2" max="2" width="13.42578125" customWidth="1"/>
    <col min="3" max="3" width="18.5703125" customWidth="1"/>
    <col min="4" max="4" width="3.28515625" customWidth="1"/>
  </cols>
  <sheetData>
    <row r="1" spans="1:5" ht="18" x14ac:dyDescent="0.25">
      <c r="A1" s="227" t="s">
        <v>0</v>
      </c>
      <c r="B1" s="227"/>
      <c r="C1" s="227"/>
    </row>
    <row r="3" spans="1:5" ht="15" x14ac:dyDescent="0.2">
      <c r="A3" s="228" t="s">
        <v>171</v>
      </c>
      <c r="B3" s="228"/>
      <c r="C3" s="228"/>
      <c r="D3" s="2"/>
    </row>
    <row r="4" spans="1:5" ht="13.5" thickBot="1" x14ac:dyDescent="0.25">
      <c r="A4" s="11"/>
      <c r="B4" s="11"/>
      <c r="C4" s="11"/>
      <c r="D4" s="2"/>
    </row>
    <row r="5" spans="1:5" s="18" customFormat="1" ht="45" customHeight="1" thickBot="1" x14ac:dyDescent="0.25">
      <c r="A5" s="63" t="s">
        <v>7</v>
      </c>
      <c r="B5" s="64" t="s">
        <v>8</v>
      </c>
      <c r="C5" s="65" t="s">
        <v>9</v>
      </c>
      <c r="D5" s="67"/>
    </row>
    <row r="6" spans="1:5" ht="23.25" customHeight="1" x14ac:dyDescent="0.2">
      <c r="A6" s="12" t="s">
        <v>10</v>
      </c>
      <c r="B6" s="31">
        <v>92</v>
      </c>
      <c r="C6" s="32">
        <v>592352.94699999993</v>
      </c>
      <c r="D6" s="2"/>
    </row>
    <row r="7" spans="1:5" ht="14.1" customHeight="1" x14ac:dyDescent="0.2">
      <c r="A7" s="13" t="s">
        <v>163</v>
      </c>
      <c r="B7" s="33">
        <v>5</v>
      </c>
      <c r="C7" s="34">
        <v>1046861.3700000001</v>
      </c>
      <c r="D7" s="2"/>
    </row>
    <row r="8" spans="1:5" ht="14.1" customHeight="1" x14ac:dyDescent="0.2">
      <c r="A8" s="13" t="s">
        <v>11</v>
      </c>
      <c r="B8" s="33">
        <v>42</v>
      </c>
      <c r="C8" s="34">
        <v>437140.77609999996</v>
      </c>
      <c r="D8" s="2"/>
    </row>
    <row r="9" spans="1:5" ht="14.1" customHeight="1" x14ac:dyDescent="0.2">
      <c r="A9" s="13" t="s">
        <v>165</v>
      </c>
      <c r="B9" s="33">
        <v>8</v>
      </c>
      <c r="C9" s="34">
        <v>255830.7</v>
      </c>
      <c r="D9" s="2"/>
    </row>
    <row r="10" spans="1:5" ht="14.1" customHeight="1" x14ac:dyDescent="0.2">
      <c r="A10" s="13" t="s">
        <v>12</v>
      </c>
      <c r="B10" s="33">
        <v>68</v>
      </c>
      <c r="C10" s="34">
        <v>7857097.3540000003</v>
      </c>
      <c r="D10" s="2"/>
    </row>
    <row r="11" spans="1:5" ht="14.1" customHeight="1" x14ac:dyDescent="0.2">
      <c r="A11" s="13" t="s">
        <v>13</v>
      </c>
      <c r="B11" s="33">
        <v>22</v>
      </c>
      <c r="C11" s="34">
        <v>3063228.3339600004</v>
      </c>
      <c r="D11" s="2"/>
    </row>
    <row r="12" spans="1:5" s="27" customFormat="1" ht="14.1" customHeight="1" x14ac:dyDescent="0.2">
      <c r="A12" s="13" t="s">
        <v>58</v>
      </c>
      <c r="B12" s="33">
        <v>10</v>
      </c>
      <c r="C12" s="34">
        <v>2487173.699</v>
      </c>
      <c r="D12" s="28"/>
      <c r="E12" s="28"/>
    </row>
    <row r="13" spans="1:5" s="27" customFormat="1" ht="14.1" customHeight="1" thickBot="1" x14ac:dyDescent="0.25">
      <c r="A13" s="15" t="s">
        <v>59</v>
      </c>
      <c r="B13" s="42">
        <v>126</v>
      </c>
      <c r="C13" s="43">
        <v>12072498</v>
      </c>
      <c r="D13" s="28"/>
      <c r="E13" s="28"/>
    </row>
    <row r="14" spans="1:5" s="27" customFormat="1" ht="14.1" customHeight="1" x14ac:dyDescent="0.2">
      <c r="A14" s="23"/>
      <c r="B14" s="187"/>
      <c r="C14" s="187"/>
      <c r="D14" s="28"/>
      <c r="E14" s="28"/>
    </row>
    <row r="15" spans="1:5" ht="22.5" customHeight="1" x14ac:dyDescent="0.2">
      <c r="A15" s="236" t="s">
        <v>29</v>
      </c>
      <c r="B15" s="237"/>
      <c r="C15" s="237"/>
      <c r="D15" s="2"/>
      <c r="E15" s="2"/>
    </row>
    <row r="16" spans="1:5" ht="12" customHeight="1" x14ac:dyDescent="0.2">
      <c r="A16" s="236" t="s">
        <v>60</v>
      </c>
      <c r="B16" s="236"/>
      <c r="C16" s="236"/>
      <c r="D16" s="2"/>
      <c r="E16" s="2"/>
    </row>
    <row r="17" spans="1:4" x14ac:dyDescent="0.2">
      <c r="A17" s="236"/>
      <c r="B17" s="236"/>
      <c r="C17" s="236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</sheetData>
  <customSheetViews>
    <customSheetView guid="{D9078923-52ED-4967-96FA-D31D5B162594}" scale="75" showPageBreaks="1" printArea="1" showRuler="0">
      <selection activeCell="A16" sqref="A16:C23"/>
      <colBreaks count="1" manualBreakCount="1">
        <brk id="3" max="1048575" man="1"/>
      </colBreaks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4">
    <mergeCell ref="A1:C1"/>
    <mergeCell ref="A3:C3"/>
    <mergeCell ref="A15:C15"/>
    <mergeCell ref="A16:C17"/>
  </mergeCells>
  <phoneticPr fontId="4" type="noConversion"/>
  <printOptions horizontalCentered="1"/>
  <pageMargins left="1.04" right="0.78740157480314965" top="0.59055118110236227" bottom="0.59055118110236227" header="0" footer="0"/>
  <pageSetup paperSize="9" scale="8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  <pageSetUpPr fitToPage="1"/>
  </sheetPr>
  <dimension ref="A1:Q353"/>
  <sheetViews>
    <sheetView zoomScale="85" zoomScaleNormal="85" zoomScaleSheetLayoutView="80" workbookViewId="0">
      <selection activeCell="G18" sqref="G18"/>
    </sheetView>
  </sheetViews>
  <sheetFormatPr baseColWidth="10" defaultRowHeight="12.75" x14ac:dyDescent="0.2"/>
  <cols>
    <col min="1" max="1" width="29.140625" customWidth="1"/>
    <col min="2" max="2" width="14.85546875" bestFit="1" customWidth="1"/>
    <col min="3" max="3" width="18.85546875" customWidth="1"/>
    <col min="4" max="4" width="15" customWidth="1"/>
    <col min="5" max="5" width="18.28515625" customWidth="1"/>
    <col min="6" max="6" width="15.5703125" customWidth="1"/>
    <col min="7" max="7" width="11.85546875" bestFit="1" customWidth="1"/>
    <col min="8" max="8" width="14.42578125" customWidth="1"/>
    <col min="9" max="9" width="16.28515625" customWidth="1"/>
    <col min="10" max="10" width="16.5703125" customWidth="1"/>
    <col min="11" max="11" width="16" style="25" customWidth="1"/>
    <col min="12" max="12" width="14.28515625" bestFit="1" customWidth="1"/>
    <col min="13" max="13" width="15.7109375" customWidth="1"/>
    <col min="14" max="14" width="17.140625" customWidth="1"/>
    <col min="15" max="15" width="16.140625" customWidth="1"/>
    <col min="16" max="16" width="16.42578125" customWidth="1"/>
    <col min="17" max="17" width="3" customWidth="1"/>
  </cols>
  <sheetData>
    <row r="1" spans="1:16" ht="18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3" spans="1:16" ht="23.25" customHeight="1" x14ac:dyDescent="0.2">
      <c r="A3" s="238" t="s">
        <v>172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3.5" thickBo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L4" s="11"/>
    </row>
    <row r="5" spans="1:16" s="18" customFormat="1" ht="24" customHeight="1" x14ac:dyDescent="0.2">
      <c r="A5" s="243" t="s">
        <v>61</v>
      </c>
      <c r="B5" s="246" t="s">
        <v>75</v>
      </c>
      <c r="C5" s="246" t="s">
        <v>23</v>
      </c>
      <c r="D5" s="248" t="s">
        <v>158</v>
      </c>
      <c r="E5" s="249"/>
      <c r="F5" s="243"/>
      <c r="G5" s="248" t="s">
        <v>159</v>
      </c>
      <c r="H5" s="249"/>
      <c r="I5" s="249"/>
      <c r="J5" s="249"/>
      <c r="K5" s="249"/>
      <c r="L5" s="249"/>
      <c r="M5" s="243"/>
      <c r="N5" s="246" t="s">
        <v>78</v>
      </c>
      <c r="O5" s="248" t="s">
        <v>79</v>
      </c>
      <c r="P5" s="249"/>
    </row>
    <row r="6" spans="1:16" s="18" customFormat="1" ht="19.5" customHeight="1" x14ac:dyDescent="0.2">
      <c r="A6" s="244"/>
      <c r="B6" s="255"/>
      <c r="C6" s="247"/>
      <c r="D6" s="250"/>
      <c r="E6" s="251"/>
      <c r="F6" s="252"/>
      <c r="G6" s="250"/>
      <c r="H6" s="251"/>
      <c r="I6" s="251"/>
      <c r="J6" s="251"/>
      <c r="K6" s="251"/>
      <c r="L6" s="251"/>
      <c r="M6" s="252"/>
      <c r="N6" s="247"/>
      <c r="O6" s="250"/>
      <c r="P6" s="251"/>
    </row>
    <row r="7" spans="1:16" s="18" customFormat="1" ht="12.75" customHeight="1" x14ac:dyDescent="0.2">
      <c r="A7" s="244"/>
      <c r="B7" s="255"/>
      <c r="C7" s="253" t="s">
        <v>146</v>
      </c>
      <c r="D7" s="253" t="s">
        <v>76</v>
      </c>
      <c r="E7" s="253" t="s">
        <v>77</v>
      </c>
      <c r="F7" s="256" t="s">
        <v>62</v>
      </c>
      <c r="G7" s="244"/>
      <c r="H7" s="253" t="s">
        <v>19</v>
      </c>
      <c r="I7" s="253" t="s">
        <v>15</v>
      </c>
      <c r="J7" s="253" t="s">
        <v>14</v>
      </c>
      <c r="K7" s="253" t="s">
        <v>90</v>
      </c>
      <c r="L7" s="253" t="s">
        <v>138</v>
      </c>
      <c r="M7" s="253" t="s">
        <v>22</v>
      </c>
      <c r="N7" s="253" t="s">
        <v>139</v>
      </c>
      <c r="O7" s="253" t="s">
        <v>25</v>
      </c>
      <c r="P7" s="256" t="s">
        <v>80</v>
      </c>
    </row>
    <row r="8" spans="1:16" s="18" customFormat="1" ht="36.75" customHeight="1" thickBot="1" x14ac:dyDescent="0.25">
      <c r="A8" s="245"/>
      <c r="B8" s="254"/>
      <c r="C8" s="254"/>
      <c r="D8" s="254"/>
      <c r="E8" s="254"/>
      <c r="F8" s="257"/>
      <c r="G8" s="244"/>
      <c r="H8" s="254"/>
      <c r="I8" s="254"/>
      <c r="J8" s="254"/>
      <c r="K8" s="254"/>
      <c r="L8" s="254"/>
      <c r="M8" s="254"/>
      <c r="N8" s="254"/>
      <c r="O8" s="254"/>
      <c r="P8" s="259"/>
    </row>
    <row r="9" spans="1:16" s="18" customFormat="1" ht="22.5" customHeight="1" x14ac:dyDescent="0.2">
      <c r="A9" s="128" t="s">
        <v>63</v>
      </c>
      <c r="B9" s="58">
        <v>19</v>
      </c>
      <c r="C9" s="58">
        <v>2832122.4640000002</v>
      </c>
      <c r="D9" s="58">
        <v>192.06</v>
      </c>
      <c r="E9" s="58">
        <v>3888.72</v>
      </c>
      <c r="F9" s="239">
        <v>0</v>
      </c>
      <c r="G9" s="240"/>
      <c r="H9" s="94">
        <v>36070.101000000002</v>
      </c>
      <c r="I9" s="56">
        <v>41520.556127197764</v>
      </c>
      <c r="J9" s="56">
        <v>8178.5700000000006</v>
      </c>
      <c r="K9" s="56">
        <v>43387.169999999991</v>
      </c>
      <c r="L9" s="56">
        <v>6564.5903987899646</v>
      </c>
      <c r="M9" s="56">
        <v>5938.08</v>
      </c>
      <c r="N9" s="56">
        <v>123128.18000000001</v>
      </c>
      <c r="O9" s="56">
        <v>2268565</v>
      </c>
      <c r="P9" s="121">
        <v>0</v>
      </c>
    </row>
    <row r="10" spans="1:16" ht="14.1" customHeight="1" x14ac:dyDescent="0.2">
      <c r="A10" s="129" t="s">
        <v>64</v>
      </c>
      <c r="B10" s="58">
        <v>1</v>
      </c>
      <c r="C10" s="58">
        <v>45856</v>
      </c>
      <c r="D10" s="58">
        <v>0</v>
      </c>
      <c r="E10" s="58">
        <v>0</v>
      </c>
      <c r="F10" s="241">
        <v>0</v>
      </c>
      <c r="G10" s="242"/>
      <c r="H10" s="95">
        <v>42.04</v>
      </c>
      <c r="I10" s="58">
        <v>0</v>
      </c>
      <c r="J10" s="58">
        <v>76.86</v>
      </c>
      <c r="K10" s="58">
        <v>91.94</v>
      </c>
      <c r="L10" s="58">
        <v>0</v>
      </c>
      <c r="M10" s="58">
        <v>0</v>
      </c>
      <c r="N10" s="58">
        <v>5860.2</v>
      </c>
      <c r="O10" s="58">
        <v>19730.88</v>
      </c>
      <c r="P10" s="59">
        <v>4985</v>
      </c>
    </row>
    <row r="11" spans="1:16" ht="14.1" customHeight="1" x14ac:dyDescent="0.2">
      <c r="A11" s="129" t="s">
        <v>65</v>
      </c>
      <c r="B11" s="58">
        <v>2</v>
      </c>
      <c r="C11" s="58">
        <v>423116.82500000001</v>
      </c>
      <c r="D11" s="58">
        <v>91.36</v>
      </c>
      <c r="E11" s="58">
        <v>208.16</v>
      </c>
      <c r="F11" s="241">
        <v>906</v>
      </c>
      <c r="G11" s="242"/>
      <c r="H11" s="95">
        <v>4994.18</v>
      </c>
      <c r="I11" s="58">
        <v>6850.6950000000006</v>
      </c>
      <c r="J11" s="58">
        <v>1198.28</v>
      </c>
      <c r="K11" s="58">
        <v>6472.8519999999999</v>
      </c>
      <c r="L11" s="58">
        <v>988.87700000000007</v>
      </c>
      <c r="M11" s="58">
        <v>0</v>
      </c>
      <c r="N11" s="58">
        <v>4045.2649999999999</v>
      </c>
      <c r="O11" s="58">
        <v>376399.86</v>
      </c>
      <c r="P11" s="59">
        <v>0</v>
      </c>
    </row>
    <row r="12" spans="1:16" ht="14.1" customHeight="1" x14ac:dyDescent="0.2">
      <c r="A12" s="129" t="s">
        <v>66</v>
      </c>
      <c r="B12" s="58">
        <v>1</v>
      </c>
      <c r="C12" s="58">
        <v>223301</v>
      </c>
      <c r="D12" s="58">
        <v>0</v>
      </c>
      <c r="E12" s="58">
        <v>0</v>
      </c>
      <c r="F12" s="241">
        <v>0</v>
      </c>
      <c r="G12" s="242"/>
      <c r="H12" s="95">
        <v>4608.0599999999995</v>
      </c>
      <c r="I12" s="58">
        <v>833.57999999999993</v>
      </c>
      <c r="J12" s="58">
        <v>42.199999999999818</v>
      </c>
      <c r="K12" s="58">
        <v>6616.72</v>
      </c>
      <c r="L12" s="58">
        <v>198.24</v>
      </c>
      <c r="M12" s="58">
        <v>0</v>
      </c>
      <c r="N12" s="58">
        <v>33042</v>
      </c>
      <c r="O12" s="58">
        <v>37250</v>
      </c>
      <c r="P12" s="59">
        <v>115977</v>
      </c>
    </row>
    <row r="13" spans="1:16" ht="14.1" customHeight="1" x14ac:dyDescent="0.2">
      <c r="A13" s="129" t="s">
        <v>67</v>
      </c>
      <c r="B13" s="58">
        <v>7</v>
      </c>
      <c r="C13" s="58">
        <v>596431.30999999994</v>
      </c>
      <c r="D13" s="58">
        <v>0</v>
      </c>
      <c r="E13" s="58">
        <v>0</v>
      </c>
      <c r="F13" s="241">
        <v>0</v>
      </c>
      <c r="G13" s="242"/>
      <c r="H13" s="95">
        <v>10518.65</v>
      </c>
      <c r="I13" s="58">
        <v>8226.48</v>
      </c>
      <c r="J13" s="58">
        <v>769.37000000000012</v>
      </c>
      <c r="K13" s="58">
        <v>11826.04</v>
      </c>
      <c r="L13" s="58">
        <v>1673.18</v>
      </c>
      <c r="M13" s="58">
        <v>759.8900000000001</v>
      </c>
      <c r="N13" s="58">
        <v>53765.15</v>
      </c>
      <c r="O13" s="58">
        <v>411011.42</v>
      </c>
      <c r="P13" s="59">
        <v>0</v>
      </c>
    </row>
    <row r="14" spans="1:16" ht="14.1" customHeight="1" x14ac:dyDescent="0.2">
      <c r="A14" s="129" t="s">
        <v>68</v>
      </c>
      <c r="B14" s="58">
        <v>6</v>
      </c>
      <c r="C14" s="58">
        <v>243690.33000000002</v>
      </c>
      <c r="D14" s="58">
        <v>0</v>
      </c>
      <c r="E14" s="58">
        <v>1849.94</v>
      </c>
      <c r="F14" s="241">
        <v>0</v>
      </c>
      <c r="G14" s="242"/>
      <c r="H14" s="95">
        <v>3527.6800000000003</v>
      </c>
      <c r="I14" s="58">
        <v>2139.2199999999998</v>
      </c>
      <c r="J14" s="58">
        <v>44.48</v>
      </c>
      <c r="K14" s="58">
        <v>3552.7799999999997</v>
      </c>
      <c r="L14" s="58">
        <v>562.48</v>
      </c>
      <c r="M14" s="58">
        <v>380.81000000000006</v>
      </c>
      <c r="N14" s="58">
        <v>26802.48</v>
      </c>
      <c r="O14" s="58">
        <v>164253.99</v>
      </c>
      <c r="P14" s="59">
        <v>0</v>
      </c>
    </row>
    <row r="15" spans="1:16" ht="14.1" customHeight="1" x14ac:dyDescent="0.2">
      <c r="A15" s="129" t="s">
        <v>69</v>
      </c>
      <c r="B15" s="58">
        <v>7</v>
      </c>
      <c r="C15" s="58">
        <v>919990.94499999995</v>
      </c>
      <c r="D15" s="58">
        <v>0</v>
      </c>
      <c r="E15" s="58">
        <v>641.37999999999988</v>
      </c>
      <c r="F15" s="241">
        <v>0</v>
      </c>
      <c r="G15" s="242"/>
      <c r="H15" s="96">
        <v>20248.240000000002</v>
      </c>
      <c r="I15" s="86">
        <v>32129.620000000006</v>
      </c>
      <c r="J15" s="86">
        <v>8304.3700000000008</v>
      </c>
      <c r="K15" s="86">
        <v>18663.000000000004</v>
      </c>
      <c r="L15" s="86">
        <v>2856.78</v>
      </c>
      <c r="M15" s="86">
        <v>1473.33</v>
      </c>
      <c r="N15" s="122">
        <v>28828</v>
      </c>
      <c r="O15" s="58">
        <v>463650.91000000003</v>
      </c>
      <c r="P15" s="59">
        <v>74436.289999999994</v>
      </c>
    </row>
    <row r="16" spans="1:16" ht="14.1" customHeight="1" x14ac:dyDescent="0.2">
      <c r="A16" s="129" t="s">
        <v>70</v>
      </c>
      <c r="B16" s="58">
        <v>7</v>
      </c>
      <c r="C16" s="58">
        <v>356353.45</v>
      </c>
      <c r="D16" s="58">
        <v>0</v>
      </c>
      <c r="E16" s="58">
        <v>0</v>
      </c>
      <c r="F16" s="241">
        <v>0</v>
      </c>
      <c r="G16" s="242"/>
      <c r="H16" s="95">
        <v>4134.9799999999996</v>
      </c>
      <c r="I16" s="58">
        <v>1534.9780000000001</v>
      </c>
      <c r="J16" s="58">
        <v>1145.94</v>
      </c>
      <c r="K16" s="58">
        <v>6073.4000000000005</v>
      </c>
      <c r="L16" s="58">
        <v>53.06</v>
      </c>
      <c r="M16" s="58">
        <v>0</v>
      </c>
      <c r="N16" s="58">
        <v>32887.46</v>
      </c>
      <c r="O16" s="58">
        <v>232881.62000000002</v>
      </c>
      <c r="P16" s="59">
        <v>0</v>
      </c>
    </row>
    <row r="17" spans="1:17" ht="14.1" customHeight="1" x14ac:dyDescent="0.2">
      <c r="A17" s="129" t="s">
        <v>73</v>
      </c>
      <c r="B17" s="58">
        <v>5</v>
      </c>
      <c r="C17" s="58">
        <v>572351.26</v>
      </c>
      <c r="D17" s="58">
        <v>0</v>
      </c>
      <c r="E17" s="58">
        <v>11452.4</v>
      </c>
      <c r="F17" s="241">
        <v>38114</v>
      </c>
      <c r="G17" s="242"/>
      <c r="H17" s="95">
        <v>7422.1399999999994</v>
      </c>
      <c r="I17" s="58">
        <v>3828.62</v>
      </c>
      <c r="J17" s="58">
        <v>974.78</v>
      </c>
      <c r="K17" s="86">
        <v>2256.9259999999999</v>
      </c>
      <c r="L17" s="58">
        <v>1211.6600000000001</v>
      </c>
      <c r="M17" s="58">
        <v>1865.433</v>
      </c>
      <c r="N17" s="58">
        <v>61142.239999999991</v>
      </c>
      <c r="O17" s="58">
        <v>354048.05</v>
      </c>
      <c r="P17" s="59">
        <v>0</v>
      </c>
    </row>
    <row r="18" spans="1:17" ht="14.1" customHeight="1" x14ac:dyDescent="0.2">
      <c r="A18" s="129" t="s">
        <v>74</v>
      </c>
      <c r="B18" s="58">
        <v>12</v>
      </c>
      <c r="C18" s="60">
        <v>1412409.31</v>
      </c>
      <c r="D18" s="58">
        <v>12591.6</v>
      </c>
      <c r="E18" s="58">
        <v>26030</v>
      </c>
      <c r="F18" s="241">
        <v>0</v>
      </c>
      <c r="G18" s="242"/>
      <c r="H18" s="95">
        <v>28167.66</v>
      </c>
      <c r="I18" s="58">
        <v>26284.44</v>
      </c>
      <c r="J18" s="58">
        <v>2772.58</v>
      </c>
      <c r="K18" s="58">
        <v>23597.06</v>
      </c>
      <c r="L18" s="58">
        <v>2575.5699999999997</v>
      </c>
      <c r="M18" s="58">
        <v>21377.070000000003</v>
      </c>
      <c r="N18" s="58">
        <v>133634.25999999998</v>
      </c>
      <c r="O18" s="58">
        <v>1019342</v>
      </c>
      <c r="P18" s="59">
        <v>0</v>
      </c>
    </row>
    <row r="19" spans="1:17" s="7" customFormat="1" ht="14.1" customHeight="1" x14ac:dyDescent="0.2">
      <c r="A19" s="129" t="s">
        <v>89</v>
      </c>
      <c r="B19" s="58">
        <v>1</v>
      </c>
      <c r="C19" s="60">
        <v>174528.84</v>
      </c>
      <c r="D19" s="58">
        <v>0</v>
      </c>
      <c r="E19" s="58">
        <v>0</v>
      </c>
      <c r="F19" s="241">
        <v>0</v>
      </c>
      <c r="G19" s="242"/>
      <c r="H19" s="95">
        <v>150.62</v>
      </c>
      <c r="I19" s="58">
        <v>6794.5370000000003</v>
      </c>
      <c r="J19" s="58">
        <v>0</v>
      </c>
      <c r="K19" s="58">
        <v>2951.8429999999998</v>
      </c>
      <c r="L19" s="58">
        <v>0</v>
      </c>
      <c r="M19" s="58">
        <v>0</v>
      </c>
      <c r="N19" s="58"/>
      <c r="O19" s="58">
        <v>62063</v>
      </c>
      <c r="P19" s="59">
        <v>66886</v>
      </c>
    </row>
    <row r="20" spans="1:17" s="7" customFormat="1" x14ac:dyDescent="0.2">
      <c r="A20" s="130"/>
      <c r="B20" s="57"/>
      <c r="C20" s="60"/>
      <c r="D20" s="58"/>
      <c r="E20" s="58"/>
      <c r="F20" s="263"/>
      <c r="G20" s="264"/>
      <c r="H20" s="95"/>
      <c r="I20" s="58"/>
      <c r="J20" s="58"/>
      <c r="K20" s="57"/>
      <c r="L20" s="57"/>
      <c r="M20" s="58"/>
      <c r="N20" s="58"/>
      <c r="O20" s="58"/>
      <c r="P20" s="93"/>
    </row>
    <row r="21" spans="1:17" ht="18.75" customHeight="1" thickBot="1" x14ac:dyDescent="0.25">
      <c r="A21" s="131" t="s">
        <v>35</v>
      </c>
      <c r="B21" s="61">
        <f>SUM(B9:B20)</f>
        <v>68</v>
      </c>
      <c r="C21" s="61">
        <f>SUM(C9:C20)</f>
        <v>7800151.7340000011</v>
      </c>
      <c r="D21" s="61">
        <f t="shared" ref="D21:E21" si="0">SUM(D9:D20)</f>
        <v>12875.02</v>
      </c>
      <c r="E21" s="61">
        <f t="shared" si="0"/>
        <v>44070.6</v>
      </c>
      <c r="F21" s="260">
        <f>SUM(F9:F20)</f>
        <v>39020</v>
      </c>
      <c r="G21" s="261"/>
      <c r="H21" s="61">
        <f>SUM(H9:H20)</f>
        <v>119884.351</v>
      </c>
      <c r="I21" s="61">
        <f t="shared" ref="I21:P21" si="1">SUM(I9:I20)</f>
        <v>130142.72612719778</v>
      </c>
      <c r="J21" s="61">
        <f t="shared" si="1"/>
        <v>23507.43</v>
      </c>
      <c r="K21" s="61">
        <f t="shared" si="1"/>
        <v>125489.73099999999</v>
      </c>
      <c r="L21" s="61">
        <f t="shared" si="1"/>
        <v>16684.437398789963</v>
      </c>
      <c r="M21" s="61">
        <f t="shared" si="1"/>
        <v>31794.613000000005</v>
      </c>
      <c r="N21" s="61">
        <f t="shared" si="1"/>
        <v>503135.23499999999</v>
      </c>
      <c r="O21" s="61">
        <f t="shared" si="1"/>
        <v>5409196.7299999995</v>
      </c>
      <c r="P21" s="207">
        <f t="shared" si="1"/>
        <v>262284.28999999998</v>
      </c>
      <c r="Q21" s="2"/>
    </row>
    <row r="22" spans="1:17" s="27" customFormat="1" ht="28.5" customHeight="1" x14ac:dyDescent="0.2">
      <c r="A22" s="262" t="s">
        <v>29</v>
      </c>
      <c r="B22" s="262"/>
      <c r="C22" s="262"/>
      <c r="D22" s="262"/>
      <c r="E22" s="123"/>
      <c r="F22" s="123"/>
      <c r="G22" s="123"/>
      <c r="H22" s="123"/>
      <c r="I22" s="123"/>
      <c r="J22" s="123"/>
      <c r="K22" s="123"/>
      <c r="L22" s="123"/>
      <c r="M22" s="124"/>
      <c r="N22" s="124"/>
    </row>
    <row r="23" spans="1:17" x14ac:dyDescent="0.2">
      <c r="A23" s="23" t="s">
        <v>81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  <c r="L23" s="125"/>
      <c r="M23" s="125"/>
      <c r="N23" s="19"/>
    </row>
    <row r="24" spans="1:17" x14ac:dyDescent="0.2">
      <c r="A24" s="23" t="s">
        <v>82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9"/>
      <c r="L24" s="125"/>
      <c r="M24" s="125"/>
      <c r="N24" s="19"/>
    </row>
    <row r="25" spans="1:17" ht="14.25" customHeight="1" x14ac:dyDescent="0.2">
      <c r="A25" s="117" t="s">
        <v>160</v>
      </c>
      <c r="B25" s="117"/>
      <c r="C25" s="125"/>
      <c r="D25" s="125"/>
      <c r="E25" s="125"/>
      <c r="F25" s="125"/>
      <c r="G25" s="125"/>
      <c r="H25" s="125"/>
      <c r="I25" s="125"/>
      <c r="J25" s="125"/>
      <c r="K25" s="19"/>
      <c r="L25" s="125"/>
      <c r="M25" s="125"/>
      <c r="N25" s="19"/>
    </row>
    <row r="26" spans="1:17" ht="22.5" customHeight="1" x14ac:dyDescent="0.2">
      <c r="A26" s="127" t="s">
        <v>83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9"/>
      <c r="N26" s="19"/>
    </row>
    <row r="27" spans="1:17" ht="12.75" customHeight="1" x14ac:dyDescent="0.2">
      <c r="A27" s="258" t="s">
        <v>157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19"/>
    </row>
    <row r="28" spans="1:17" ht="12.75" customHeight="1" x14ac:dyDescent="0.2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23"/>
      <c r="L28" s="23"/>
      <c r="M28" s="23"/>
      <c r="N28" s="23"/>
      <c r="O28" s="37"/>
      <c r="P28" s="37"/>
    </row>
    <row r="29" spans="1:17" ht="12.75" customHeight="1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2"/>
      <c r="L29" s="2"/>
    </row>
    <row r="30" spans="1:17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2"/>
      <c r="L30" s="2"/>
    </row>
    <row r="31" spans="1:17" x14ac:dyDescent="0.2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2"/>
      <c r="L31" s="2"/>
    </row>
    <row r="32" spans="1:17" x14ac:dyDescent="0.2">
      <c r="A32" s="37"/>
      <c r="B32" s="37"/>
      <c r="C32" s="37"/>
      <c r="D32" s="37"/>
      <c r="E32" s="37"/>
      <c r="F32" s="37"/>
      <c r="G32" s="37"/>
      <c r="H32" s="2"/>
      <c r="I32" s="2"/>
      <c r="J32" s="2"/>
      <c r="K32" s="2"/>
      <c r="L32" s="2"/>
    </row>
    <row r="33" spans="1:12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K35"/>
    </row>
    <row r="36" spans="1:12" x14ac:dyDescent="0.2">
      <c r="K36"/>
    </row>
    <row r="37" spans="1:12" x14ac:dyDescent="0.2">
      <c r="K37"/>
    </row>
    <row r="38" spans="1:12" x14ac:dyDescent="0.2">
      <c r="K38"/>
    </row>
    <row r="39" spans="1:12" x14ac:dyDescent="0.2">
      <c r="K39"/>
    </row>
    <row r="40" spans="1:12" x14ac:dyDescent="0.2">
      <c r="K40"/>
    </row>
    <row r="41" spans="1:12" x14ac:dyDescent="0.2">
      <c r="K41"/>
    </row>
    <row r="42" spans="1:12" x14ac:dyDescent="0.2">
      <c r="K42"/>
    </row>
    <row r="43" spans="1:12" x14ac:dyDescent="0.2">
      <c r="K43"/>
    </row>
    <row r="44" spans="1:12" x14ac:dyDescent="0.2">
      <c r="K44"/>
    </row>
    <row r="45" spans="1:12" x14ac:dyDescent="0.2">
      <c r="K45"/>
    </row>
    <row r="46" spans="1:12" x14ac:dyDescent="0.2">
      <c r="K46"/>
    </row>
    <row r="47" spans="1:12" x14ac:dyDescent="0.2">
      <c r="K47"/>
    </row>
    <row r="48" spans="1:12" x14ac:dyDescent="0.2">
      <c r="K48"/>
    </row>
    <row r="49" spans="11:11" x14ac:dyDescent="0.2">
      <c r="K49"/>
    </row>
    <row r="50" spans="11:11" x14ac:dyDescent="0.2">
      <c r="K50"/>
    </row>
    <row r="51" spans="11:11" x14ac:dyDescent="0.2">
      <c r="K51"/>
    </row>
    <row r="52" spans="11:11" x14ac:dyDescent="0.2">
      <c r="K52"/>
    </row>
    <row r="53" spans="11:11" x14ac:dyDescent="0.2">
      <c r="K53"/>
    </row>
    <row r="54" spans="11:11" x14ac:dyDescent="0.2">
      <c r="K54"/>
    </row>
    <row r="55" spans="11:11" x14ac:dyDescent="0.2">
      <c r="K55"/>
    </row>
    <row r="56" spans="11:11" x14ac:dyDescent="0.2">
      <c r="K56"/>
    </row>
    <row r="57" spans="11:11" x14ac:dyDescent="0.2">
      <c r="K57"/>
    </row>
    <row r="58" spans="11:11" x14ac:dyDescent="0.2">
      <c r="K58"/>
    </row>
    <row r="59" spans="11:11" x14ac:dyDescent="0.2">
      <c r="K59"/>
    </row>
    <row r="60" spans="11:11" x14ac:dyDescent="0.2">
      <c r="K60"/>
    </row>
    <row r="61" spans="11:11" x14ac:dyDescent="0.2">
      <c r="K61"/>
    </row>
    <row r="62" spans="11:11" x14ac:dyDescent="0.2">
      <c r="K62"/>
    </row>
    <row r="63" spans="11:11" x14ac:dyDescent="0.2">
      <c r="K63"/>
    </row>
    <row r="64" spans="11:11" x14ac:dyDescent="0.2">
      <c r="K64"/>
    </row>
    <row r="65" spans="11:11" x14ac:dyDescent="0.2">
      <c r="K65"/>
    </row>
    <row r="66" spans="11:11" x14ac:dyDescent="0.2">
      <c r="K66"/>
    </row>
    <row r="67" spans="11:11" x14ac:dyDescent="0.2">
      <c r="K67"/>
    </row>
    <row r="68" spans="11:11" x14ac:dyDescent="0.2">
      <c r="K68"/>
    </row>
    <row r="69" spans="11:11" x14ac:dyDescent="0.2">
      <c r="K69"/>
    </row>
    <row r="70" spans="11:11" x14ac:dyDescent="0.2">
      <c r="K70"/>
    </row>
    <row r="71" spans="11:11" x14ac:dyDescent="0.2">
      <c r="K71"/>
    </row>
    <row r="72" spans="11:11" x14ac:dyDescent="0.2">
      <c r="K72"/>
    </row>
    <row r="73" spans="11:11" x14ac:dyDescent="0.2">
      <c r="K73"/>
    </row>
    <row r="74" spans="11:11" x14ac:dyDescent="0.2">
      <c r="K74"/>
    </row>
    <row r="75" spans="11:11" x14ac:dyDescent="0.2">
      <c r="K75"/>
    </row>
    <row r="76" spans="11:11" x14ac:dyDescent="0.2">
      <c r="K76"/>
    </row>
    <row r="77" spans="11:11" x14ac:dyDescent="0.2">
      <c r="K77"/>
    </row>
    <row r="78" spans="11:11" x14ac:dyDescent="0.2">
      <c r="K78"/>
    </row>
    <row r="79" spans="11:11" x14ac:dyDescent="0.2">
      <c r="K79"/>
    </row>
    <row r="80" spans="11:11" x14ac:dyDescent="0.2">
      <c r="K80"/>
    </row>
    <row r="81" spans="11:11" x14ac:dyDescent="0.2">
      <c r="K81"/>
    </row>
    <row r="82" spans="11:11" x14ac:dyDescent="0.2">
      <c r="K82"/>
    </row>
    <row r="83" spans="11:11" x14ac:dyDescent="0.2">
      <c r="K83"/>
    </row>
    <row r="84" spans="11:11" x14ac:dyDescent="0.2">
      <c r="K84"/>
    </row>
    <row r="85" spans="11:11" x14ac:dyDescent="0.2">
      <c r="K85"/>
    </row>
    <row r="86" spans="11:11" x14ac:dyDescent="0.2">
      <c r="K86"/>
    </row>
    <row r="87" spans="11:11" x14ac:dyDescent="0.2">
      <c r="K87"/>
    </row>
    <row r="88" spans="11:11" x14ac:dyDescent="0.2">
      <c r="K88"/>
    </row>
    <row r="89" spans="11:11" x14ac:dyDescent="0.2">
      <c r="K89"/>
    </row>
    <row r="90" spans="11:11" x14ac:dyDescent="0.2">
      <c r="K90"/>
    </row>
    <row r="91" spans="11:11" x14ac:dyDescent="0.2">
      <c r="K91"/>
    </row>
    <row r="92" spans="11:11" x14ac:dyDescent="0.2">
      <c r="K92"/>
    </row>
    <row r="93" spans="11:11" x14ac:dyDescent="0.2">
      <c r="K93"/>
    </row>
    <row r="94" spans="11:11" x14ac:dyDescent="0.2">
      <c r="K94"/>
    </row>
    <row r="95" spans="11:11" x14ac:dyDescent="0.2">
      <c r="K95"/>
    </row>
    <row r="96" spans="11:11" x14ac:dyDescent="0.2">
      <c r="K96"/>
    </row>
    <row r="97" spans="11:11" x14ac:dyDescent="0.2">
      <c r="K97"/>
    </row>
    <row r="98" spans="11:11" x14ac:dyDescent="0.2">
      <c r="K98"/>
    </row>
    <row r="99" spans="11:11" x14ac:dyDescent="0.2">
      <c r="K99"/>
    </row>
    <row r="100" spans="11:11" x14ac:dyDescent="0.2">
      <c r="K100"/>
    </row>
    <row r="101" spans="11:11" x14ac:dyDescent="0.2">
      <c r="K101"/>
    </row>
    <row r="102" spans="11:11" x14ac:dyDescent="0.2">
      <c r="K102"/>
    </row>
    <row r="103" spans="11:11" x14ac:dyDescent="0.2">
      <c r="K103"/>
    </row>
    <row r="104" spans="11:11" x14ac:dyDescent="0.2">
      <c r="K104"/>
    </row>
    <row r="105" spans="11:11" x14ac:dyDescent="0.2">
      <c r="K105"/>
    </row>
    <row r="106" spans="11:11" x14ac:dyDescent="0.2">
      <c r="K106"/>
    </row>
    <row r="107" spans="11:11" x14ac:dyDescent="0.2">
      <c r="K107"/>
    </row>
    <row r="108" spans="11:11" x14ac:dyDescent="0.2">
      <c r="K108"/>
    </row>
    <row r="109" spans="11:11" x14ac:dyDescent="0.2">
      <c r="K109"/>
    </row>
    <row r="110" spans="11:11" x14ac:dyDescent="0.2">
      <c r="K110"/>
    </row>
    <row r="111" spans="11:11" x14ac:dyDescent="0.2">
      <c r="K111"/>
    </row>
    <row r="112" spans="11:11" x14ac:dyDescent="0.2">
      <c r="K112"/>
    </row>
    <row r="113" spans="11:11" x14ac:dyDescent="0.2">
      <c r="K113"/>
    </row>
    <row r="114" spans="11:11" x14ac:dyDescent="0.2">
      <c r="K114"/>
    </row>
    <row r="115" spans="11:11" x14ac:dyDescent="0.2">
      <c r="K115"/>
    </row>
    <row r="116" spans="11:11" x14ac:dyDescent="0.2">
      <c r="K116"/>
    </row>
    <row r="117" spans="11:11" x14ac:dyDescent="0.2">
      <c r="K117"/>
    </row>
    <row r="118" spans="11:11" x14ac:dyDescent="0.2">
      <c r="K118"/>
    </row>
    <row r="119" spans="11:11" x14ac:dyDescent="0.2">
      <c r="K119"/>
    </row>
    <row r="120" spans="11:11" x14ac:dyDescent="0.2">
      <c r="K120"/>
    </row>
    <row r="121" spans="11:11" x14ac:dyDescent="0.2">
      <c r="K121"/>
    </row>
    <row r="122" spans="11:11" x14ac:dyDescent="0.2">
      <c r="K122"/>
    </row>
    <row r="123" spans="11:11" x14ac:dyDescent="0.2">
      <c r="K123"/>
    </row>
    <row r="124" spans="11:11" x14ac:dyDescent="0.2">
      <c r="K124"/>
    </row>
    <row r="125" spans="11:11" x14ac:dyDescent="0.2">
      <c r="K125"/>
    </row>
    <row r="126" spans="11:11" x14ac:dyDescent="0.2">
      <c r="K126"/>
    </row>
    <row r="127" spans="11:11" x14ac:dyDescent="0.2">
      <c r="K127"/>
    </row>
    <row r="128" spans="11:11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  <row r="135" spans="11:11" x14ac:dyDescent="0.2">
      <c r="K135"/>
    </row>
    <row r="136" spans="11:11" x14ac:dyDescent="0.2">
      <c r="K136"/>
    </row>
    <row r="137" spans="11:11" x14ac:dyDescent="0.2">
      <c r="K137"/>
    </row>
    <row r="138" spans="11:11" x14ac:dyDescent="0.2">
      <c r="K138"/>
    </row>
    <row r="139" spans="11:11" x14ac:dyDescent="0.2">
      <c r="K139"/>
    </row>
    <row r="140" spans="11:11" x14ac:dyDescent="0.2">
      <c r="K140"/>
    </row>
    <row r="141" spans="11:11" x14ac:dyDescent="0.2">
      <c r="K141"/>
    </row>
    <row r="142" spans="11:11" x14ac:dyDescent="0.2">
      <c r="K142"/>
    </row>
    <row r="143" spans="11:11" x14ac:dyDescent="0.2">
      <c r="K143"/>
    </row>
    <row r="144" spans="1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</sheetData>
  <customSheetViews>
    <customSheetView guid="{D9078923-52ED-4967-96FA-D31D5B162594}" scale="75" showPageBreaks="1" fitToPage="1" printArea="1" showRuler="0">
      <selection activeCell="A38" sqref="A38"/>
      <colBreaks count="1" manualBreakCount="1">
        <brk id="11" max="29" man="1"/>
      </colBreaks>
      <pageMargins left="0.78740157480314965" right="0.78740157480314965" top="0.59055118110236227" bottom="0.98425196850393704" header="0" footer="0"/>
      <printOptions horizontalCentered="1"/>
      <pageSetup paperSize="9" scale="53" orientation="portrait" horizontalDpi="300" verticalDpi="300" r:id="rId1"/>
      <headerFooter alignWithMargins="0"/>
    </customSheetView>
  </customSheetViews>
  <mergeCells count="37">
    <mergeCell ref="A27:M27"/>
    <mergeCell ref="P7:P8"/>
    <mergeCell ref="N7:N8"/>
    <mergeCell ref="K7:K8"/>
    <mergeCell ref="F21:G21"/>
    <mergeCell ref="A22:D22"/>
    <mergeCell ref="F20:G20"/>
    <mergeCell ref="F19:G19"/>
    <mergeCell ref="F18:G18"/>
    <mergeCell ref="F17:G17"/>
    <mergeCell ref="N5:N6"/>
    <mergeCell ref="F10:G10"/>
    <mergeCell ref="M7:M8"/>
    <mergeCell ref="B5:B8"/>
    <mergeCell ref="C7:C8"/>
    <mergeCell ref="D7:D8"/>
    <mergeCell ref="E7:E8"/>
    <mergeCell ref="H7:H8"/>
    <mergeCell ref="I7:I8"/>
    <mergeCell ref="L7:L8"/>
    <mergeCell ref="F7:G8"/>
    <mergeCell ref="A3:P3"/>
    <mergeCell ref="A1:P1"/>
    <mergeCell ref="F9:G9"/>
    <mergeCell ref="F16:G16"/>
    <mergeCell ref="F15:G15"/>
    <mergeCell ref="F14:G14"/>
    <mergeCell ref="F13:G13"/>
    <mergeCell ref="F12:G12"/>
    <mergeCell ref="F11:G11"/>
    <mergeCell ref="A5:A8"/>
    <mergeCell ref="C5:C6"/>
    <mergeCell ref="D5:F6"/>
    <mergeCell ref="G5:M6"/>
    <mergeCell ref="J7:J8"/>
    <mergeCell ref="O5:P6"/>
    <mergeCell ref="O7:O8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8" orientation="landscape" r:id="rId2"/>
  <headerFooter alignWithMargins="0"/>
  <colBreaks count="1" manualBreakCount="1">
    <brk id="16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T30"/>
  <sheetViews>
    <sheetView zoomScaleNormal="100" zoomScaleSheetLayoutView="75" workbookViewId="0">
      <selection activeCell="G18" sqref="G18"/>
    </sheetView>
  </sheetViews>
  <sheetFormatPr baseColWidth="10" defaultRowHeight="12.75" x14ac:dyDescent="0.2"/>
  <cols>
    <col min="1" max="1" width="28.42578125" customWidth="1"/>
    <col min="2" max="18" width="16.42578125" customWidth="1"/>
    <col min="19" max="19" width="2.5703125" style="26" customWidth="1"/>
    <col min="20" max="20" width="11.42578125" style="26"/>
  </cols>
  <sheetData>
    <row r="1" spans="1:20" ht="18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3" spans="1:20" s="92" customFormat="1" ht="24.75" customHeight="1" x14ac:dyDescent="0.2">
      <c r="A3" s="238" t="s">
        <v>173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91"/>
      <c r="T3" s="91"/>
    </row>
    <row r="4" spans="1:20" ht="13.5" thickBo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  <c r="O4" s="2"/>
      <c r="P4" s="2"/>
      <c r="Q4" s="2"/>
    </row>
    <row r="5" spans="1:20" s="18" customFormat="1" ht="33.75" customHeight="1" x14ac:dyDescent="0.2">
      <c r="A5" s="271" t="s">
        <v>16</v>
      </c>
      <c r="B5" s="271" t="s">
        <v>17</v>
      </c>
      <c r="C5" s="271" t="s">
        <v>23</v>
      </c>
      <c r="D5" s="269" t="s">
        <v>143</v>
      </c>
      <c r="E5" s="279"/>
      <c r="F5" s="269" t="s">
        <v>144</v>
      </c>
      <c r="G5" s="279"/>
      <c r="H5" s="276" t="s">
        <v>18</v>
      </c>
      <c r="I5" s="277"/>
      <c r="J5" s="277"/>
      <c r="K5" s="277"/>
      <c r="L5" s="277"/>
      <c r="M5" s="277"/>
      <c r="N5" s="269" t="s">
        <v>91</v>
      </c>
      <c r="O5" s="278"/>
      <c r="P5" s="279"/>
      <c r="Q5" s="269" t="s">
        <v>26</v>
      </c>
      <c r="R5" s="270"/>
      <c r="S5" s="29"/>
      <c r="T5" s="29"/>
    </row>
    <row r="6" spans="1:20" s="18" customFormat="1" ht="30.75" customHeight="1" x14ac:dyDescent="0.2">
      <c r="A6" s="272"/>
      <c r="B6" s="274"/>
      <c r="C6" s="288"/>
      <c r="D6" s="286" t="s">
        <v>21</v>
      </c>
      <c r="E6" s="280" t="s">
        <v>62</v>
      </c>
      <c r="F6" s="265" t="s">
        <v>140</v>
      </c>
      <c r="G6" s="265" t="s">
        <v>141</v>
      </c>
      <c r="H6" s="286" t="s">
        <v>19</v>
      </c>
      <c r="I6" s="284" t="s">
        <v>15</v>
      </c>
      <c r="J6" s="265" t="s">
        <v>14</v>
      </c>
      <c r="K6" s="265" t="s">
        <v>90</v>
      </c>
      <c r="L6" s="265" t="s">
        <v>20</v>
      </c>
      <c r="M6" s="265" t="s">
        <v>22</v>
      </c>
      <c r="N6" s="265" t="s">
        <v>92</v>
      </c>
      <c r="O6" s="265" t="s">
        <v>93</v>
      </c>
      <c r="P6" s="265" t="s">
        <v>142</v>
      </c>
      <c r="Q6" s="267" t="s">
        <v>25</v>
      </c>
      <c r="R6" s="267" t="s">
        <v>24</v>
      </c>
      <c r="S6" s="29"/>
      <c r="T6" s="29"/>
    </row>
    <row r="7" spans="1:20" s="18" customFormat="1" ht="28.5" customHeight="1" thickBot="1" x14ac:dyDescent="0.25">
      <c r="A7" s="273"/>
      <c r="B7" s="275"/>
      <c r="C7" s="289"/>
      <c r="D7" s="287"/>
      <c r="E7" s="281"/>
      <c r="F7" s="266"/>
      <c r="G7" s="266"/>
      <c r="H7" s="287"/>
      <c r="I7" s="273"/>
      <c r="J7" s="266"/>
      <c r="K7" s="266"/>
      <c r="L7" s="266"/>
      <c r="M7" s="266"/>
      <c r="N7" s="266"/>
      <c r="O7" s="266"/>
      <c r="P7" s="266"/>
      <c r="Q7" s="268"/>
      <c r="R7" s="268"/>
      <c r="S7" s="29"/>
      <c r="T7" s="29"/>
    </row>
    <row r="8" spans="1:20" s="125" customFormat="1" ht="22.5" customHeight="1" x14ac:dyDescent="0.2">
      <c r="A8" s="146" t="s">
        <v>63</v>
      </c>
      <c r="B8" s="5">
        <v>1</v>
      </c>
      <c r="C8" s="5">
        <v>78687.34</v>
      </c>
      <c r="D8" s="224" t="s">
        <v>184</v>
      </c>
      <c r="E8" s="224" t="s">
        <v>184</v>
      </c>
      <c r="F8" s="224" t="s">
        <v>184</v>
      </c>
      <c r="G8" s="224" t="s">
        <v>184</v>
      </c>
      <c r="H8" s="5">
        <v>1207</v>
      </c>
      <c r="I8" s="5">
        <v>928.28</v>
      </c>
      <c r="J8" s="5">
        <v>283.94</v>
      </c>
      <c r="K8" s="5">
        <v>1490.6469999999999</v>
      </c>
      <c r="L8" s="5">
        <v>148.94</v>
      </c>
      <c r="M8" s="224" t="s">
        <v>184</v>
      </c>
      <c r="N8" s="5">
        <v>517482.757226563</v>
      </c>
      <c r="O8" s="5">
        <v>691423</v>
      </c>
      <c r="P8" s="5">
        <v>2482.0819999999999</v>
      </c>
      <c r="Q8" s="5">
        <v>63702</v>
      </c>
      <c r="R8" s="4"/>
      <c r="S8" s="133"/>
      <c r="T8" s="133"/>
    </row>
    <row r="9" spans="1:20" s="138" customFormat="1" ht="14.1" customHeight="1" x14ac:dyDescent="0.2">
      <c r="A9" s="147" t="s">
        <v>84</v>
      </c>
      <c r="B9" s="5">
        <v>1</v>
      </c>
      <c r="C9" s="5">
        <v>239123</v>
      </c>
      <c r="D9" s="224" t="s">
        <v>184</v>
      </c>
      <c r="E9" s="224" t="s">
        <v>184</v>
      </c>
      <c r="F9" s="5">
        <f>10213+5868</f>
        <v>16081</v>
      </c>
      <c r="G9" s="224" t="s">
        <v>184</v>
      </c>
      <c r="H9" s="5">
        <v>3394.73</v>
      </c>
      <c r="I9" s="5">
        <v>6073.47</v>
      </c>
      <c r="J9" s="5">
        <v>41.8</v>
      </c>
      <c r="K9" s="5">
        <v>2792.6688333333323</v>
      </c>
      <c r="L9" s="5">
        <v>1123.8813333333335</v>
      </c>
      <c r="M9" s="5">
        <v>50.519999999999996</v>
      </c>
      <c r="N9" s="5">
        <v>9972219</v>
      </c>
      <c r="O9" s="224" t="s">
        <v>184</v>
      </c>
      <c r="P9" s="5">
        <v>7018</v>
      </c>
      <c r="Q9" s="5">
        <v>171073</v>
      </c>
      <c r="R9" s="135"/>
      <c r="S9" s="136"/>
      <c r="T9" s="137"/>
    </row>
    <row r="10" spans="1:20" s="19" customFormat="1" ht="14.1" customHeight="1" x14ac:dyDescent="0.2">
      <c r="A10" s="70" t="s">
        <v>65</v>
      </c>
      <c r="B10" s="5">
        <v>2</v>
      </c>
      <c r="C10" s="132">
        <v>106860.66800000001</v>
      </c>
      <c r="D10" s="224" t="s">
        <v>184</v>
      </c>
      <c r="E10" s="141">
        <v>67911.94</v>
      </c>
      <c r="F10" s="224" t="s">
        <v>184</v>
      </c>
      <c r="G10" s="224" t="s">
        <v>184</v>
      </c>
      <c r="H10" s="132">
        <v>1357.1799999999998</v>
      </c>
      <c r="I10" s="132">
        <v>1583.06</v>
      </c>
      <c r="J10" s="224" t="s">
        <v>184</v>
      </c>
      <c r="K10" s="132">
        <v>1054.1499999999999</v>
      </c>
      <c r="L10" s="224" t="s">
        <v>184</v>
      </c>
      <c r="M10" s="224" t="s">
        <v>184</v>
      </c>
      <c r="N10" s="5">
        <v>3473518.2</v>
      </c>
      <c r="O10" s="5">
        <v>1428600</v>
      </c>
      <c r="P10" s="212">
        <v>0</v>
      </c>
      <c r="Q10" s="132">
        <v>144999.33000000002</v>
      </c>
      <c r="R10" s="135"/>
      <c r="S10" s="133"/>
      <c r="T10" s="139"/>
    </row>
    <row r="11" spans="1:20" s="19" customFormat="1" ht="14.1" customHeight="1" x14ac:dyDescent="0.2">
      <c r="A11" s="70" t="s">
        <v>68</v>
      </c>
      <c r="B11" s="5">
        <v>6</v>
      </c>
      <c r="C11" s="132">
        <v>671470.39</v>
      </c>
      <c r="D11" s="224" t="s">
        <v>184</v>
      </c>
      <c r="E11" s="224" t="s">
        <v>184</v>
      </c>
      <c r="F11" s="132">
        <v>2958.37</v>
      </c>
      <c r="G11" s="224" t="s">
        <v>184</v>
      </c>
      <c r="H11" s="132">
        <v>8450.4</v>
      </c>
      <c r="I11" s="132">
        <v>4245.6400000000003</v>
      </c>
      <c r="J11" s="132">
        <v>379.72</v>
      </c>
      <c r="K11" s="132">
        <v>8145.58</v>
      </c>
      <c r="L11" s="132">
        <v>951.75999999999988</v>
      </c>
      <c r="M11" s="132">
        <v>1415.3799999999999</v>
      </c>
      <c r="N11" s="132">
        <v>3673051.18</v>
      </c>
      <c r="O11" s="132">
        <v>7436572.3399999999</v>
      </c>
      <c r="P11" s="132">
        <v>59066.289999999994</v>
      </c>
      <c r="Q11" s="132">
        <v>512298.01</v>
      </c>
      <c r="R11" s="135"/>
      <c r="S11" s="133"/>
      <c r="T11" s="139"/>
    </row>
    <row r="12" spans="1:20" s="19" customFormat="1" ht="14.1" customHeight="1" x14ac:dyDescent="0.2">
      <c r="A12" s="70" t="s">
        <v>85</v>
      </c>
      <c r="B12" s="5">
        <v>3</v>
      </c>
      <c r="C12" s="132">
        <v>487462.42000000004</v>
      </c>
      <c r="D12" s="134">
        <v>7226</v>
      </c>
      <c r="E12" s="224" t="s">
        <v>184</v>
      </c>
      <c r="F12" s="224" t="s">
        <v>184</v>
      </c>
      <c r="G12" s="224" t="s">
        <v>184</v>
      </c>
      <c r="H12" s="134">
        <v>9135.9700000000012</v>
      </c>
      <c r="I12" s="134">
        <v>17348.899999999998</v>
      </c>
      <c r="J12" s="134">
        <v>3557.23</v>
      </c>
      <c r="K12" s="134">
        <v>9820.7199999999993</v>
      </c>
      <c r="L12" s="134">
        <v>500.78</v>
      </c>
      <c r="M12" s="134">
        <v>3.2199999999999998</v>
      </c>
      <c r="N12" s="224" t="s">
        <v>184</v>
      </c>
      <c r="O12" s="134">
        <v>8792200</v>
      </c>
      <c r="P12" s="212">
        <v>0</v>
      </c>
      <c r="Q12" s="132">
        <v>129069</v>
      </c>
      <c r="R12" s="6">
        <v>285745</v>
      </c>
      <c r="S12" s="133"/>
      <c r="T12" s="139"/>
    </row>
    <row r="13" spans="1:20" s="19" customFormat="1" ht="14.1" customHeight="1" x14ac:dyDescent="0.2">
      <c r="A13" s="70" t="s">
        <v>71</v>
      </c>
      <c r="B13" s="5">
        <v>1</v>
      </c>
      <c r="C13" s="132">
        <v>122172.32</v>
      </c>
      <c r="D13" s="134">
        <f>33568.56+2356</f>
        <v>35924.559999999998</v>
      </c>
      <c r="E13" s="224" t="s">
        <v>184</v>
      </c>
      <c r="F13" s="224" t="s">
        <v>184</v>
      </c>
      <c r="G13" s="224" t="s">
        <v>184</v>
      </c>
      <c r="H13" s="132">
        <v>2269.92</v>
      </c>
      <c r="I13" s="132">
        <v>5709.74</v>
      </c>
      <c r="J13" s="224" t="s">
        <v>184</v>
      </c>
      <c r="K13" s="132">
        <v>2488.14</v>
      </c>
      <c r="L13" s="132">
        <v>574.82000000000005</v>
      </c>
      <c r="M13" s="224" t="s">
        <v>184</v>
      </c>
      <c r="N13" s="144">
        <v>5968518</v>
      </c>
      <c r="O13" s="132">
        <v>11392390</v>
      </c>
      <c r="P13" s="132">
        <v>17283.129999999997</v>
      </c>
      <c r="Q13" s="132">
        <v>90262.930000000008</v>
      </c>
      <c r="R13" s="135"/>
      <c r="S13" s="133"/>
      <c r="T13" s="139"/>
    </row>
    <row r="14" spans="1:20" s="19" customFormat="1" ht="14.1" customHeight="1" x14ac:dyDescent="0.2">
      <c r="A14" s="70" t="s">
        <v>86</v>
      </c>
      <c r="B14" s="5">
        <v>1</v>
      </c>
      <c r="C14" s="132">
        <v>105254</v>
      </c>
      <c r="D14" s="224" t="s">
        <v>184</v>
      </c>
      <c r="E14" s="224" t="s">
        <v>184</v>
      </c>
      <c r="F14" s="224" t="s">
        <v>184</v>
      </c>
      <c r="G14" s="224" t="s">
        <v>184</v>
      </c>
      <c r="H14" s="132">
        <v>1891</v>
      </c>
      <c r="I14" s="132">
        <v>913</v>
      </c>
      <c r="J14" s="132">
        <v>457</v>
      </c>
      <c r="K14" s="132">
        <v>1736</v>
      </c>
      <c r="L14" s="132">
        <v>241</v>
      </c>
      <c r="M14" s="132">
        <v>40</v>
      </c>
      <c r="N14" s="224" t="s">
        <v>184</v>
      </c>
      <c r="O14" s="132">
        <v>6771600</v>
      </c>
      <c r="P14" s="132">
        <v>17384</v>
      </c>
      <c r="Q14" s="132">
        <v>56933</v>
      </c>
      <c r="R14" s="135"/>
      <c r="S14" s="133"/>
      <c r="T14" s="139"/>
    </row>
    <row r="15" spans="1:20" s="19" customFormat="1" ht="14.1" customHeight="1" x14ac:dyDescent="0.2">
      <c r="A15" s="70" t="s">
        <v>87</v>
      </c>
      <c r="B15" s="5">
        <v>3</v>
      </c>
      <c r="C15" s="132">
        <v>576138.38</v>
      </c>
      <c r="D15" s="224" t="s">
        <v>184</v>
      </c>
      <c r="E15" s="132">
        <v>426</v>
      </c>
      <c r="F15" s="5">
        <v>11904.28</v>
      </c>
      <c r="G15" s="224" t="s">
        <v>184</v>
      </c>
      <c r="H15" s="5">
        <v>8416.9599999999991</v>
      </c>
      <c r="I15" s="5">
        <v>4744.16</v>
      </c>
      <c r="J15" s="5">
        <v>253.88</v>
      </c>
      <c r="K15" s="5">
        <v>12167.14</v>
      </c>
      <c r="L15" s="5">
        <v>621.5</v>
      </c>
      <c r="M15" s="6">
        <v>620</v>
      </c>
      <c r="N15" s="6">
        <v>34541561.840000004</v>
      </c>
      <c r="O15" s="5">
        <v>65879600</v>
      </c>
      <c r="P15" s="6">
        <v>14336.380000000001</v>
      </c>
      <c r="Q15" s="6">
        <v>527210.6</v>
      </c>
      <c r="R15" s="6">
        <v>99072.84</v>
      </c>
      <c r="S15" s="133"/>
      <c r="T15" s="139"/>
    </row>
    <row r="16" spans="1:20" s="19" customFormat="1" ht="14.1" customHeight="1" x14ac:dyDescent="0.2">
      <c r="A16" s="146" t="s">
        <v>88</v>
      </c>
      <c r="B16" s="5">
        <v>1</v>
      </c>
      <c r="C16" s="132">
        <v>67677</v>
      </c>
      <c r="D16" s="132">
        <v>1250</v>
      </c>
      <c r="E16" s="224" t="s">
        <v>184</v>
      </c>
      <c r="F16" s="134">
        <v>9141</v>
      </c>
      <c r="G16" s="5">
        <v>6415</v>
      </c>
      <c r="H16" s="5">
        <v>430.18</v>
      </c>
      <c r="I16" s="5">
        <v>238.64</v>
      </c>
      <c r="J16" s="224" t="s">
        <v>184</v>
      </c>
      <c r="K16" s="5">
        <v>125.32</v>
      </c>
      <c r="L16" s="5">
        <v>24.4</v>
      </c>
      <c r="M16" s="224" t="s">
        <v>184</v>
      </c>
      <c r="N16" s="6">
        <v>1908067</v>
      </c>
      <c r="O16" s="6">
        <v>3224000</v>
      </c>
      <c r="P16" s="6">
        <v>7619</v>
      </c>
      <c r="Q16" s="6">
        <v>35323.19</v>
      </c>
      <c r="R16" s="6"/>
      <c r="S16" s="133"/>
      <c r="T16" s="139"/>
    </row>
    <row r="17" spans="1:20" s="19" customFormat="1" ht="14.1" customHeight="1" x14ac:dyDescent="0.2">
      <c r="A17" s="148" t="s">
        <v>89</v>
      </c>
      <c r="B17" s="5">
        <v>1</v>
      </c>
      <c r="C17" s="132">
        <v>70535.42</v>
      </c>
      <c r="D17" s="224" t="s">
        <v>184</v>
      </c>
      <c r="E17" s="224" t="s">
        <v>184</v>
      </c>
      <c r="F17" s="224" t="s">
        <v>184</v>
      </c>
      <c r="G17" s="224" t="s">
        <v>184</v>
      </c>
      <c r="H17" s="5">
        <v>1413.5</v>
      </c>
      <c r="I17" s="5">
        <v>879.62</v>
      </c>
      <c r="J17" s="5">
        <v>499.76</v>
      </c>
      <c r="K17" s="5">
        <v>1894.62</v>
      </c>
      <c r="L17" s="224" t="s">
        <v>184</v>
      </c>
      <c r="M17" s="224" t="s">
        <v>184</v>
      </c>
      <c r="O17" s="213"/>
      <c r="P17" s="211"/>
      <c r="Q17" s="6">
        <v>44278.44</v>
      </c>
      <c r="R17" s="6"/>
      <c r="S17" s="133"/>
      <c r="T17" s="139"/>
    </row>
    <row r="18" spans="1:20" s="140" customFormat="1" ht="14.1" customHeight="1" x14ac:dyDescent="0.2">
      <c r="A18" s="149" t="s">
        <v>74</v>
      </c>
      <c r="B18" s="5">
        <v>2</v>
      </c>
      <c r="C18" s="141">
        <v>453294.42000000004</v>
      </c>
      <c r="D18" s="224" t="s">
        <v>184</v>
      </c>
      <c r="E18" s="224" t="s">
        <v>184</v>
      </c>
      <c r="F18" s="142">
        <v>67</v>
      </c>
      <c r="G18" s="224" t="s">
        <v>184</v>
      </c>
      <c r="H18" s="142">
        <v>6976.42</v>
      </c>
      <c r="I18" s="142">
        <v>8188.28</v>
      </c>
      <c r="J18" s="224" t="s">
        <v>184</v>
      </c>
      <c r="K18" s="142">
        <v>499</v>
      </c>
      <c r="L18" s="142">
        <v>629.86</v>
      </c>
      <c r="M18" s="143">
        <v>133.35</v>
      </c>
      <c r="N18" s="143">
        <v>2824553</v>
      </c>
      <c r="O18" s="143">
        <v>5470725</v>
      </c>
      <c r="P18" s="143">
        <v>60837.29</v>
      </c>
      <c r="Q18" s="143">
        <v>248708</v>
      </c>
      <c r="R18" s="6"/>
      <c r="S18" s="136"/>
      <c r="T18" s="137"/>
    </row>
    <row r="19" spans="1:20" s="138" customFormat="1" ht="14.1" customHeight="1" x14ac:dyDescent="0.2">
      <c r="A19" s="150"/>
      <c r="B19" s="99"/>
      <c r="C19" s="100"/>
      <c r="D19" s="100"/>
      <c r="E19" s="97"/>
      <c r="F19" s="97"/>
      <c r="G19" s="97"/>
      <c r="H19" s="97"/>
      <c r="I19" s="97"/>
      <c r="J19" s="97"/>
      <c r="K19" s="97"/>
      <c r="L19" s="97"/>
      <c r="M19" s="101"/>
      <c r="N19" s="101"/>
      <c r="O19" s="101"/>
      <c r="P19" s="101"/>
      <c r="Q19" s="101"/>
      <c r="R19" s="101"/>
      <c r="S19" s="136"/>
      <c r="T19" s="137"/>
    </row>
    <row r="20" spans="1:20" s="92" customFormat="1" ht="16.5" customHeight="1" thickBot="1" x14ac:dyDescent="0.25">
      <c r="A20" s="151" t="s">
        <v>3</v>
      </c>
      <c r="B20" s="102">
        <f>SUM(B8:B19)</f>
        <v>22</v>
      </c>
      <c r="C20" s="102">
        <f t="shared" ref="C20:R20" si="0">SUM(C8:C19)</f>
        <v>2978675.358</v>
      </c>
      <c r="D20" s="102">
        <f t="shared" si="0"/>
        <v>44400.56</v>
      </c>
      <c r="E20" s="102">
        <f t="shared" si="0"/>
        <v>68337.94</v>
      </c>
      <c r="F20" s="102">
        <f t="shared" si="0"/>
        <v>40151.65</v>
      </c>
      <c r="G20" s="102">
        <f t="shared" si="0"/>
        <v>6415</v>
      </c>
      <c r="H20" s="102">
        <f t="shared" si="0"/>
        <v>44943.259999999995</v>
      </c>
      <c r="I20" s="102">
        <f t="shared" si="0"/>
        <v>50852.79</v>
      </c>
      <c r="J20" s="102">
        <f t="shared" si="0"/>
        <v>5473.3300000000008</v>
      </c>
      <c r="K20" s="102">
        <f t="shared" si="0"/>
        <v>42213.985833333332</v>
      </c>
      <c r="L20" s="102">
        <f t="shared" si="0"/>
        <v>4816.9413333333332</v>
      </c>
      <c r="M20" s="102">
        <f t="shared" si="0"/>
        <v>2262.4699999999998</v>
      </c>
      <c r="N20" s="102">
        <f t="shared" si="0"/>
        <v>62878970.97722657</v>
      </c>
      <c r="O20" s="102">
        <f t="shared" si="0"/>
        <v>111087110.34</v>
      </c>
      <c r="P20" s="102">
        <f t="shared" si="0"/>
        <v>186026.17199999999</v>
      </c>
      <c r="Q20" s="102">
        <f t="shared" si="0"/>
        <v>2023857.5</v>
      </c>
      <c r="R20" s="102">
        <f t="shared" si="0"/>
        <v>384817.83999999997</v>
      </c>
      <c r="S20" s="98"/>
      <c r="T20" s="91"/>
    </row>
    <row r="21" spans="1:20" x14ac:dyDescent="0.2">
      <c r="H21" s="2"/>
      <c r="I21" s="2"/>
      <c r="J21" s="2"/>
      <c r="K21" s="2"/>
    </row>
    <row r="22" spans="1:20" s="27" customFormat="1" ht="15" x14ac:dyDescent="0.2">
      <c r="A22" s="230" t="s">
        <v>29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30"/>
      <c r="T22" s="30"/>
    </row>
    <row r="23" spans="1:20" s="27" customFormat="1" ht="15" customHeight="1" x14ac:dyDescent="0.2">
      <c r="A23" s="285"/>
      <c r="B23" s="285"/>
      <c r="C23" s="285"/>
      <c r="D23" s="28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30"/>
      <c r="T23" s="30"/>
    </row>
    <row r="24" spans="1:20" x14ac:dyDescent="0.2">
      <c r="A24" s="282" t="s">
        <v>83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</row>
    <row r="25" spans="1:20" ht="12.75" customHeight="1" x14ac:dyDescent="0.2">
      <c r="A25" s="283" t="s">
        <v>145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</row>
    <row r="26" spans="1:20" ht="11.25" customHeight="1" x14ac:dyDescent="0.2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</row>
    <row r="27" spans="1:20" x14ac:dyDescent="0.2">
      <c r="A27" s="283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</row>
    <row r="28" spans="1:20" x14ac:dyDescent="0.2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</row>
    <row r="29" spans="1:20" x14ac:dyDescent="0.2">
      <c r="A29" s="36"/>
      <c r="B29" s="36"/>
      <c r="C29" s="36"/>
      <c r="D29" s="36"/>
    </row>
    <row r="30" spans="1:20" x14ac:dyDescent="0.2">
      <c r="A30" s="36"/>
      <c r="B30" s="36"/>
      <c r="C30" s="36"/>
      <c r="D30" s="36"/>
    </row>
  </sheetData>
  <mergeCells count="29">
    <mergeCell ref="A24:R24"/>
    <mergeCell ref="A25:R28"/>
    <mergeCell ref="I6:I7"/>
    <mergeCell ref="J6:J7"/>
    <mergeCell ref="G6:G7"/>
    <mergeCell ref="A23:D23"/>
    <mergeCell ref="H6:H7"/>
    <mergeCell ref="C5:C7"/>
    <mergeCell ref="D5:E5"/>
    <mergeCell ref="D6:D7"/>
    <mergeCell ref="A22:R22"/>
    <mergeCell ref="F6:F7"/>
    <mergeCell ref="F5:G5"/>
    <mergeCell ref="A1:R1"/>
    <mergeCell ref="A3:R3"/>
    <mergeCell ref="K6:K7"/>
    <mergeCell ref="L6:L7"/>
    <mergeCell ref="M6:M7"/>
    <mergeCell ref="N6:N7"/>
    <mergeCell ref="Q6:Q7"/>
    <mergeCell ref="R6:R7"/>
    <mergeCell ref="Q5:R5"/>
    <mergeCell ref="P6:P7"/>
    <mergeCell ref="A5:A7"/>
    <mergeCell ref="B5:B7"/>
    <mergeCell ref="H5:M5"/>
    <mergeCell ref="N5:P5"/>
    <mergeCell ref="O6:O7"/>
    <mergeCell ref="E6:E7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M22"/>
  <sheetViews>
    <sheetView view="pageBreakPreview" topLeftCell="D1" zoomScaleSheetLayoutView="100" workbookViewId="0">
      <selection activeCell="G18" sqref="G18"/>
    </sheetView>
  </sheetViews>
  <sheetFormatPr baseColWidth="10" defaultRowHeight="12.75" x14ac:dyDescent="0.2"/>
  <cols>
    <col min="1" max="1" width="32.28515625" customWidth="1"/>
    <col min="2" max="9" width="16.7109375" customWidth="1"/>
    <col min="10" max="10" width="1.5703125" customWidth="1"/>
  </cols>
  <sheetData>
    <row r="1" spans="1:9" ht="18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</row>
    <row r="3" spans="1:9" ht="20.25" customHeight="1" x14ac:dyDescent="0.2">
      <c r="A3" s="228" t="s">
        <v>174</v>
      </c>
      <c r="B3" s="228"/>
      <c r="C3" s="228"/>
      <c r="D3" s="228"/>
      <c r="E3" s="228"/>
      <c r="F3" s="228"/>
      <c r="G3" s="228"/>
      <c r="H3" s="228"/>
      <c r="I3" s="228"/>
    </row>
    <row r="4" spans="1:9" ht="12.75" customHeight="1" thickBot="1" x14ac:dyDescent="0.25">
      <c r="A4" s="1"/>
      <c r="B4" s="1"/>
      <c r="C4" s="1"/>
      <c r="D4" s="1"/>
      <c r="E4" s="1"/>
      <c r="F4" s="1"/>
      <c r="G4" s="1"/>
      <c r="H4" s="1"/>
    </row>
    <row r="5" spans="1:9" ht="19.5" customHeight="1" x14ac:dyDescent="0.2">
      <c r="A5" s="243" t="s">
        <v>1</v>
      </c>
      <c r="B5" s="246" t="s">
        <v>2</v>
      </c>
      <c r="C5" s="292" t="s">
        <v>27</v>
      </c>
      <c r="D5" s="270"/>
      <c r="E5" s="270"/>
      <c r="F5" s="293"/>
      <c r="G5" s="120" t="s">
        <v>28</v>
      </c>
      <c r="H5" s="290" t="s">
        <v>26</v>
      </c>
      <c r="I5" s="291"/>
    </row>
    <row r="6" spans="1:9" ht="34.5" customHeight="1" thickBot="1" x14ac:dyDescent="0.25">
      <c r="A6" s="245"/>
      <c r="B6" s="254"/>
      <c r="C6" s="118" t="s">
        <v>98</v>
      </c>
      <c r="D6" s="118" t="s">
        <v>99</v>
      </c>
      <c r="E6" s="118" t="s">
        <v>62</v>
      </c>
      <c r="F6" s="118" t="s">
        <v>100</v>
      </c>
      <c r="G6" s="118" t="s">
        <v>94</v>
      </c>
      <c r="H6" s="119" t="s">
        <v>25</v>
      </c>
      <c r="I6" s="119" t="s">
        <v>80</v>
      </c>
    </row>
    <row r="7" spans="1:9" ht="24" customHeight="1" x14ac:dyDescent="0.2">
      <c r="A7" s="156" t="s">
        <v>63</v>
      </c>
      <c r="B7" s="58">
        <v>1</v>
      </c>
      <c r="C7" s="58">
        <v>77234</v>
      </c>
      <c r="D7" s="58">
        <v>5004</v>
      </c>
      <c r="E7" s="58">
        <v>40179</v>
      </c>
      <c r="F7" s="58">
        <v>0</v>
      </c>
      <c r="G7" s="58">
        <v>10597.89</v>
      </c>
      <c r="H7" s="58">
        <v>72040</v>
      </c>
      <c r="I7" s="121">
        <v>0</v>
      </c>
    </row>
    <row r="8" spans="1:9" ht="14.1" customHeight="1" x14ac:dyDescent="0.2">
      <c r="A8" s="129" t="s">
        <v>95</v>
      </c>
      <c r="B8" s="58">
        <v>1</v>
      </c>
      <c r="C8" s="58">
        <v>0</v>
      </c>
      <c r="D8" s="58">
        <v>6963.4120000000003</v>
      </c>
      <c r="E8" s="58">
        <v>0</v>
      </c>
      <c r="F8" s="58">
        <v>3265.9979999999996</v>
      </c>
      <c r="G8" s="58">
        <v>3008.21</v>
      </c>
      <c r="H8" s="58">
        <v>0</v>
      </c>
      <c r="I8" s="59">
        <v>0</v>
      </c>
    </row>
    <row r="9" spans="1:9" ht="14.1" customHeight="1" x14ac:dyDescent="0.2">
      <c r="A9" s="129" t="s">
        <v>64</v>
      </c>
      <c r="B9" s="58">
        <v>3</v>
      </c>
      <c r="C9" s="58">
        <v>0</v>
      </c>
      <c r="D9" s="58">
        <v>9465</v>
      </c>
      <c r="E9" s="58">
        <v>16592</v>
      </c>
      <c r="F9" s="58">
        <v>0</v>
      </c>
      <c r="G9" s="58">
        <v>5390</v>
      </c>
      <c r="H9" s="58">
        <v>0</v>
      </c>
      <c r="I9" s="59">
        <v>0</v>
      </c>
    </row>
    <row r="10" spans="1:9" ht="14.1" customHeight="1" x14ac:dyDescent="0.2">
      <c r="A10" s="129" t="s">
        <v>65</v>
      </c>
      <c r="B10" s="58">
        <v>1</v>
      </c>
      <c r="C10" s="58">
        <v>0</v>
      </c>
      <c r="D10" s="58">
        <v>3019.58</v>
      </c>
      <c r="E10" s="58">
        <v>0</v>
      </c>
      <c r="F10" s="58">
        <v>0</v>
      </c>
      <c r="G10" s="58">
        <v>0</v>
      </c>
      <c r="H10" s="58">
        <v>0</v>
      </c>
      <c r="I10" s="59">
        <v>0</v>
      </c>
    </row>
    <row r="11" spans="1:9" ht="14.1" customHeight="1" x14ac:dyDescent="0.2">
      <c r="A11" s="129" t="s">
        <v>85</v>
      </c>
      <c r="B11" s="58">
        <v>22</v>
      </c>
      <c r="C11" s="58">
        <v>153477.6061</v>
      </c>
      <c r="D11" s="58">
        <v>47323.549999999996</v>
      </c>
      <c r="E11" s="58">
        <v>32878.120000000003</v>
      </c>
      <c r="F11" s="58">
        <v>76028.959999999992</v>
      </c>
      <c r="G11" s="58">
        <v>63061.145000000011</v>
      </c>
      <c r="H11" s="58">
        <v>35858.678</v>
      </c>
      <c r="I11" s="59">
        <v>1741.82</v>
      </c>
    </row>
    <row r="12" spans="1:9" ht="14.1" customHeight="1" x14ac:dyDescent="0.2">
      <c r="A12" s="156" t="s">
        <v>71</v>
      </c>
      <c r="B12" s="58">
        <v>1</v>
      </c>
      <c r="C12" s="58">
        <v>9307.11</v>
      </c>
      <c r="D12" s="58">
        <v>269.10000000000002</v>
      </c>
      <c r="E12" s="58">
        <v>0</v>
      </c>
      <c r="F12" s="58">
        <v>0</v>
      </c>
      <c r="G12" s="58">
        <v>415.45</v>
      </c>
      <c r="H12" s="58">
        <v>1390.52</v>
      </c>
      <c r="I12" s="59">
        <v>0</v>
      </c>
    </row>
    <row r="13" spans="1:9" ht="14.1" customHeight="1" x14ac:dyDescent="0.2">
      <c r="A13" s="129" t="s">
        <v>72</v>
      </c>
      <c r="B13" s="58">
        <v>1</v>
      </c>
      <c r="C13" s="58">
        <v>0</v>
      </c>
      <c r="D13" s="58">
        <v>13653.09</v>
      </c>
      <c r="E13" s="58">
        <v>2343.34</v>
      </c>
      <c r="F13" s="58">
        <v>0</v>
      </c>
      <c r="G13" s="58">
        <v>7751</v>
      </c>
      <c r="H13" s="191"/>
      <c r="I13" s="59"/>
    </row>
    <row r="14" spans="1:9" ht="14.1" customHeight="1" x14ac:dyDescent="0.2">
      <c r="A14" s="129" t="s">
        <v>96</v>
      </c>
      <c r="B14" s="58">
        <v>2</v>
      </c>
      <c r="C14" s="58">
        <v>16785</v>
      </c>
      <c r="D14" s="58">
        <v>9169</v>
      </c>
      <c r="E14" s="58">
        <v>6415</v>
      </c>
      <c r="F14" s="58">
        <v>0</v>
      </c>
      <c r="G14" s="58">
        <v>5884</v>
      </c>
      <c r="H14" s="58">
        <v>6379</v>
      </c>
      <c r="I14" s="59">
        <v>0</v>
      </c>
    </row>
    <row r="15" spans="1:9" ht="14.1" customHeight="1" x14ac:dyDescent="0.2">
      <c r="A15" s="129" t="s">
        <v>89</v>
      </c>
      <c r="B15" s="58">
        <v>3</v>
      </c>
      <c r="C15" s="58">
        <v>4416.54</v>
      </c>
      <c r="D15" s="58">
        <v>1758.83</v>
      </c>
      <c r="E15" s="58">
        <v>0</v>
      </c>
      <c r="F15" s="58">
        <v>0</v>
      </c>
      <c r="G15" s="122">
        <v>669.32</v>
      </c>
      <c r="H15" s="191"/>
      <c r="I15" s="214"/>
    </row>
    <row r="16" spans="1:9" ht="14.1" customHeight="1" x14ac:dyDescent="0.2">
      <c r="A16" s="157" t="s">
        <v>97</v>
      </c>
      <c r="B16" s="58">
        <v>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9">
        <v>0</v>
      </c>
    </row>
    <row r="17" spans="1:13" ht="12.75" customHeight="1" x14ac:dyDescent="0.2">
      <c r="A17" s="146"/>
      <c r="B17" s="153"/>
      <c r="C17" s="153"/>
      <c r="D17" s="153"/>
      <c r="E17" s="153"/>
      <c r="F17" s="153"/>
      <c r="G17" s="153"/>
      <c r="H17" s="153"/>
      <c r="I17" s="154"/>
    </row>
    <row r="18" spans="1:13" ht="19.5" customHeight="1" thickBot="1" x14ac:dyDescent="0.25">
      <c r="A18" s="68" t="s">
        <v>3</v>
      </c>
      <c r="B18" s="155">
        <f>SUM(B7:B17)</f>
        <v>42</v>
      </c>
      <c r="C18" s="155">
        <f t="shared" ref="C18:I18" si="0">SUM(C7:C17)</f>
        <v>261220.25610000003</v>
      </c>
      <c r="D18" s="155">
        <f t="shared" si="0"/>
        <v>96625.561999999991</v>
      </c>
      <c r="E18" s="155">
        <f t="shared" si="0"/>
        <v>98407.459999999992</v>
      </c>
      <c r="F18" s="155">
        <f t="shared" si="0"/>
        <v>79294.957999999984</v>
      </c>
      <c r="G18" s="155">
        <f t="shared" si="0"/>
        <v>96777.015000000014</v>
      </c>
      <c r="H18" s="155">
        <f t="shared" si="0"/>
        <v>115668.198</v>
      </c>
      <c r="I18" s="205">
        <f t="shared" si="0"/>
        <v>1741.82</v>
      </c>
      <c r="J18" s="2"/>
    </row>
    <row r="19" spans="1:13" s="27" customFormat="1" ht="22.5" customHeight="1" x14ac:dyDescent="0.2">
      <c r="A19" s="262" t="s">
        <v>29</v>
      </c>
      <c r="B19" s="262"/>
      <c r="C19" s="262"/>
      <c r="D19" s="152"/>
      <c r="E19" s="152"/>
      <c r="F19" s="152"/>
      <c r="G19" s="152"/>
      <c r="H19" s="152"/>
      <c r="I19" s="152"/>
      <c r="J19" s="152"/>
      <c r="K19" s="152"/>
      <c r="L19" s="152"/>
    </row>
    <row r="20" spans="1:13" x14ac:dyDescent="0.2">
      <c r="A20" s="23" t="s">
        <v>81</v>
      </c>
      <c r="B20" s="125"/>
      <c r="C20" s="125"/>
      <c r="D20" s="2"/>
      <c r="E20" s="2"/>
      <c r="F20" s="2"/>
      <c r="G20" s="2"/>
      <c r="H20" s="2"/>
      <c r="I20" s="2"/>
      <c r="J20" s="25"/>
      <c r="K20" s="25"/>
      <c r="L20" s="2"/>
      <c r="M20" s="2"/>
    </row>
    <row r="21" spans="1:13" x14ac:dyDescent="0.2">
      <c r="A21" s="23" t="s">
        <v>82</v>
      </c>
      <c r="B21" s="125"/>
      <c r="C21" s="125"/>
      <c r="D21" s="2"/>
      <c r="E21" s="2"/>
      <c r="F21" s="2"/>
      <c r="G21" s="2"/>
      <c r="H21" s="2"/>
      <c r="I21" s="2"/>
      <c r="L21" s="2"/>
      <c r="M21" s="2"/>
    </row>
    <row r="22" spans="1:13" x14ac:dyDescent="0.2">
      <c r="A22" s="285"/>
      <c r="B22" s="285"/>
      <c r="C22" s="285"/>
      <c r="D22" s="285"/>
    </row>
  </sheetData>
  <mergeCells count="8">
    <mergeCell ref="A22:D22"/>
    <mergeCell ref="A3:I3"/>
    <mergeCell ref="A1:I1"/>
    <mergeCell ref="H5:I5"/>
    <mergeCell ref="A5:A6"/>
    <mergeCell ref="B5:B6"/>
    <mergeCell ref="C5:F5"/>
    <mergeCell ref="A19:C19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5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</sheetPr>
  <dimension ref="A1:M22"/>
  <sheetViews>
    <sheetView view="pageBreakPreview" zoomScaleSheetLayoutView="100" workbookViewId="0">
      <selection activeCell="G18" sqref="G18"/>
    </sheetView>
  </sheetViews>
  <sheetFormatPr baseColWidth="10" defaultRowHeight="12.75" x14ac:dyDescent="0.2"/>
  <cols>
    <col min="1" max="1" width="28.42578125" customWidth="1"/>
    <col min="2" max="11" width="16.42578125" customWidth="1"/>
    <col min="12" max="12" width="4.85546875" style="26" customWidth="1"/>
    <col min="13" max="13" width="11.42578125" style="26"/>
  </cols>
  <sheetData>
    <row r="1" spans="1:13" ht="18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3" spans="1:13" s="92" customFormat="1" ht="24.75" customHeight="1" x14ac:dyDescent="0.2">
      <c r="A3" s="238" t="s">
        <v>177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91"/>
      <c r="M3" s="91"/>
    </row>
    <row r="4" spans="1:13" ht="13.5" thickBot="1" x14ac:dyDescent="0.25">
      <c r="A4" s="11"/>
      <c r="B4" s="11"/>
      <c r="C4" s="11"/>
      <c r="D4" s="11"/>
      <c r="E4" s="11"/>
      <c r="F4" s="11"/>
      <c r="G4" s="2"/>
      <c r="H4" s="2"/>
      <c r="I4" s="2"/>
      <c r="J4" s="2"/>
    </row>
    <row r="5" spans="1:13" s="18" customFormat="1" ht="33.75" customHeight="1" x14ac:dyDescent="0.2">
      <c r="A5" s="271" t="s">
        <v>16</v>
      </c>
      <c r="B5" s="271" t="s">
        <v>17</v>
      </c>
      <c r="C5" s="269" t="s">
        <v>143</v>
      </c>
      <c r="D5" s="279"/>
      <c r="E5" s="269" t="s">
        <v>144</v>
      </c>
      <c r="F5" s="279"/>
      <c r="G5" s="269" t="s">
        <v>91</v>
      </c>
      <c r="H5" s="278"/>
      <c r="I5" s="279"/>
      <c r="J5" s="269" t="s">
        <v>26</v>
      </c>
      <c r="K5" s="270"/>
      <c r="L5" s="29"/>
      <c r="M5" s="29"/>
    </row>
    <row r="6" spans="1:13" s="18" customFormat="1" ht="30.75" customHeight="1" x14ac:dyDescent="0.2">
      <c r="A6" s="272"/>
      <c r="B6" s="274"/>
      <c r="C6" s="286" t="s">
        <v>21</v>
      </c>
      <c r="D6" s="280" t="s">
        <v>62</v>
      </c>
      <c r="E6" s="265" t="s">
        <v>140</v>
      </c>
      <c r="F6" s="265" t="s">
        <v>141</v>
      </c>
      <c r="G6" s="265" t="s">
        <v>92</v>
      </c>
      <c r="H6" s="265" t="s">
        <v>93</v>
      </c>
      <c r="I6" s="265" t="s">
        <v>94</v>
      </c>
      <c r="J6" s="267" t="s">
        <v>25</v>
      </c>
      <c r="K6" s="267" t="s">
        <v>24</v>
      </c>
      <c r="L6" s="29"/>
      <c r="M6" s="29"/>
    </row>
    <row r="7" spans="1:13" s="18" customFormat="1" ht="28.5" customHeight="1" thickBot="1" x14ac:dyDescent="0.25">
      <c r="A7" s="273"/>
      <c r="B7" s="275"/>
      <c r="C7" s="287"/>
      <c r="D7" s="281"/>
      <c r="E7" s="266"/>
      <c r="F7" s="266"/>
      <c r="G7" s="266"/>
      <c r="H7" s="266"/>
      <c r="I7" s="266"/>
      <c r="J7" s="268"/>
      <c r="K7" s="268"/>
      <c r="L7" s="29"/>
      <c r="M7" s="29"/>
    </row>
    <row r="8" spans="1:13" s="125" customFormat="1" ht="22.5" customHeight="1" x14ac:dyDescent="0.2">
      <c r="A8" s="129" t="s">
        <v>95</v>
      </c>
      <c r="B8" s="5">
        <v>1</v>
      </c>
      <c r="C8" s="5">
        <v>320.77999999999997</v>
      </c>
      <c r="D8" s="5">
        <v>16372.42</v>
      </c>
      <c r="E8" s="224" t="s">
        <v>184</v>
      </c>
      <c r="F8" s="224" t="s">
        <v>184</v>
      </c>
      <c r="G8" s="5">
        <v>1172528</v>
      </c>
      <c r="H8" s="5">
        <v>1559462</v>
      </c>
      <c r="I8" s="5"/>
      <c r="J8" s="5">
        <v>552</v>
      </c>
      <c r="K8" s="224" t="s">
        <v>184</v>
      </c>
      <c r="L8" s="133"/>
      <c r="M8" s="133"/>
    </row>
    <row r="9" spans="1:13" s="19" customFormat="1" ht="14.1" customHeight="1" x14ac:dyDescent="0.2">
      <c r="A9" s="129" t="s">
        <v>64</v>
      </c>
      <c r="B9" s="5">
        <v>1</v>
      </c>
      <c r="C9" s="5">
        <v>17779</v>
      </c>
      <c r="D9" s="5">
        <v>22550</v>
      </c>
      <c r="E9" s="5">
        <v>8660</v>
      </c>
      <c r="F9" s="5">
        <v>764</v>
      </c>
      <c r="G9" s="5">
        <v>1516038</v>
      </c>
      <c r="H9" s="5">
        <v>3855823</v>
      </c>
      <c r="I9" s="5">
        <v>6907</v>
      </c>
      <c r="J9" s="224" t="s">
        <v>184</v>
      </c>
      <c r="K9" s="6">
        <v>8632</v>
      </c>
      <c r="L9" s="133"/>
      <c r="M9" s="139"/>
    </row>
    <row r="10" spans="1:13" s="19" customFormat="1" ht="14.1" customHeight="1" x14ac:dyDescent="0.2">
      <c r="A10" s="70" t="s">
        <v>85</v>
      </c>
      <c r="B10" s="5">
        <v>4</v>
      </c>
      <c r="C10" s="134">
        <f>217831+4429</f>
        <v>222260</v>
      </c>
      <c r="D10" s="224" t="s">
        <v>184</v>
      </c>
      <c r="E10" s="224" t="s">
        <v>184</v>
      </c>
      <c r="F10" s="224" t="s">
        <v>184</v>
      </c>
      <c r="G10" s="224" t="s">
        <v>184</v>
      </c>
      <c r="H10" s="224" t="s">
        <v>184</v>
      </c>
      <c r="I10" s="144">
        <v>22269</v>
      </c>
      <c r="J10" s="132">
        <v>57061</v>
      </c>
      <c r="K10" s="6">
        <v>52162</v>
      </c>
      <c r="L10" s="133"/>
      <c r="M10" s="139"/>
    </row>
    <row r="11" spans="1:13" s="92" customFormat="1" ht="16.5" customHeight="1" x14ac:dyDescent="0.2">
      <c r="A11" s="150" t="s">
        <v>96</v>
      </c>
      <c r="B11" s="99">
        <v>2</v>
      </c>
      <c r="C11" s="134">
        <v>6810.92</v>
      </c>
      <c r="D11" s="224" t="s">
        <v>184</v>
      </c>
      <c r="E11" s="224" t="s">
        <v>184</v>
      </c>
      <c r="F11" s="224" t="s">
        <v>184</v>
      </c>
      <c r="G11" s="224" t="s">
        <v>184</v>
      </c>
      <c r="H11" s="224" t="s">
        <v>184</v>
      </c>
      <c r="I11" s="224" t="s">
        <v>184</v>
      </c>
      <c r="J11" s="134">
        <v>479.03999999999996</v>
      </c>
      <c r="K11" s="224" t="s">
        <v>184</v>
      </c>
      <c r="L11" s="98"/>
      <c r="M11" s="91"/>
    </row>
    <row r="12" spans="1:13" s="92" customFormat="1" ht="18.75" customHeight="1" thickBot="1" x14ac:dyDescent="0.25">
      <c r="A12" s="151" t="s">
        <v>3</v>
      </c>
      <c r="B12" s="102">
        <f>SUM(B8:B11)</f>
        <v>8</v>
      </c>
      <c r="C12" s="102">
        <f t="shared" ref="C12:K12" si="0">SUM(C8:C11)</f>
        <v>247170.7</v>
      </c>
      <c r="D12" s="102">
        <f t="shared" si="0"/>
        <v>38922.42</v>
      </c>
      <c r="E12" s="102">
        <f t="shared" si="0"/>
        <v>8660</v>
      </c>
      <c r="F12" s="102">
        <f t="shared" si="0"/>
        <v>764</v>
      </c>
      <c r="G12" s="102">
        <f t="shared" si="0"/>
        <v>2688566</v>
      </c>
      <c r="H12" s="102">
        <f t="shared" si="0"/>
        <v>5415285</v>
      </c>
      <c r="I12" s="102">
        <f t="shared" si="0"/>
        <v>29176</v>
      </c>
      <c r="J12" s="102">
        <f t="shared" si="0"/>
        <v>58092.04</v>
      </c>
      <c r="K12" s="102">
        <f t="shared" si="0"/>
        <v>60794</v>
      </c>
      <c r="L12" s="98"/>
      <c r="M12" s="91"/>
    </row>
    <row r="14" spans="1:13" s="27" customFormat="1" ht="15" x14ac:dyDescent="0.2">
      <c r="A14" s="230" t="s">
        <v>29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30"/>
      <c r="M14" s="30"/>
    </row>
    <row r="15" spans="1:13" s="27" customFormat="1" ht="15" customHeight="1" x14ac:dyDescent="0.2">
      <c r="A15" s="285"/>
      <c r="B15" s="285"/>
      <c r="C15" s="285"/>
      <c r="D15" s="179"/>
      <c r="E15" s="179"/>
      <c r="F15" s="179"/>
      <c r="G15" s="179"/>
      <c r="H15" s="179"/>
      <c r="I15" s="179"/>
      <c r="J15" s="179"/>
      <c r="K15" s="179"/>
      <c r="L15" s="30"/>
      <c r="M15" s="30"/>
    </row>
    <row r="16" spans="1:13" x14ac:dyDescent="0.2">
      <c r="A16" s="282" t="s">
        <v>83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1" ht="12.75" customHeight="1" x14ac:dyDescent="0.2">
      <c r="A17" s="283" t="s">
        <v>166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</row>
    <row r="18" spans="1:11" ht="11.25" customHeight="1" x14ac:dyDescent="0.2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</row>
    <row r="19" spans="1:11" x14ac:dyDescent="0.2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</row>
    <row r="20" spans="1:11" x14ac:dyDescent="0.2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1:11" x14ac:dyDescent="0.2">
      <c r="A21" s="36"/>
      <c r="B21" s="36"/>
      <c r="C21" s="36"/>
    </row>
    <row r="22" spans="1:11" x14ac:dyDescent="0.2">
      <c r="A22" s="36"/>
      <c r="B22" s="36"/>
      <c r="C22" s="36"/>
    </row>
  </sheetData>
  <mergeCells count="21">
    <mergeCell ref="A1:K1"/>
    <mergeCell ref="A3:K3"/>
    <mergeCell ref="A5:A7"/>
    <mergeCell ref="B5:B7"/>
    <mergeCell ref="C5:D5"/>
    <mergeCell ref="E5:F5"/>
    <mergeCell ref="G5:I5"/>
    <mergeCell ref="J5:K5"/>
    <mergeCell ref="C6:C7"/>
    <mergeCell ref="D6:D7"/>
    <mergeCell ref="K6:K7"/>
    <mergeCell ref="A14:K14"/>
    <mergeCell ref="A15:C15"/>
    <mergeCell ref="A16:K16"/>
    <mergeCell ref="A17:K20"/>
    <mergeCell ref="E6:E7"/>
    <mergeCell ref="F6:F7"/>
    <mergeCell ref="G6:G7"/>
    <mergeCell ref="H6:H7"/>
    <mergeCell ref="I6:I7"/>
    <mergeCell ref="J6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I29"/>
  <sheetViews>
    <sheetView view="pageBreakPreview" zoomScaleNormal="75" zoomScaleSheetLayoutView="100" workbookViewId="0">
      <selection activeCell="G18" sqref="G18"/>
    </sheetView>
  </sheetViews>
  <sheetFormatPr baseColWidth="10" defaultRowHeight="12.75" x14ac:dyDescent="0.2"/>
  <cols>
    <col min="1" max="1" width="42.5703125" customWidth="1"/>
    <col min="2" max="9" width="18.7109375" customWidth="1"/>
    <col min="10" max="10" width="2.7109375" customWidth="1"/>
  </cols>
  <sheetData>
    <row r="1" spans="1:9" ht="18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</row>
    <row r="3" spans="1:9" ht="27" customHeight="1" x14ac:dyDescent="0.2">
      <c r="A3" s="228" t="s">
        <v>178</v>
      </c>
      <c r="B3" s="228"/>
      <c r="C3" s="228"/>
      <c r="D3" s="228"/>
      <c r="E3" s="228"/>
      <c r="F3" s="228"/>
      <c r="G3" s="228"/>
      <c r="H3" s="228"/>
      <c r="I3" s="228"/>
    </row>
    <row r="4" spans="1:9" ht="13.5" thickBot="1" x14ac:dyDescent="0.25">
      <c r="A4" s="2"/>
      <c r="B4" s="2"/>
      <c r="C4" s="2"/>
    </row>
    <row r="5" spans="1:9" s="62" customFormat="1" ht="57.75" customHeight="1" thickBot="1" x14ac:dyDescent="0.25">
      <c r="A5" s="63" t="s">
        <v>61</v>
      </c>
      <c r="B5" s="64" t="s">
        <v>106</v>
      </c>
      <c r="C5" s="64" t="s">
        <v>14</v>
      </c>
      <c r="D5" s="64" t="s">
        <v>53</v>
      </c>
      <c r="E5" s="64" t="s">
        <v>54</v>
      </c>
      <c r="F5" s="64" t="s">
        <v>55</v>
      </c>
      <c r="G5" s="64" t="s">
        <v>56</v>
      </c>
      <c r="H5" s="216" t="s">
        <v>175</v>
      </c>
      <c r="I5" s="65" t="s">
        <v>105</v>
      </c>
    </row>
    <row r="6" spans="1:9" ht="25.5" customHeight="1" x14ac:dyDescent="0.2">
      <c r="A6" s="130" t="s">
        <v>63</v>
      </c>
      <c r="B6" s="58">
        <v>100814.5</v>
      </c>
      <c r="C6" s="86" t="s">
        <v>184</v>
      </c>
      <c r="D6" s="58">
        <v>77426.06</v>
      </c>
      <c r="E6" s="58">
        <v>20919.129999999997</v>
      </c>
      <c r="F6" s="58">
        <v>80176.224000000002</v>
      </c>
      <c r="G6" s="58">
        <v>95056.52</v>
      </c>
      <c r="H6" s="59">
        <v>171241.51638707172</v>
      </c>
      <c r="I6" s="59">
        <v>545633.9503870717</v>
      </c>
    </row>
    <row r="7" spans="1:9" ht="14.1" customHeight="1" x14ac:dyDescent="0.2">
      <c r="A7" s="130" t="s">
        <v>84</v>
      </c>
      <c r="B7" s="58">
        <v>22444.845150000001</v>
      </c>
      <c r="C7" s="57">
        <v>119.69500000000001</v>
      </c>
      <c r="D7" s="57">
        <v>10213</v>
      </c>
      <c r="E7" s="58">
        <v>5881.7</v>
      </c>
      <c r="F7" s="58">
        <v>16343.26</v>
      </c>
      <c r="G7" s="58">
        <v>17556.352999999999</v>
      </c>
      <c r="H7" s="59">
        <v>23277.591777303605</v>
      </c>
      <c r="I7" s="59">
        <v>95836.444927303601</v>
      </c>
    </row>
    <row r="8" spans="1:9" ht="14.1" customHeight="1" x14ac:dyDescent="0.2">
      <c r="A8" s="130" t="s">
        <v>95</v>
      </c>
      <c r="B8" s="58">
        <v>56252.790000000008</v>
      </c>
      <c r="C8" s="58">
        <v>0</v>
      </c>
      <c r="D8" s="57">
        <v>320.77999999999997</v>
      </c>
      <c r="E8" s="58">
        <v>6963.4120000000003</v>
      </c>
      <c r="F8" s="58">
        <v>10476.290000000001</v>
      </c>
      <c r="G8" s="58">
        <v>33197.410000000003</v>
      </c>
      <c r="H8" s="59">
        <v>22229.175699334206</v>
      </c>
      <c r="I8" s="59">
        <v>129439.85769933421</v>
      </c>
    </row>
    <row r="9" spans="1:9" ht="14.1" customHeight="1" x14ac:dyDescent="0.2">
      <c r="A9" s="130" t="s">
        <v>64</v>
      </c>
      <c r="B9" s="58">
        <v>40222.550000000003</v>
      </c>
      <c r="C9" s="57">
        <v>19.559999999999999</v>
      </c>
      <c r="D9" s="58">
        <v>17779</v>
      </c>
      <c r="E9" s="58">
        <v>15181.83</v>
      </c>
      <c r="F9" s="58">
        <v>18841.7</v>
      </c>
      <c r="G9" s="58">
        <v>31739.33</v>
      </c>
      <c r="H9" s="59">
        <v>38670.642535191699</v>
      </c>
      <c r="I9" s="59">
        <v>162454.6125351917</v>
      </c>
    </row>
    <row r="10" spans="1:9" ht="14.1" customHeight="1" x14ac:dyDescent="0.2">
      <c r="A10" s="130" t="s">
        <v>65</v>
      </c>
      <c r="B10" s="58">
        <v>31543.290999999997</v>
      </c>
      <c r="C10" s="57">
        <v>103.813</v>
      </c>
      <c r="D10" s="57">
        <v>91.36</v>
      </c>
      <c r="E10" s="58">
        <v>21449.32</v>
      </c>
      <c r="F10" s="58">
        <v>16990.48</v>
      </c>
      <c r="G10" s="58">
        <v>33120.960999999996</v>
      </c>
      <c r="H10" s="59">
        <v>53191.227163736534</v>
      </c>
      <c r="I10" s="59">
        <v>156490.45216373651</v>
      </c>
    </row>
    <row r="11" spans="1:9" ht="14.1" customHeight="1" x14ac:dyDescent="0.2">
      <c r="A11" s="130" t="s">
        <v>101</v>
      </c>
      <c r="B11" s="58">
        <v>9640.402</v>
      </c>
      <c r="C11" s="57">
        <v>294</v>
      </c>
      <c r="D11" s="224" t="s">
        <v>184</v>
      </c>
      <c r="E11" s="58">
        <v>4034</v>
      </c>
      <c r="F11" s="58">
        <v>5277</v>
      </c>
      <c r="G11" s="58">
        <v>10705</v>
      </c>
      <c r="H11" s="59">
        <v>11881.00011050238</v>
      </c>
      <c r="I11" s="59">
        <v>41831.402110502386</v>
      </c>
    </row>
    <row r="12" spans="1:9" ht="14.1" customHeight="1" x14ac:dyDescent="0.2">
      <c r="A12" s="130" t="s">
        <v>67</v>
      </c>
      <c r="B12" s="58">
        <v>24356.142</v>
      </c>
      <c r="C12" s="224" t="s">
        <v>184</v>
      </c>
      <c r="D12" s="224" t="s">
        <v>184</v>
      </c>
      <c r="E12" s="224" t="s">
        <v>184</v>
      </c>
      <c r="F12" s="58">
        <v>18581.73</v>
      </c>
      <c r="G12" s="58">
        <v>20629.84</v>
      </c>
      <c r="H12" s="59">
        <v>39486.173034245629</v>
      </c>
      <c r="I12" s="59">
        <v>103053.88503424563</v>
      </c>
    </row>
    <row r="13" spans="1:9" s="7" customFormat="1" ht="14.1" customHeight="1" x14ac:dyDescent="0.2">
      <c r="A13" s="130" t="s">
        <v>68</v>
      </c>
      <c r="B13" s="58">
        <v>43441.74</v>
      </c>
      <c r="C13" s="224" t="s">
        <v>184</v>
      </c>
      <c r="D13" s="224" t="s">
        <v>184</v>
      </c>
      <c r="E13" s="58">
        <v>4808.3099999999995</v>
      </c>
      <c r="F13" s="58">
        <v>21066.060000000005</v>
      </c>
      <c r="G13" s="58">
        <v>40826.15</v>
      </c>
      <c r="H13" s="59">
        <v>45840.426683920261</v>
      </c>
      <c r="I13" s="59">
        <v>155982.68668392027</v>
      </c>
    </row>
    <row r="14" spans="1:9" ht="14.1" customHeight="1" x14ac:dyDescent="0.2">
      <c r="A14" s="130" t="s">
        <v>85</v>
      </c>
      <c r="B14" s="58">
        <v>298133.57999999996</v>
      </c>
      <c r="C14" s="58">
        <v>7277.57</v>
      </c>
      <c r="D14" s="58">
        <v>371308.60609999998</v>
      </c>
      <c r="E14" s="58">
        <v>59619.929999999993</v>
      </c>
      <c r="F14" s="58">
        <v>129525.583</v>
      </c>
      <c r="G14" s="58">
        <v>151600</v>
      </c>
      <c r="H14" s="59">
        <v>150523.23536581077</v>
      </c>
      <c r="I14" s="59">
        <v>1167988.5044658105</v>
      </c>
    </row>
    <row r="15" spans="1:9" ht="14.1" customHeight="1" x14ac:dyDescent="0.2">
      <c r="A15" s="130" t="s">
        <v>102</v>
      </c>
      <c r="B15" s="58">
        <v>40151</v>
      </c>
      <c r="C15" s="224" t="s">
        <v>184</v>
      </c>
      <c r="D15" s="224" t="s">
        <v>184</v>
      </c>
      <c r="E15" s="224" t="s">
        <v>184</v>
      </c>
      <c r="F15" s="58">
        <v>10797.75</v>
      </c>
      <c r="G15" s="58">
        <v>8002.92</v>
      </c>
      <c r="H15" s="59">
        <v>20706.942937882639</v>
      </c>
      <c r="I15" s="59">
        <v>79658.61293788263</v>
      </c>
    </row>
    <row r="16" spans="1:9" ht="14.1" customHeight="1" x14ac:dyDescent="0.2">
      <c r="A16" s="130" t="s">
        <v>71</v>
      </c>
      <c r="B16" s="58">
        <v>32590.97</v>
      </c>
      <c r="C16" s="86" t="s">
        <v>184</v>
      </c>
      <c r="D16" s="58">
        <v>42875.67</v>
      </c>
      <c r="E16" s="58">
        <v>2625.46</v>
      </c>
      <c r="F16" s="58">
        <v>22123.360000000001</v>
      </c>
      <c r="G16" s="58">
        <v>39742.6</v>
      </c>
      <c r="H16" s="59">
        <v>47500.11107551973</v>
      </c>
      <c r="I16" s="59">
        <v>187458.17107551973</v>
      </c>
    </row>
    <row r="17" spans="1:9" ht="14.1" customHeight="1" x14ac:dyDescent="0.2">
      <c r="A17" s="130" t="s">
        <v>86</v>
      </c>
      <c r="B17" s="58">
        <v>7605</v>
      </c>
      <c r="C17" s="86" t="s">
        <v>184</v>
      </c>
      <c r="D17" s="224" t="s">
        <v>184</v>
      </c>
      <c r="E17" s="224" t="s">
        <v>184</v>
      </c>
      <c r="F17" s="58">
        <v>4688</v>
      </c>
      <c r="G17" s="58">
        <v>7532</v>
      </c>
      <c r="H17" s="59">
        <v>5575.6922292214667</v>
      </c>
      <c r="I17" s="59">
        <v>25400.692229221466</v>
      </c>
    </row>
    <row r="18" spans="1:9" ht="14.1" customHeight="1" x14ac:dyDescent="0.2">
      <c r="A18" s="130" t="s">
        <v>72</v>
      </c>
      <c r="B18" s="58">
        <v>86450.61</v>
      </c>
      <c r="C18" s="57">
        <v>478.46000000000004</v>
      </c>
      <c r="D18" s="224" t="s">
        <v>184</v>
      </c>
      <c r="E18" s="58">
        <v>25557.370000000003</v>
      </c>
      <c r="F18" s="58">
        <v>123504.98</v>
      </c>
      <c r="G18" s="58">
        <v>77951.94</v>
      </c>
      <c r="H18" s="59">
        <v>99996.512501312551</v>
      </c>
      <c r="I18" s="59">
        <v>413939.87250131252</v>
      </c>
    </row>
    <row r="19" spans="1:9" ht="14.1" customHeight="1" x14ac:dyDescent="0.2">
      <c r="A19" s="130" t="s">
        <v>73</v>
      </c>
      <c r="B19" s="58">
        <v>13814.379000000001</v>
      </c>
      <c r="C19" s="57">
        <v>169</v>
      </c>
      <c r="D19" s="224" t="s">
        <v>184</v>
      </c>
      <c r="E19" s="58">
        <v>11502.779999999999</v>
      </c>
      <c r="F19" s="58">
        <v>13465.82</v>
      </c>
      <c r="G19" s="58">
        <v>23281.019</v>
      </c>
      <c r="H19" s="59">
        <v>29046.248936979202</v>
      </c>
      <c r="I19" s="59">
        <v>91279.246936979209</v>
      </c>
    </row>
    <row r="20" spans="1:9" ht="14.1" customHeight="1" x14ac:dyDescent="0.2">
      <c r="A20" s="130" t="s">
        <v>88</v>
      </c>
      <c r="B20" s="58">
        <v>26056.947000000004</v>
      </c>
      <c r="C20" s="86" t="s">
        <v>184</v>
      </c>
      <c r="D20" s="58">
        <v>23595.919999999998</v>
      </c>
      <c r="E20" s="58">
        <v>19560</v>
      </c>
      <c r="F20" s="58">
        <v>20101</v>
      </c>
      <c r="G20" s="58">
        <v>15871</v>
      </c>
      <c r="H20" s="59">
        <v>11764.317297566433</v>
      </c>
      <c r="I20" s="59">
        <v>116949.18429756643</v>
      </c>
    </row>
    <row r="21" spans="1:9" ht="14.1" customHeight="1" x14ac:dyDescent="0.2">
      <c r="A21" s="130" t="s">
        <v>89</v>
      </c>
      <c r="B21" s="58">
        <v>117878.81499999999</v>
      </c>
      <c r="C21" s="86">
        <v>165.63299999999998</v>
      </c>
      <c r="D21" s="58">
        <v>4416.54</v>
      </c>
      <c r="E21" s="58">
        <v>4092.83</v>
      </c>
      <c r="F21" s="58">
        <v>38244</v>
      </c>
      <c r="G21" s="58">
        <v>58782.82</v>
      </c>
      <c r="H21" s="59">
        <v>39272.716638474485</v>
      </c>
      <c r="I21" s="59">
        <v>262853.35463847447</v>
      </c>
    </row>
    <row r="22" spans="1:9" ht="14.1" customHeight="1" x14ac:dyDescent="0.2">
      <c r="A22" s="130" t="s">
        <v>74</v>
      </c>
      <c r="B22" s="58">
        <v>54032.311999999998</v>
      </c>
      <c r="C22" s="57">
        <v>500.86900000000003</v>
      </c>
      <c r="D22" s="58">
        <v>12591.6</v>
      </c>
      <c r="E22" s="58">
        <v>27104.240000000002</v>
      </c>
      <c r="F22" s="58">
        <v>42149.71</v>
      </c>
      <c r="G22" s="58">
        <v>80368</v>
      </c>
      <c r="H22" s="59">
        <v>92785.254062595646</v>
      </c>
      <c r="I22" s="59">
        <v>309531.98506259563</v>
      </c>
    </row>
    <row r="23" spans="1:9" ht="14.1" customHeight="1" x14ac:dyDescent="0.2">
      <c r="A23" s="130" t="s">
        <v>103</v>
      </c>
      <c r="B23" s="58">
        <v>1924.72</v>
      </c>
      <c r="C23" s="224" t="s">
        <v>184</v>
      </c>
      <c r="D23" s="224" t="s">
        <v>184</v>
      </c>
      <c r="E23" s="224" t="s">
        <v>184</v>
      </c>
      <c r="F23" s="224" t="s">
        <v>184</v>
      </c>
      <c r="G23" s="57">
        <v>94.68</v>
      </c>
      <c r="H23" s="215">
        <v>90.019530758079526</v>
      </c>
      <c r="I23" s="59">
        <v>2109.4195307580794</v>
      </c>
    </row>
    <row r="24" spans="1:9" ht="14.1" customHeight="1" x14ac:dyDescent="0.2">
      <c r="A24" s="130" t="s">
        <v>104</v>
      </c>
      <c r="B24" s="58">
        <v>1604</v>
      </c>
      <c r="C24" s="225" t="s">
        <v>184</v>
      </c>
      <c r="D24" s="224" t="s">
        <v>184</v>
      </c>
      <c r="E24" s="224" t="s">
        <v>184</v>
      </c>
      <c r="F24" s="224" t="s">
        <v>184</v>
      </c>
      <c r="G24" s="57">
        <v>420.94</v>
      </c>
      <c r="H24" s="215">
        <v>1733.1960325732941</v>
      </c>
      <c r="I24" s="59">
        <v>3758.136032573294</v>
      </c>
    </row>
    <row r="25" spans="1:9" x14ac:dyDescent="0.2">
      <c r="A25" s="13"/>
      <c r="B25" s="58"/>
      <c r="C25" s="57"/>
      <c r="D25" s="57"/>
      <c r="E25" s="57"/>
      <c r="F25" s="57"/>
      <c r="G25" s="57"/>
      <c r="H25" s="215"/>
      <c r="I25" s="59"/>
    </row>
    <row r="26" spans="1:9" ht="20.25" customHeight="1" thickBot="1" x14ac:dyDescent="0.25">
      <c r="A26" s="68" t="s">
        <v>3</v>
      </c>
      <c r="B26" s="61">
        <f>SUM(B6:B25)</f>
        <v>1008958.59315</v>
      </c>
      <c r="C26" s="61">
        <f t="shared" ref="C26:I26" si="0">SUM(C6:C25)</f>
        <v>9128.6</v>
      </c>
      <c r="D26" s="61">
        <f t="shared" si="0"/>
        <v>560618.53610000003</v>
      </c>
      <c r="E26" s="61">
        <f t="shared" si="0"/>
        <v>229300.31199999995</v>
      </c>
      <c r="F26" s="61">
        <f t="shared" si="0"/>
        <v>592352.94699999993</v>
      </c>
      <c r="G26" s="61">
        <f t="shared" si="0"/>
        <v>746479.48299999989</v>
      </c>
      <c r="H26" s="61">
        <f>SUM(H6:H25)</f>
        <v>904812.00000000012</v>
      </c>
      <c r="I26" s="207">
        <f t="shared" si="0"/>
        <v>4051650.4712499995</v>
      </c>
    </row>
    <row r="28" spans="1:9" x14ac:dyDescent="0.2">
      <c r="A28" s="230" t="s">
        <v>30</v>
      </c>
      <c r="B28" s="230"/>
    </row>
    <row r="29" spans="1:9" x14ac:dyDescent="0.2">
      <c r="A29" s="285"/>
      <c r="B29" s="285"/>
      <c r="C29" s="285"/>
      <c r="D29" s="285"/>
    </row>
  </sheetData>
  <customSheetViews>
    <customSheetView guid="{D9078923-52ED-4967-96FA-D31D5B162594}" scale="75" showPageBreaks="1" printArea="1" showRuler="0">
      <selection activeCell="A31" sqref="A31:B38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4">
    <mergeCell ref="A28:B28"/>
    <mergeCell ref="A3:I3"/>
    <mergeCell ref="A1:I1"/>
    <mergeCell ref="A29:D29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7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1:I20"/>
  <sheetViews>
    <sheetView view="pageBreakPreview" zoomScale="130" zoomScaleNormal="75" zoomScaleSheetLayoutView="130" workbookViewId="0">
      <selection activeCell="G18" sqref="G18"/>
    </sheetView>
  </sheetViews>
  <sheetFormatPr baseColWidth="10" defaultRowHeight="12.75" x14ac:dyDescent="0.2"/>
  <cols>
    <col min="1" max="1" width="34.85546875" customWidth="1"/>
    <col min="2" max="2" width="18.7109375" style="26" customWidth="1"/>
    <col min="3" max="8" width="18.7109375" customWidth="1"/>
    <col min="9" max="9" width="3" customWidth="1"/>
  </cols>
  <sheetData>
    <row r="1" spans="1:8" ht="18" x14ac:dyDescent="0.25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 x14ac:dyDescent="0.2">
      <c r="A3" s="228" t="s">
        <v>179</v>
      </c>
      <c r="B3" s="228"/>
      <c r="C3" s="228"/>
      <c r="D3" s="228"/>
      <c r="E3" s="228"/>
      <c r="F3" s="228"/>
      <c r="G3" s="228"/>
      <c r="H3" s="228"/>
    </row>
    <row r="4" spans="1:8" ht="13.5" thickBot="1" x14ac:dyDescent="0.25">
      <c r="A4" s="2"/>
      <c r="B4" s="8"/>
      <c r="C4" s="2"/>
    </row>
    <row r="5" spans="1:8" s="18" customFormat="1" ht="22.5" customHeight="1" x14ac:dyDescent="0.2">
      <c r="A5" s="243" t="s">
        <v>61</v>
      </c>
      <c r="B5" s="246" t="s">
        <v>107</v>
      </c>
      <c r="C5" s="294" t="s">
        <v>108</v>
      </c>
      <c r="D5" s="294"/>
      <c r="E5" s="294" t="s">
        <v>109</v>
      </c>
      <c r="F5" s="294"/>
      <c r="G5" s="294" t="s">
        <v>110</v>
      </c>
      <c r="H5" s="295"/>
    </row>
    <row r="6" spans="1:8" s="18" customFormat="1" x14ac:dyDescent="0.2">
      <c r="A6" s="244"/>
      <c r="B6" s="255"/>
      <c r="C6" s="296" t="s">
        <v>111</v>
      </c>
      <c r="D6" s="296" t="s">
        <v>112</v>
      </c>
      <c r="E6" s="296" t="s">
        <v>113</v>
      </c>
      <c r="F6" s="296" t="s">
        <v>114</v>
      </c>
      <c r="G6" s="75" t="s">
        <v>115</v>
      </c>
      <c r="H6" s="298" t="s">
        <v>116</v>
      </c>
    </row>
    <row r="7" spans="1:8" s="18" customFormat="1" x14ac:dyDescent="0.2">
      <c r="A7" s="244"/>
      <c r="B7" s="255"/>
      <c r="C7" s="296"/>
      <c r="D7" s="296"/>
      <c r="E7" s="296"/>
      <c r="F7" s="296"/>
      <c r="G7" s="75" t="s">
        <v>117</v>
      </c>
      <c r="H7" s="298"/>
    </row>
    <row r="8" spans="1:8" s="18" customFormat="1" ht="13.5" thickBot="1" x14ac:dyDescent="0.25">
      <c r="A8" s="245"/>
      <c r="B8" s="254"/>
      <c r="C8" s="297"/>
      <c r="D8" s="297"/>
      <c r="E8" s="297"/>
      <c r="F8" s="297"/>
      <c r="G8" s="76" t="s">
        <v>118</v>
      </c>
      <c r="H8" s="299"/>
    </row>
    <row r="9" spans="1:8" s="19" customFormat="1" ht="20.25" customHeight="1" x14ac:dyDescent="0.2">
      <c r="A9" s="159" t="s">
        <v>64</v>
      </c>
      <c r="B9" s="161">
        <v>1</v>
      </c>
      <c r="C9" s="162">
        <v>4</v>
      </c>
      <c r="D9" s="163">
        <v>732000</v>
      </c>
      <c r="E9" s="163">
        <v>584026</v>
      </c>
      <c r="F9" s="58">
        <v>29212</v>
      </c>
      <c r="G9" s="164">
        <v>353598000</v>
      </c>
      <c r="H9" s="165">
        <v>189432</v>
      </c>
    </row>
    <row r="10" spans="1:8" s="19" customFormat="1" ht="14.1" customHeight="1" x14ac:dyDescent="0.2">
      <c r="A10" s="160" t="s">
        <v>101</v>
      </c>
      <c r="B10" s="57">
        <v>1</v>
      </c>
      <c r="C10" s="166">
        <v>1</v>
      </c>
      <c r="D10" s="167">
        <v>96000</v>
      </c>
      <c r="E10" s="222" t="s">
        <v>184</v>
      </c>
      <c r="F10" s="167">
        <v>129214</v>
      </c>
      <c r="G10" s="167">
        <v>93229072</v>
      </c>
      <c r="H10" s="168">
        <v>16397</v>
      </c>
    </row>
    <row r="11" spans="1:8" s="19" customFormat="1" ht="14.1" customHeight="1" x14ac:dyDescent="0.2">
      <c r="A11" s="160" t="s">
        <v>85</v>
      </c>
      <c r="B11" s="57">
        <v>4</v>
      </c>
      <c r="C11" s="166">
        <v>9</v>
      </c>
      <c r="D11" s="167">
        <v>690620</v>
      </c>
      <c r="E11" s="167">
        <v>258429.66999999998</v>
      </c>
      <c r="F11" s="167">
        <v>419302.26900000003</v>
      </c>
      <c r="G11" s="167">
        <v>301398500</v>
      </c>
      <c r="H11" s="168">
        <v>175715.94</v>
      </c>
    </row>
    <row r="12" spans="1:8" s="19" customFormat="1" ht="14.1" customHeight="1" x14ac:dyDescent="0.2">
      <c r="A12" s="160" t="s">
        <v>71</v>
      </c>
      <c r="B12" s="57">
        <v>1</v>
      </c>
      <c r="C12" s="166">
        <v>2</v>
      </c>
      <c r="D12" s="167">
        <v>533742</v>
      </c>
      <c r="E12" s="222" t="s">
        <v>184</v>
      </c>
      <c r="F12" s="167">
        <v>552507.69000000006</v>
      </c>
      <c r="G12" s="167">
        <v>365201500</v>
      </c>
      <c r="H12" s="168">
        <v>117915.14</v>
      </c>
    </row>
    <row r="13" spans="1:8" s="19" customFormat="1" ht="14.1" customHeight="1" x14ac:dyDescent="0.2">
      <c r="A13" s="160" t="s">
        <v>72</v>
      </c>
      <c r="B13" s="57">
        <v>1</v>
      </c>
      <c r="C13" s="166">
        <v>3</v>
      </c>
      <c r="D13" s="167">
        <v>300000</v>
      </c>
      <c r="E13" s="167">
        <v>324</v>
      </c>
      <c r="F13" s="167">
        <v>257281.38</v>
      </c>
      <c r="G13" s="58">
        <v>177576.8</v>
      </c>
      <c r="H13" s="168">
        <v>28372</v>
      </c>
    </row>
    <row r="14" spans="1:8" s="19" customFormat="1" ht="14.1" customHeight="1" x14ac:dyDescent="0.2">
      <c r="A14" s="160" t="s">
        <v>89</v>
      </c>
      <c r="B14" s="57">
        <v>1</v>
      </c>
      <c r="C14" s="166">
        <v>1</v>
      </c>
      <c r="D14" s="167">
        <v>245910</v>
      </c>
      <c r="E14" s="167">
        <v>220021</v>
      </c>
      <c r="F14" s="222" t="s">
        <v>184</v>
      </c>
      <c r="G14" s="167">
        <v>484633530</v>
      </c>
      <c r="H14" s="169" t="s">
        <v>184</v>
      </c>
    </row>
    <row r="15" spans="1:8" s="19" customFormat="1" ht="14.1" customHeight="1" x14ac:dyDescent="0.2">
      <c r="A15" s="160" t="s">
        <v>104</v>
      </c>
      <c r="B15" s="57">
        <v>1</v>
      </c>
      <c r="C15" s="57">
        <v>1</v>
      </c>
      <c r="D15" s="167">
        <v>47000</v>
      </c>
      <c r="E15" s="58">
        <v>36855.69</v>
      </c>
      <c r="F15" s="223" t="s">
        <v>184</v>
      </c>
      <c r="G15" s="86">
        <v>12020550</v>
      </c>
      <c r="H15" s="169">
        <v>1222.4000000000001</v>
      </c>
    </row>
    <row r="16" spans="1:8" x14ac:dyDescent="0.2">
      <c r="A16" s="70"/>
      <c r="B16" s="72"/>
      <c r="C16" s="72"/>
      <c r="D16" s="73"/>
      <c r="E16" s="73"/>
      <c r="F16" s="73"/>
      <c r="G16" s="73"/>
      <c r="H16" s="74"/>
    </row>
    <row r="17" spans="1:9" ht="13.5" thickBot="1" x14ac:dyDescent="0.25">
      <c r="A17" s="71" t="s">
        <v>3</v>
      </c>
      <c r="B17" s="170">
        <f>SUM(B9:B16)</f>
        <v>10</v>
      </c>
      <c r="C17" s="171">
        <f>SUM(C9:C16)</f>
        <v>21</v>
      </c>
      <c r="D17" s="172">
        <f>SUM(D9:D16)</f>
        <v>2645272</v>
      </c>
      <c r="E17" s="172">
        <f t="shared" ref="E17:H17" si="0">SUM(E9:E16)</f>
        <v>1099656.3599999999</v>
      </c>
      <c r="F17" s="172">
        <f t="shared" si="0"/>
        <v>1387517.3390000002</v>
      </c>
      <c r="G17" s="172">
        <f t="shared" si="0"/>
        <v>1610258728.8</v>
      </c>
      <c r="H17" s="206">
        <f t="shared" si="0"/>
        <v>529054.4800000001</v>
      </c>
      <c r="I17" s="2"/>
    </row>
    <row r="18" spans="1:9" x14ac:dyDescent="0.2">
      <c r="A18" s="236"/>
      <c r="B18" s="236"/>
      <c r="C18" s="236"/>
      <c r="D18" s="236"/>
      <c r="E18" s="236"/>
      <c r="F18" s="236"/>
      <c r="G18" s="236"/>
      <c r="H18" s="236"/>
    </row>
    <row r="19" spans="1:9" x14ac:dyDescent="0.2">
      <c r="A19" s="230" t="s">
        <v>30</v>
      </c>
      <c r="B19" s="230"/>
    </row>
    <row r="20" spans="1:9" x14ac:dyDescent="0.2">
      <c r="A20" s="285"/>
      <c r="B20" s="285"/>
      <c r="C20" s="285"/>
      <c r="D20" s="285"/>
    </row>
  </sheetData>
  <customSheetViews>
    <customSheetView guid="{D9078923-52ED-4967-96FA-D31D5B162594}" scale="75" showPageBreaks="1" printArea="1" showRuler="0">
      <selection activeCell="G57" sqref="G57:G58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15">
    <mergeCell ref="A1:H1"/>
    <mergeCell ref="A3:H3"/>
    <mergeCell ref="E5:F5"/>
    <mergeCell ref="G5:H5"/>
    <mergeCell ref="A20:D20"/>
    <mergeCell ref="E6:E8"/>
    <mergeCell ref="F6:F8"/>
    <mergeCell ref="H6:H8"/>
    <mergeCell ref="A5:A8"/>
    <mergeCell ref="B5:B8"/>
    <mergeCell ref="C5:D5"/>
    <mergeCell ref="A18:H18"/>
    <mergeCell ref="A19:B19"/>
    <mergeCell ref="C6:C8"/>
    <mergeCell ref="D6:D8"/>
  </mergeCells>
  <phoneticPr fontId="4" type="noConversion"/>
  <printOptions horizontalCentered="1"/>
  <pageMargins left="0.8" right="0.88" top="0.59055118110236227" bottom="0.59055118110236227" header="0" footer="0"/>
  <pageSetup paperSize="9" scale="5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K36"/>
  <sheetViews>
    <sheetView view="pageBreakPreview" zoomScale="115" zoomScaleNormal="75" zoomScaleSheetLayoutView="115" workbookViewId="0">
      <selection activeCell="G18" sqref="G18"/>
    </sheetView>
  </sheetViews>
  <sheetFormatPr baseColWidth="10" defaultRowHeight="12.75" x14ac:dyDescent="0.2"/>
  <cols>
    <col min="1" max="1" width="40.5703125" customWidth="1"/>
    <col min="2" max="7" width="18.7109375" customWidth="1"/>
    <col min="8" max="8" width="20.85546875" customWidth="1"/>
    <col min="9" max="9" width="18.7109375" customWidth="1"/>
    <col min="10" max="10" width="3.7109375" customWidth="1"/>
  </cols>
  <sheetData>
    <row r="1" spans="1:9" ht="18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</row>
    <row r="3" spans="1:9" ht="24.75" customHeight="1" x14ac:dyDescent="0.2">
      <c r="A3" s="228" t="s">
        <v>180</v>
      </c>
      <c r="B3" s="228"/>
      <c r="C3" s="228"/>
      <c r="D3" s="228"/>
      <c r="E3" s="228"/>
      <c r="F3" s="228"/>
      <c r="G3" s="228"/>
      <c r="H3" s="228"/>
      <c r="I3" s="228"/>
    </row>
    <row r="4" spans="1:9" ht="13.5" thickBot="1" x14ac:dyDescent="0.25">
      <c r="A4" s="2"/>
      <c r="B4" s="2"/>
      <c r="C4" s="2"/>
      <c r="D4" s="2"/>
      <c r="E4" s="2"/>
      <c r="F4" s="2"/>
    </row>
    <row r="5" spans="1:9" s="18" customFormat="1" ht="13.5" customHeight="1" x14ac:dyDescent="0.2">
      <c r="A5" s="304" t="s">
        <v>61</v>
      </c>
      <c r="B5" s="301" t="s">
        <v>119</v>
      </c>
      <c r="C5" s="307" t="s">
        <v>109</v>
      </c>
      <c r="D5" s="308"/>
      <c r="E5" s="308"/>
      <c r="F5" s="309"/>
      <c r="G5" s="301" t="s">
        <v>121</v>
      </c>
      <c r="H5" s="301" t="s">
        <v>167</v>
      </c>
      <c r="I5" s="303" t="s">
        <v>122</v>
      </c>
    </row>
    <row r="6" spans="1:9" s="18" customFormat="1" x14ac:dyDescent="0.2">
      <c r="A6" s="305"/>
      <c r="B6" s="296"/>
      <c r="C6" s="310"/>
      <c r="D6" s="311"/>
      <c r="E6" s="311"/>
      <c r="F6" s="312"/>
      <c r="G6" s="296"/>
      <c r="H6" s="296"/>
      <c r="I6" s="298"/>
    </row>
    <row r="7" spans="1:9" s="18" customFormat="1" x14ac:dyDescent="0.2">
      <c r="A7" s="305"/>
      <c r="B7" s="296"/>
      <c r="C7" s="310"/>
      <c r="D7" s="311"/>
      <c r="E7" s="311"/>
      <c r="F7" s="312"/>
      <c r="G7" s="296"/>
      <c r="H7" s="296"/>
      <c r="I7" s="298"/>
    </row>
    <row r="8" spans="1:9" s="18" customFormat="1" ht="12.75" customHeight="1" x14ac:dyDescent="0.2">
      <c r="A8" s="305"/>
      <c r="B8" s="296"/>
      <c r="C8" s="302" t="s">
        <v>146</v>
      </c>
      <c r="D8" s="302" t="s">
        <v>168</v>
      </c>
      <c r="E8" s="302" t="s">
        <v>62</v>
      </c>
      <c r="F8" s="302" t="s">
        <v>120</v>
      </c>
      <c r="G8" s="296"/>
      <c r="H8" s="296"/>
      <c r="I8" s="298"/>
    </row>
    <row r="9" spans="1:9" s="18" customFormat="1" ht="31.5" customHeight="1" thickBot="1" x14ac:dyDescent="0.25">
      <c r="A9" s="306"/>
      <c r="B9" s="297"/>
      <c r="C9" s="297"/>
      <c r="D9" s="297"/>
      <c r="E9" s="297"/>
      <c r="F9" s="297"/>
      <c r="G9" s="297"/>
      <c r="H9" s="297"/>
      <c r="I9" s="299"/>
    </row>
    <row r="10" spans="1:9" s="19" customFormat="1" ht="30" customHeight="1" x14ac:dyDescent="0.2">
      <c r="A10" s="69" t="s">
        <v>63</v>
      </c>
      <c r="B10" s="188">
        <v>22</v>
      </c>
      <c r="C10" s="188">
        <v>517153.63699999999</v>
      </c>
      <c r="D10" s="189">
        <v>262647.99000000005</v>
      </c>
      <c r="E10" s="189">
        <v>1691.74</v>
      </c>
      <c r="F10" s="189">
        <v>2398776.5852081603</v>
      </c>
      <c r="G10" s="189">
        <v>14</v>
      </c>
      <c r="H10" s="189">
        <v>78562006.877964869</v>
      </c>
      <c r="I10" s="190">
        <v>124027344.7985732</v>
      </c>
    </row>
    <row r="11" spans="1:9" s="19" customFormat="1" ht="14.1" customHeight="1" x14ac:dyDescent="0.2">
      <c r="A11" s="69" t="s">
        <v>84</v>
      </c>
      <c r="B11" s="188">
        <v>8</v>
      </c>
      <c r="C11" s="188">
        <v>210515.96</v>
      </c>
      <c r="D11" s="189">
        <v>20866.32</v>
      </c>
      <c r="E11" s="189" t="s">
        <v>184</v>
      </c>
      <c r="F11" s="189">
        <v>189393.92000000001</v>
      </c>
      <c r="G11" s="189">
        <v>1</v>
      </c>
      <c r="H11" s="189" t="s">
        <v>184</v>
      </c>
      <c r="I11" s="190"/>
    </row>
    <row r="12" spans="1:9" s="19" customFormat="1" ht="14.1" customHeight="1" x14ac:dyDescent="0.2">
      <c r="A12" s="69" t="s">
        <v>95</v>
      </c>
      <c r="B12" s="188">
        <v>1</v>
      </c>
      <c r="C12" s="188">
        <v>388188.41</v>
      </c>
      <c r="D12" s="189">
        <v>117583.549</v>
      </c>
      <c r="E12" s="189">
        <v>14129.120999999999</v>
      </c>
      <c r="F12" s="189">
        <v>10849.74</v>
      </c>
      <c r="G12" s="189">
        <v>1</v>
      </c>
      <c r="H12" s="189">
        <v>23100000</v>
      </c>
      <c r="I12" s="190">
        <v>24871000</v>
      </c>
    </row>
    <row r="13" spans="1:9" s="19" customFormat="1" ht="14.1" customHeight="1" x14ac:dyDescent="0.2">
      <c r="A13" s="69" t="s">
        <v>64</v>
      </c>
      <c r="B13" s="188">
        <v>2</v>
      </c>
      <c r="C13" s="188">
        <v>110885.89</v>
      </c>
      <c r="D13" s="189">
        <v>8700.61</v>
      </c>
      <c r="E13" s="189">
        <v>76.8</v>
      </c>
      <c r="F13" s="189">
        <v>25446.52</v>
      </c>
      <c r="G13" s="189">
        <v>1</v>
      </c>
      <c r="H13" s="169" t="s">
        <v>184</v>
      </c>
      <c r="I13" s="169"/>
    </row>
    <row r="14" spans="1:9" s="19" customFormat="1" ht="14.1" customHeight="1" x14ac:dyDescent="0.2">
      <c r="A14" s="69" t="s">
        <v>65</v>
      </c>
      <c r="B14" s="188">
        <v>8</v>
      </c>
      <c r="C14" s="188">
        <v>578178.85499999998</v>
      </c>
      <c r="D14" s="189">
        <v>178392.72999999998</v>
      </c>
      <c r="E14" s="189">
        <v>27945.96</v>
      </c>
      <c r="F14" s="189">
        <v>466647.42200000002</v>
      </c>
      <c r="G14" s="189">
        <v>2</v>
      </c>
      <c r="H14" s="189">
        <v>4302966</v>
      </c>
      <c r="I14" s="190">
        <v>7270516</v>
      </c>
    </row>
    <row r="15" spans="1:9" s="19" customFormat="1" ht="14.1" customHeight="1" x14ac:dyDescent="0.2">
      <c r="A15" s="69" t="s">
        <v>101</v>
      </c>
      <c r="B15" s="188">
        <v>1</v>
      </c>
      <c r="C15" s="188">
        <v>17308</v>
      </c>
      <c r="D15" s="189">
        <v>16959</v>
      </c>
      <c r="E15" s="189">
        <v>145</v>
      </c>
      <c r="F15" s="189">
        <v>53647</v>
      </c>
      <c r="G15" s="189">
        <v>1</v>
      </c>
      <c r="H15" s="189">
        <v>4544814</v>
      </c>
      <c r="I15" s="190">
        <v>9498839</v>
      </c>
    </row>
    <row r="16" spans="1:9" s="19" customFormat="1" ht="14.1" customHeight="1" x14ac:dyDescent="0.2">
      <c r="A16" s="69" t="s">
        <v>67</v>
      </c>
      <c r="B16" s="188">
        <v>6</v>
      </c>
      <c r="C16" s="188">
        <v>225790.73</v>
      </c>
      <c r="D16" s="189">
        <v>4641.76</v>
      </c>
      <c r="E16" s="189" t="s">
        <v>184</v>
      </c>
      <c r="F16" s="189">
        <v>417027.83</v>
      </c>
      <c r="G16" s="189">
        <v>5</v>
      </c>
      <c r="H16" s="190">
        <v>23719155.310000002</v>
      </c>
      <c r="I16" s="190">
        <v>34754374</v>
      </c>
    </row>
    <row r="17" spans="1:11" s="19" customFormat="1" ht="14.1" customHeight="1" x14ac:dyDescent="0.2">
      <c r="A17" s="69" t="s">
        <v>68</v>
      </c>
      <c r="B17" s="188">
        <v>10</v>
      </c>
      <c r="C17" s="188">
        <v>3031.17</v>
      </c>
      <c r="D17" s="189">
        <v>25683.93</v>
      </c>
      <c r="E17" s="189" t="s">
        <v>184</v>
      </c>
      <c r="F17" s="189">
        <v>682547.45</v>
      </c>
      <c r="G17" s="189">
        <v>2</v>
      </c>
      <c r="H17" s="189">
        <v>4587402.1100000003</v>
      </c>
      <c r="I17" s="190">
        <v>4968439.2</v>
      </c>
    </row>
    <row r="18" spans="1:11" s="19" customFormat="1" ht="14.1" customHeight="1" x14ac:dyDescent="0.2">
      <c r="A18" s="69" t="s">
        <v>85</v>
      </c>
      <c r="B18" s="188">
        <v>25</v>
      </c>
      <c r="C18" s="188">
        <v>601754.8247</v>
      </c>
      <c r="D18" s="189">
        <v>66897.196200000006</v>
      </c>
      <c r="E18" s="189" t="s">
        <v>184</v>
      </c>
      <c r="F18" s="189">
        <v>243460.50999999995</v>
      </c>
      <c r="G18" s="189">
        <v>25</v>
      </c>
      <c r="H18" s="189">
        <v>30538080</v>
      </c>
      <c r="I18" s="190">
        <v>24094820</v>
      </c>
    </row>
    <row r="19" spans="1:11" s="19" customFormat="1" ht="14.1" customHeight="1" x14ac:dyDescent="0.2">
      <c r="A19" s="69" t="s">
        <v>102</v>
      </c>
      <c r="B19" s="188">
        <v>7</v>
      </c>
      <c r="C19" s="188">
        <v>49211.86</v>
      </c>
      <c r="D19" s="189">
        <v>31085.52</v>
      </c>
      <c r="E19" s="189" t="s">
        <v>184</v>
      </c>
      <c r="F19" s="189">
        <v>278021.62</v>
      </c>
      <c r="G19" s="189">
        <v>5</v>
      </c>
      <c r="H19" s="189">
        <v>314879</v>
      </c>
      <c r="I19" s="190">
        <v>509732</v>
      </c>
    </row>
    <row r="20" spans="1:11" s="19" customFormat="1" ht="14.1" customHeight="1" x14ac:dyDescent="0.2">
      <c r="A20" s="69" t="s">
        <v>71</v>
      </c>
      <c r="B20" s="188">
        <v>2</v>
      </c>
      <c r="C20" s="188">
        <v>185040</v>
      </c>
      <c r="D20" s="189" t="s">
        <v>184</v>
      </c>
      <c r="E20" s="189" t="s">
        <v>184</v>
      </c>
      <c r="F20" s="189">
        <v>43504.08</v>
      </c>
      <c r="G20" s="189">
        <v>2</v>
      </c>
      <c r="H20" s="189">
        <v>5890540</v>
      </c>
      <c r="I20" s="190">
        <v>32650747.012545999</v>
      </c>
    </row>
    <row r="21" spans="1:11" s="19" customFormat="1" ht="14.1" customHeight="1" x14ac:dyDescent="0.2">
      <c r="A21" s="69" t="s">
        <v>86</v>
      </c>
      <c r="B21" s="188">
        <v>2</v>
      </c>
      <c r="C21" s="188" t="s">
        <v>184</v>
      </c>
      <c r="D21" s="221" t="s">
        <v>184</v>
      </c>
      <c r="E21" s="189"/>
      <c r="F21" s="189">
        <v>58143</v>
      </c>
      <c r="G21" s="189">
        <v>2</v>
      </c>
      <c r="H21" s="189">
        <v>2663871</v>
      </c>
      <c r="I21" s="190">
        <v>552840</v>
      </c>
    </row>
    <row r="22" spans="1:11" s="19" customFormat="1" ht="14.1" customHeight="1" x14ac:dyDescent="0.2">
      <c r="A22" s="69" t="s">
        <v>72</v>
      </c>
      <c r="B22" s="188">
        <v>4</v>
      </c>
      <c r="C22" s="188">
        <v>990998.99</v>
      </c>
      <c r="D22" s="189">
        <v>470121.4</v>
      </c>
      <c r="E22" s="189" t="s">
        <v>184</v>
      </c>
      <c r="F22" s="189">
        <v>592688.23</v>
      </c>
      <c r="G22" s="189">
        <v>4</v>
      </c>
      <c r="H22" s="189">
        <v>101264721</v>
      </c>
      <c r="I22" s="190">
        <v>174903522</v>
      </c>
    </row>
    <row r="23" spans="1:11" s="19" customFormat="1" ht="14.1" customHeight="1" x14ac:dyDescent="0.2">
      <c r="A23" s="69" t="s">
        <v>73</v>
      </c>
      <c r="B23" s="188">
        <v>4</v>
      </c>
      <c r="C23" s="188">
        <v>17058</v>
      </c>
      <c r="D23" s="189">
        <v>16185.399999999998</v>
      </c>
      <c r="E23" s="189">
        <v>10777.279999999999</v>
      </c>
      <c r="F23" s="189">
        <v>549199.05899999989</v>
      </c>
      <c r="G23" s="189">
        <v>4</v>
      </c>
      <c r="H23" s="191">
        <v>31848102</v>
      </c>
      <c r="I23" s="169" t="s">
        <v>184</v>
      </c>
    </row>
    <row r="24" spans="1:11" s="19" customFormat="1" ht="14.1" customHeight="1" x14ac:dyDescent="0.2">
      <c r="A24" s="69" t="s">
        <v>88</v>
      </c>
      <c r="B24" s="188">
        <v>3</v>
      </c>
      <c r="C24" s="188">
        <v>91046</v>
      </c>
      <c r="D24" s="189">
        <v>14474</v>
      </c>
      <c r="E24" s="189" t="s">
        <v>184</v>
      </c>
      <c r="F24" s="189">
        <v>49472</v>
      </c>
      <c r="G24" s="189">
        <v>2</v>
      </c>
      <c r="H24" s="189"/>
      <c r="I24" s="190">
        <v>14811352</v>
      </c>
    </row>
    <row r="25" spans="1:11" s="19" customFormat="1" ht="14.1" customHeight="1" x14ac:dyDescent="0.2">
      <c r="A25" s="69" t="s">
        <v>89</v>
      </c>
      <c r="B25" s="188">
        <v>4</v>
      </c>
      <c r="C25" s="188">
        <v>194669</v>
      </c>
      <c r="D25" s="189">
        <v>50554</v>
      </c>
      <c r="E25" s="189">
        <v>4800</v>
      </c>
      <c r="F25" s="189">
        <v>177000</v>
      </c>
      <c r="G25" s="189">
        <v>4</v>
      </c>
      <c r="H25" s="192">
        <v>4819364</v>
      </c>
      <c r="I25" s="190">
        <v>10343969</v>
      </c>
    </row>
    <row r="26" spans="1:11" s="140" customFormat="1" ht="14.1" customHeight="1" x14ac:dyDescent="0.2">
      <c r="A26" s="69" t="s">
        <v>74</v>
      </c>
      <c r="B26" s="188">
        <v>17</v>
      </c>
      <c r="C26" s="188" t="s">
        <v>184</v>
      </c>
      <c r="D26" s="189">
        <v>33231.65</v>
      </c>
      <c r="E26" s="189" t="s">
        <v>184</v>
      </c>
      <c r="F26" s="189">
        <v>1537502.5020000001</v>
      </c>
      <c r="G26" s="189">
        <v>12</v>
      </c>
      <c r="H26" s="189">
        <v>75447.39</v>
      </c>
      <c r="I26" s="190">
        <v>11172100</v>
      </c>
    </row>
    <row r="27" spans="1:11" s="7" customFormat="1" ht="12.75" customHeight="1" x14ac:dyDescent="0.2">
      <c r="A27" s="77"/>
      <c r="B27" s="79"/>
      <c r="C27" s="79"/>
      <c r="D27" s="79"/>
      <c r="E27" s="79"/>
      <c r="F27" s="80"/>
      <c r="G27" s="81"/>
      <c r="H27" s="81"/>
      <c r="I27" s="82"/>
    </row>
    <row r="28" spans="1:11" s="7" customFormat="1" ht="22.5" customHeight="1" thickBot="1" x14ac:dyDescent="0.25">
      <c r="A28" s="78" t="s">
        <v>3</v>
      </c>
      <c r="B28" s="173">
        <f>SUM(B10:B27)</f>
        <v>126</v>
      </c>
      <c r="C28" s="173">
        <f t="shared" ref="C28:I28" si="0">SUM(C10:C27)</f>
        <v>4180831.3266999992</v>
      </c>
      <c r="D28" s="173">
        <f t="shared" si="0"/>
        <v>1318025.0551999998</v>
      </c>
      <c r="E28" s="173">
        <f t="shared" si="0"/>
        <v>59565.900999999998</v>
      </c>
      <c r="F28" s="173">
        <f t="shared" si="0"/>
        <v>7773327.4682081621</v>
      </c>
      <c r="G28" s="173">
        <f t="shared" si="0"/>
        <v>87</v>
      </c>
      <c r="H28" s="173">
        <f t="shared" si="0"/>
        <v>316231348.68796486</v>
      </c>
      <c r="I28" s="174">
        <f t="shared" si="0"/>
        <v>474429595.01111919</v>
      </c>
    </row>
    <row r="30" spans="1:11" ht="12.75" customHeight="1" x14ac:dyDescent="0.2">
      <c r="A30" s="230" t="s">
        <v>29</v>
      </c>
      <c r="B30" s="230"/>
      <c r="C30" s="179"/>
    </row>
    <row r="31" spans="1:11" x14ac:dyDescent="0.2">
      <c r="A31" s="285"/>
      <c r="B31" s="285"/>
      <c r="C31" s="285"/>
      <c r="D31" s="285"/>
      <c r="E31" s="285"/>
    </row>
    <row r="32" spans="1:11" x14ac:dyDescent="0.2">
      <c r="A32" s="282" t="s">
        <v>83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</row>
    <row r="33" spans="1:11" ht="12.75" customHeight="1" x14ac:dyDescent="0.2">
      <c r="A33" s="300" t="s">
        <v>169</v>
      </c>
      <c r="B33" s="300"/>
      <c r="C33" s="300"/>
      <c r="D33" s="300"/>
      <c r="E33" s="300"/>
      <c r="F33" s="300"/>
      <c r="G33" s="300"/>
      <c r="H33" s="300"/>
      <c r="I33" s="300"/>
      <c r="J33" s="193"/>
      <c r="K33" s="193"/>
    </row>
    <row r="34" spans="1:11" x14ac:dyDescent="0.2">
      <c r="A34" s="300"/>
      <c r="B34" s="300"/>
      <c r="C34" s="300"/>
      <c r="D34" s="300"/>
      <c r="E34" s="300"/>
      <c r="F34" s="300"/>
      <c r="G34" s="300"/>
      <c r="H34" s="300"/>
      <c r="I34" s="300"/>
      <c r="J34" s="193"/>
      <c r="K34" s="193"/>
    </row>
    <row r="35" spans="1:11" x14ac:dyDescent="0.2">
      <c r="A35" s="300"/>
      <c r="B35" s="300"/>
      <c r="C35" s="300"/>
      <c r="D35" s="300"/>
      <c r="E35" s="300"/>
      <c r="F35" s="300"/>
      <c r="G35" s="300"/>
      <c r="H35" s="300"/>
      <c r="I35" s="300"/>
      <c r="J35" s="193"/>
      <c r="K35" s="193"/>
    </row>
    <row r="36" spans="1:11" x14ac:dyDescent="0.2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</row>
  </sheetData>
  <customSheetViews>
    <customSheetView guid="{D9078923-52ED-4967-96FA-D31D5B162594}" scale="75" showPageBreaks="1" printArea="1" showRuler="0">
      <selection activeCell="L25" sqref="L25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16">
    <mergeCell ref="A1:I1"/>
    <mergeCell ref="B5:B9"/>
    <mergeCell ref="D8:D9"/>
    <mergeCell ref="E8:E9"/>
    <mergeCell ref="F8:F9"/>
    <mergeCell ref="G5:G9"/>
    <mergeCell ref="H5:H9"/>
    <mergeCell ref="I5:I9"/>
    <mergeCell ref="A5:A9"/>
    <mergeCell ref="C5:F7"/>
    <mergeCell ref="C8:C9"/>
    <mergeCell ref="A32:K32"/>
    <mergeCell ref="A33:I35"/>
    <mergeCell ref="A31:E31"/>
    <mergeCell ref="A30:B30"/>
    <mergeCell ref="A3:I3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7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8.1 </vt:lpstr>
      <vt:lpstr>8.2</vt:lpstr>
      <vt:lpstr>8.3</vt:lpstr>
      <vt:lpstr>8.4 </vt:lpstr>
      <vt:lpstr>8.5</vt:lpstr>
      <vt:lpstr>8.6</vt:lpstr>
      <vt:lpstr>8.7 </vt:lpstr>
      <vt:lpstr>8.8 </vt:lpstr>
      <vt:lpstr>8.9</vt:lpstr>
      <vt:lpstr>8.10</vt:lpstr>
      <vt:lpstr>8.11</vt:lpstr>
      <vt:lpstr>8.12 </vt:lpstr>
      <vt:lpstr>8.13</vt:lpstr>
      <vt:lpstr>'8.1 '!Área_de_impresión</vt:lpstr>
      <vt:lpstr>'8.10'!Área_de_impresión</vt:lpstr>
      <vt:lpstr>'8.11'!Área_de_impresión</vt:lpstr>
      <vt:lpstr>'8.12 '!Área_de_impresión</vt:lpstr>
      <vt:lpstr>'8.13'!Área_de_impresión</vt:lpstr>
      <vt:lpstr>'8.2'!Área_de_impresión</vt:lpstr>
      <vt:lpstr>'8.3'!Área_de_impresión</vt:lpstr>
      <vt:lpstr>'8.4 '!Área_de_impresión</vt:lpstr>
      <vt:lpstr>'8.5'!Área_de_impresión</vt:lpstr>
      <vt:lpstr>'8.6'!Área_de_impresión</vt:lpstr>
      <vt:lpstr>'8.7 '!Área_de_impresión</vt:lpstr>
      <vt:lpstr>'8.8 '!Área_de_impresión</vt:lpstr>
      <vt:lpstr>'8.9'!Área_de_impresión</vt:lpstr>
    </vt:vector>
  </TitlesOfParts>
  <Company>MARM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MJTorre</dc:creator>
  <cp:lastModifiedBy>Microsoft</cp:lastModifiedBy>
  <cp:lastPrinted>2018-11-09T10:02:04Z</cp:lastPrinted>
  <dcterms:created xsi:type="dcterms:W3CDTF">2011-05-17T12:15:53Z</dcterms:created>
  <dcterms:modified xsi:type="dcterms:W3CDTF">2018-11-09T10:14:44Z</dcterms:modified>
</cp:coreProperties>
</file>