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8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'6.8.4'!$A$1:$O$33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K26" i="1" s="1"/>
  <c r="E26" i="1"/>
  <c r="J26" i="1" s="1"/>
  <c r="D26" i="1"/>
  <c r="C26" i="1"/>
  <c r="H26" i="1" s="1"/>
  <c r="B26" i="1"/>
  <c r="F21" i="1"/>
  <c r="E21" i="1"/>
  <c r="D21" i="1"/>
  <c r="I21" i="1" s="1"/>
  <c r="C21" i="1"/>
  <c r="H21" i="1" s="1"/>
  <c r="B21" i="1"/>
  <c r="K21" i="1" s="1"/>
  <c r="H13" i="1"/>
  <c r="G13" i="1"/>
  <c r="L13" i="1" s="1"/>
  <c r="F13" i="1"/>
  <c r="E13" i="1"/>
  <c r="J13" i="1" s="1"/>
  <c r="D13" i="1"/>
  <c r="C13" i="1"/>
  <c r="K13" i="1" s="1"/>
  <c r="B13" i="1"/>
  <c r="I13" i="1" l="1"/>
  <c r="G26" i="1"/>
  <c r="L26" i="1" s="1"/>
  <c r="I26" i="1"/>
  <c r="G21" i="1"/>
  <c r="L21" i="1" s="1"/>
  <c r="J21" i="1"/>
  <c r="N21" i="1" s="1"/>
  <c r="M26" i="1" l="1"/>
  <c r="N26" i="1"/>
  <c r="N13" i="1"/>
  <c r="M13" i="1"/>
  <c r="M21" i="1"/>
</calcChain>
</file>

<file path=xl/sharedStrings.xml><?xml version="1.0" encoding="utf-8"?>
<sst xmlns="http://schemas.openxmlformats.org/spreadsheetml/2006/main" count="31" uniqueCount="30">
  <si>
    <t>INVENTARIO NACIONAL</t>
  </si>
  <si>
    <t>6.8.4. ESTADO DE SALUD DE LOS BOSQUES: Daños forestales desglosados por especies según la defoliación, Nivel I 2019</t>
  </si>
  <si>
    <t>Especie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</si>
  <si>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</si>
  <si>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</si>
  <si>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</si>
  <si>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</si>
  <si>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</si>
  <si>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halepensis</t>
  </si>
  <si>
    <t>Pinus nigra</t>
  </si>
  <si>
    <t>Pinus pinaster</t>
  </si>
  <si>
    <t>Pinus Pinea</t>
  </si>
  <si>
    <t>Pinus Sylvestris</t>
  </si>
  <si>
    <t>Otras</t>
  </si>
  <si>
    <t>Total coníferas</t>
  </si>
  <si>
    <t>Eucalyptus sp</t>
  </si>
  <si>
    <t>Fagus Sylvatica</t>
  </si>
  <si>
    <t>Quercus ilex</t>
  </si>
  <si>
    <t>Quercus pyrenaica</t>
  </si>
  <si>
    <t>Quercus suber</t>
  </si>
  <si>
    <t>Total frondosas</t>
  </si>
  <si>
    <t>&lt; 60 años</t>
  </si>
  <si>
    <t>&gt;= 60 años</t>
  </si>
  <si>
    <t>Total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</si>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</sst>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2">
    <xf numFmtId="0" fontId="0" fillId="0" borderId="0"/>
    <xf numFmtId="0" fontId="1" fillId="2" borderId="0"/>
  </cellStyleXfs>
  <cellXfs count="39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Border="1" applyAlignment="1">
      <alignment horizontal="center"/>
    </xf>
    <xf numFmtId="0" fontId="1" fillId="2" borderId="0" xfId="1" applyBorder="1"/>
    <xf numFmtId="0" fontId="1" fillId="2" borderId="1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4" fillId="2" borderId="2" xfId="1" applyFont="1" applyBorder="1"/>
    <xf numFmtId="164" fontId="1" fillId="2" borderId="9" xfId="1" applyNumberFormat="1" applyFont="1" applyFill="1" applyBorder="1" applyAlignment="1" applyProtection="1">
      <alignment horizontal="right"/>
    </xf>
    <xf numFmtId="165" fontId="1" fillId="2" borderId="9" xfId="1" applyNumberFormat="1" applyFont="1" applyFill="1" applyBorder="1" applyAlignment="1" applyProtection="1">
      <alignment horizontal="right"/>
    </xf>
    <xf numFmtId="165" fontId="1" fillId="2" borderId="10" xfId="1" applyNumberFormat="1" applyFont="1" applyFill="1" applyBorder="1" applyAlignment="1" applyProtection="1">
      <alignment horizontal="right"/>
    </xf>
    <xf numFmtId="0" fontId="4" fillId="2" borderId="11" xfId="1" applyFont="1" applyBorder="1"/>
    <xf numFmtId="164" fontId="1" fillId="2" borderId="12" xfId="1" applyNumberFormat="1" applyFont="1" applyFill="1" applyBorder="1" applyAlignment="1" applyProtection="1">
      <alignment horizontal="right"/>
    </xf>
    <xf numFmtId="165" fontId="1" fillId="2" borderId="12" xfId="1" applyNumberFormat="1" applyFont="1" applyFill="1" applyBorder="1" applyAlignment="1" applyProtection="1">
      <alignment horizontal="right"/>
    </xf>
    <xf numFmtId="165" fontId="1" fillId="2" borderId="13" xfId="1" applyNumberFormat="1" applyFont="1" applyFill="1" applyBorder="1" applyAlignment="1" applyProtection="1">
      <alignment horizontal="right"/>
    </xf>
    <xf numFmtId="0" fontId="1" fillId="2" borderId="11" xfId="1" applyBorder="1"/>
    <xf numFmtId="0" fontId="5" fillId="2" borderId="11" xfId="1" applyFont="1" applyBorder="1"/>
    <xf numFmtId="164" fontId="5" fillId="2" borderId="12" xfId="1" applyNumberFormat="1" applyFont="1" applyFill="1" applyBorder="1" applyAlignment="1" applyProtection="1">
      <alignment horizontal="right"/>
    </xf>
    <xf numFmtId="165" fontId="5" fillId="2" borderId="12" xfId="1" applyNumberFormat="1" applyFont="1" applyFill="1" applyBorder="1" applyAlignment="1" applyProtection="1">
      <alignment horizontal="right"/>
    </xf>
    <xf numFmtId="165" fontId="5" fillId="2" borderId="13" xfId="1" applyNumberFormat="1" applyFont="1" applyFill="1" applyBorder="1" applyAlignment="1" applyProtection="1">
      <alignment horizontal="right"/>
    </xf>
    <xf numFmtId="164" fontId="6" fillId="2" borderId="12" xfId="1" applyNumberFormat="1" applyFont="1" applyFill="1" applyBorder="1" applyAlignment="1" applyProtection="1">
      <alignment horizontal="right"/>
    </xf>
    <xf numFmtId="164" fontId="1" fillId="5" borderId="12" xfId="1" applyNumberFormat="1" applyFont="1" applyFill="1" applyBorder="1" applyAlignment="1" applyProtection="1">
      <alignment horizontal="right"/>
    </xf>
    <xf numFmtId="165" fontId="1" fillId="5" borderId="12" xfId="1" applyNumberFormat="1" applyFont="1" applyFill="1" applyBorder="1" applyAlignment="1" applyProtection="1">
      <alignment horizontal="right"/>
    </xf>
    <xf numFmtId="165" fontId="1" fillId="5" borderId="13" xfId="1" applyNumberFormat="1" applyFont="1" applyFill="1" applyBorder="1" applyAlignment="1" applyProtection="1">
      <alignment horizontal="right"/>
    </xf>
    <xf numFmtId="0" fontId="5" fillId="3" borderId="6" xfId="1" applyFont="1" applyFill="1" applyBorder="1"/>
    <xf numFmtId="164" fontId="5" fillId="3" borderId="14" xfId="1" applyNumberFormat="1" applyFont="1" applyFill="1" applyBorder="1" applyAlignment="1" applyProtection="1">
      <alignment horizontal="right"/>
    </xf>
    <xf numFmtId="165" fontId="5" fillId="3" borderId="12" xfId="1" applyNumberFormat="1" applyFont="1" applyFill="1" applyBorder="1" applyAlignment="1" applyProtection="1">
      <alignment horizontal="right"/>
    </xf>
    <xf numFmtId="165" fontId="5" fillId="3" borderId="13" xfId="1" applyNumberFormat="1" applyFont="1" applyFill="1" applyBorder="1" applyAlignment="1" applyProtection="1">
      <alignment horizontal="right"/>
    </xf>
    <xf numFmtId="0" fontId="1" fillId="2" borderId="15" xfId="1" applyBorder="1" applyAlignment="1">
      <alignment horizontal="left"/>
    </xf>
    <xf numFmtId="0" fontId="1" fillId="2" borderId="15" xfId="1" applyBorder="1"/>
    <xf numFmtId="0" fontId="1" fillId="2" borderId="0" xfId="1" applyBorder="1" applyAlignment="1">
      <alignment horizontal="left" indent="1"/>
    </xf>
    <xf numFmtId="164" fontId="1" fillId="2" borderId="0" xfId="1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5" zoomScaleNormal="75" zoomScaleSheetLayoutView="75" workbookViewId="0">
      <selection sqref="A1:N1"/>
    </sheetView>
  </sheetViews>
  <sheetFormatPr baseColWidth="10" defaultColWidth="11.44140625" defaultRowHeight="13.2" x14ac:dyDescent="0.25"/>
  <cols>
    <col min="1" max="1" width="25.33203125" style="2" customWidth="1"/>
    <col min="2" max="14" width="9.5546875" style="2" customWidth="1"/>
    <col min="15" max="16384" width="11.44140625" style="2"/>
  </cols>
  <sheetData>
    <row r="1" spans="1:15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3.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3.8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</row>
    <row r="5" spans="1:15" ht="36" customHeight="1" x14ac:dyDescent="0.25">
      <c r="A5" s="6" t="s">
        <v>2</v>
      </c>
      <c r="B5" s="7" t="s">
        <v>3</v>
      </c>
      <c r="C5" s="8"/>
      <c r="D5" s="8"/>
      <c r="E5" s="8"/>
      <c r="F5" s="9"/>
      <c r="G5" s="7" t="s">
        <v>4</v>
      </c>
      <c r="H5" s="8"/>
      <c r="I5" s="8"/>
      <c r="J5" s="8"/>
      <c r="K5" s="8"/>
      <c r="L5" s="8"/>
      <c r="M5" s="8"/>
      <c r="N5" s="8"/>
      <c r="O5" s="4"/>
    </row>
    <row r="6" spans="1:15" ht="23.25" customHeight="1" thickBot="1" x14ac:dyDescent="0.3">
      <c r="A6" s="10"/>
      <c r="B6" s="11">
        <v>0</v>
      </c>
      <c r="C6" s="11">
        <v>1</v>
      </c>
      <c r="D6" s="11">
        <v>2</v>
      </c>
      <c r="E6" s="11">
        <v>3</v>
      </c>
      <c r="F6" s="11">
        <v>4</v>
      </c>
      <c r="G6" s="11">
        <v>0</v>
      </c>
      <c r="H6" s="11">
        <v>1</v>
      </c>
      <c r="I6" s="11">
        <v>2</v>
      </c>
      <c r="J6" s="11">
        <v>3</v>
      </c>
      <c r="K6" s="11">
        <v>4</v>
      </c>
      <c r="L6" s="11" t="s">
        <v>5</v>
      </c>
      <c r="M6" s="12" t="s">
        <v>6</v>
      </c>
      <c r="N6" s="13" t="s">
        <v>7</v>
      </c>
      <c r="O6" s="4"/>
    </row>
    <row r="7" spans="1:15" ht="18.75" customHeight="1" x14ac:dyDescent="0.25">
      <c r="A7" s="14" t="s">
        <v>8</v>
      </c>
      <c r="B7" s="15">
        <v>31</v>
      </c>
      <c r="C7" s="15">
        <v>1503</v>
      </c>
      <c r="D7" s="15">
        <v>514</v>
      </c>
      <c r="E7" s="15">
        <v>31</v>
      </c>
      <c r="F7" s="15">
        <v>26</v>
      </c>
      <c r="G7" s="16">
        <v>1.4726840855106889</v>
      </c>
      <c r="H7" s="16">
        <v>71.401425178147264</v>
      </c>
      <c r="I7" s="16">
        <v>24.418052256532068</v>
      </c>
      <c r="J7" s="16">
        <v>1.4726840855106889</v>
      </c>
      <c r="K7" s="16">
        <v>1.2351543942992875</v>
      </c>
      <c r="L7" s="16">
        <v>72.874109263657957</v>
      </c>
      <c r="M7" s="16">
        <v>25.890736342042757</v>
      </c>
      <c r="N7" s="17">
        <v>27.125890736342043</v>
      </c>
      <c r="O7" s="4"/>
    </row>
    <row r="8" spans="1:15" ht="18.75" customHeight="1" x14ac:dyDescent="0.25">
      <c r="A8" s="18" t="s">
        <v>9</v>
      </c>
      <c r="B8" s="19">
        <v>177</v>
      </c>
      <c r="C8" s="19">
        <v>451</v>
      </c>
      <c r="D8" s="19">
        <v>429</v>
      </c>
      <c r="E8" s="19">
        <v>84</v>
      </c>
      <c r="F8" s="19">
        <v>24</v>
      </c>
      <c r="G8" s="20">
        <v>15.193133047210299</v>
      </c>
      <c r="H8" s="20">
        <v>38.712446351931327</v>
      </c>
      <c r="I8" s="20">
        <v>36.824034334763951</v>
      </c>
      <c r="J8" s="20">
        <v>7.2103004291845494</v>
      </c>
      <c r="K8" s="20">
        <v>2.0600858369098711</v>
      </c>
      <c r="L8" s="20">
        <v>53.905579399141629</v>
      </c>
      <c r="M8" s="20">
        <v>44.0343347639485</v>
      </c>
      <c r="N8" s="21">
        <v>46.094420600858371</v>
      </c>
      <c r="O8" s="4"/>
    </row>
    <row r="9" spans="1:15" ht="18.75" customHeight="1" x14ac:dyDescent="0.25">
      <c r="A9" s="18" t="s">
        <v>10</v>
      </c>
      <c r="B9" s="19">
        <v>318</v>
      </c>
      <c r="C9" s="19">
        <v>844</v>
      </c>
      <c r="D9" s="19">
        <v>121</v>
      </c>
      <c r="E9" s="19">
        <v>12</v>
      </c>
      <c r="F9" s="19">
        <v>48</v>
      </c>
      <c r="G9" s="20">
        <v>23.678332092330603</v>
      </c>
      <c r="H9" s="20">
        <v>62.844378257632172</v>
      </c>
      <c r="I9" s="20">
        <v>9.0096798212956077</v>
      </c>
      <c r="J9" s="20">
        <v>0.89352196574832465</v>
      </c>
      <c r="K9" s="20">
        <v>3.5740878629932986</v>
      </c>
      <c r="L9" s="20">
        <v>86.522710349962779</v>
      </c>
      <c r="M9" s="20">
        <v>9.9032017870439333</v>
      </c>
      <c r="N9" s="21">
        <v>13.477289650037232</v>
      </c>
      <c r="O9" s="4"/>
    </row>
    <row r="10" spans="1:15" ht="18.75" customHeight="1" x14ac:dyDescent="0.25">
      <c r="A10" s="18" t="s">
        <v>11</v>
      </c>
      <c r="B10" s="19">
        <v>14</v>
      </c>
      <c r="C10" s="19">
        <v>273</v>
      </c>
      <c r="D10" s="19">
        <v>96</v>
      </c>
      <c r="E10" s="19">
        <v>10</v>
      </c>
      <c r="F10" s="19">
        <v>49</v>
      </c>
      <c r="G10" s="20">
        <v>3.1674208144796379</v>
      </c>
      <c r="H10" s="20">
        <v>61.764705882352942</v>
      </c>
      <c r="I10" s="20">
        <v>21.719457013574662</v>
      </c>
      <c r="J10" s="20">
        <v>2.2624434389140271</v>
      </c>
      <c r="K10" s="20">
        <v>11.085972850678733</v>
      </c>
      <c r="L10" s="20">
        <v>64.932126696832583</v>
      </c>
      <c r="M10" s="20">
        <v>23.981900452488688</v>
      </c>
      <c r="N10" s="21">
        <v>35.067873303167417</v>
      </c>
      <c r="O10" s="4"/>
    </row>
    <row r="11" spans="1:15" ht="18.75" customHeight="1" x14ac:dyDescent="0.25">
      <c r="A11" s="18" t="s">
        <v>12</v>
      </c>
      <c r="B11" s="19">
        <v>340</v>
      </c>
      <c r="C11" s="19">
        <v>617</v>
      </c>
      <c r="D11" s="19">
        <v>169</v>
      </c>
      <c r="E11" s="19">
        <v>36</v>
      </c>
      <c r="F11" s="19">
        <v>52</v>
      </c>
      <c r="G11" s="20">
        <v>28.006589785831959</v>
      </c>
      <c r="H11" s="20">
        <v>50.823723228995057</v>
      </c>
      <c r="I11" s="20">
        <v>13.920922570016476</v>
      </c>
      <c r="J11" s="20">
        <v>2.9654036243822075</v>
      </c>
      <c r="K11" s="20">
        <v>4.2833607907743003</v>
      </c>
      <c r="L11" s="20">
        <v>78.830313014827013</v>
      </c>
      <c r="M11" s="20">
        <v>16.886326194398684</v>
      </c>
      <c r="N11" s="21">
        <v>21.169686985172984</v>
      </c>
      <c r="O11" s="4"/>
    </row>
    <row r="12" spans="1:15" ht="18.75" customHeight="1" x14ac:dyDescent="0.25">
      <c r="A12" s="22" t="s">
        <v>13</v>
      </c>
      <c r="B12" s="19">
        <v>217</v>
      </c>
      <c r="C12" s="19">
        <v>618</v>
      </c>
      <c r="D12" s="19">
        <v>154</v>
      </c>
      <c r="E12" s="19">
        <v>46</v>
      </c>
      <c r="F12" s="19">
        <v>64</v>
      </c>
      <c r="G12" s="20">
        <v>19.745222929936308</v>
      </c>
      <c r="H12" s="20">
        <v>56.232939035486808</v>
      </c>
      <c r="I12" s="20">
        <v>14.012738853503185</v>
      </c>
      <c r="J12" s="20">
        <v>4.1856232939035491</v>
      </c>
      <c r="K12" s="20">
        <v>5.8234758871701553</v>
      </c>
      <c r="L12" s="20">
        <v>75.978161965423112</v>
      </c>
      <c r="M12" s="20">
        <v>18.198362147406733</v>
      </c>
      <c r="N12" s="21">
        <v>24.021838034576888</v>
      </c>
      <c r="O12" s="4"/>
    </row>
    <row r="13" spans="1:15" ht="18.75" customHeight="1" x14ac:dyDescent="0.25">
      <c r="A13" s="23" t="s">
        <v>14</v>
      </c>
      <c r="B13" s="24">
        <f>SUM(B7:B12)</f>
        <v>1097</v>
      </c>
      <c r="C13" s="24">
        <f>SUM(C7:C12)</f>
        <v>4306</v>
      </c>
      <c r="D13" s="24">
        <f>SUM(D7:D12)</f>
        <v>1483</v>
      </c>
      <c r="E13" s="24">
        <f>SUM(E7:E12)</f>
        <v>219</v>
      </c>
      <c r="F13" s="24">
        <f>SUM(F7:F12)</f>
        <v>263</v>
      </c>
      <c r="G13" s="25">
        <f>B13/($B$13+$C$13+$D$13+$E$13+$F$13)*100</f>
        <v>14.888707926167211</v>
      </c>
      <c r="H13" s="25">
        <f>C13/($B$13+$C$13+$D$13+$E$13+$F$13)*100</f>
        <v>58.441910966340934</v>
      </c>
      <c r="I13" s="25">
        <f>D13/($B$13+$C$13+$D$13+$E$13+$F$13)*100</f>
        <v>20.12757871878393</v>
      </c>
      <c r="J13" s="25">
        <f>E13/($B$13+$C$13+$D$13+$E$13+$F$13)*100</f>
        <v>2.9723127035830617</v>
      </c>
      <c r="K13" s="25">
        <f>F13/($B$13+$C$13+$D$13+$E$13+$F$13)*100</f>
        <v>3.5694896851248643</v>
      </c>
      <c r="L13" s="25">
        <f>G13+H13</f>
        <v>73.330618892508141</v>
      </c>
      <c r="M13" s="25">
        <f>I13+J13</f>
        <v>23.099891422366991</v>
      </c>
      <c r="N13" s="26">
        <f>I13+J13+K13</f>
        <v>26.669381107491855</v>
      </c>
      <c r="O13" s="4"/>
    </row>
    <row r="14" spans="1:15" ht="18.75" customHeight="1" x14ac:dyDescent="0.25">
      <c r="A14" s="23"/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1"/>
      <c r="O14" s="4"/>
    </row>
    <row r="15" spans="1:15" ht="18.75" customHeight="1" x14ac:dyDescent="0.25">
      <c r="A15" s="18" t="s">
        <v>15</v>
      </c>
      <c r="B15" s="19">
        <v>325</v>
      </c>
      <c r="C15" s="19">
        <v>361</v>
      </c>
      <c r="D15" s="19">
        <v>72</v>
      </c>
      <c r="E15" s="19">
        <v>33</v>
      </c>
      <c r="F15" s="19">
        <v>48</v>
      </c>
      <c r="G15" s="20">
        <v>38.736591179976159</v>
      </c>
      <c r="H15" s="20">
        <v>43.027413587604293</v>
      </c>
      <c r="I15" s="20">
        <v>8.5816448152562579</v>
      </c>
      <c r="J15" s="20">
        <v>3.9332538736591176</v>
      </c>
      <c r="K15" s="20">
        <v>5.7210965435041716</v>
      </c>
      <c r="L15" s="20">
        <v>81.764004767580445</v>
      </c>
      <c r="M15" s="20">
        <v>12.514898688915375</v>
      </c>
      <c r="N15" s="21">
        <v>18.235995232419548</v>
      </c>
      <c r="O15" s="4"/>
    </row>
    <row r="16" spans="1:15" ht="18.75" customHeight="1" x14ac:dyDescent="0.25">
      <c r="A16" s="18" t="s">
        <v>16</v>
      </c>
      <c r="B16" s="19">
        <v>183</v>
      </c>
      <c r="C16" s="19">
        <v>164</v>
      </c>
      <c r="D16" s="19">
        <v>32</v>
      </c>
      <c r="E16" s="19">
        <v>5</v>
      </c>
      <c r="F16" s="19">
        <v>1</v>
      </c>
      <c r="G16" s="20">
        <v>47.532467532467528</v>
      </c>
      <c r="H16" s="20">
        <v>42.597402597402592</v>
      </c>
      <c r="I16" s="20">
        <v>8.3116883116883109</v>
      </c>
      <c r="J16" s="20">
        <v>1.2987012987012987</v>
      </c>
      <c r="K16" s="20">
        <v>0.25974025974025972</v>
      </c>
      <c r="L16" s="20">
        <v>90.129870129870113</v>
      </c>
      <c r="M16" s="20">
        <v>9.6103896103896105</v>
      </c>
      <c r="N16" s="21">
        <v>9.8701298701298708</v>
      </c>
      <c r="O16" s="4"/>
    </row>
    <row r="17" spans="1:18" ht="18.75" customHeight="1" x14ac:dyDescent="0.25">
      <c r="A17" s="18" t="s">
        <v>17</v>
      </c>
      <c r="B17" s="19">
        <v>196</v>
      </c>
      <c r="C17" s="19">
        <v>1878</v>
      </c>
      <c r="D17" s="19">
        <v>1039</v>
      </c>
      <c r="E17" s="19">
        <v>104</v>
      </c>
      <c r="F17" s="19">
        <v>22</v>
      </c>
      <c r="G17" s="20">
        <v>6.0512503859215805</v>
      </c>
      <c r="H17" s="20">
        <v>57.980858289595552</v>
      </c>
      <c r="I17" s="20">
        <v>32.077801790676133</v>
      </c>
      <c r="J17" s="20">
        <v>3.2108675517134921</v>
      </c>
      <c r="K17" s="20">
        <v>0.6792219820932387</v>
      </c>
      <c r="L17" s="20">
        <v>64.032108675517136</v>
      </c>
      <c r="M17" s="20">
        <v>35.288669342389625</v>
      </c>
      <c r="N17" s="21">
        <v>35.967891324482864</v>
      </c>
      <c r="O17" s="4"/>
    </row>
    <row r="18" spans="1:18" ht="18.75" customHeight="1" x14ac:dyDescent="0.25">
      <c r="A18" s="18" t="s">
        <v>18</v>
      </c>
      <c r="B18" s="19">
        <v>132</v>
      </c>
      <c r="C18" s="19">
        <v>590</v>
      </c>
      <c r="D18" s="19">
        <v>125</v>
      </c>
      <c r="E18" s="19">
        <v>24</v>
      </c>
      <c r="F18" s="19">
        <v>4</v>
      </c>
      <c r="G18" s="20">
        <v>15.085714285714285</v>
      </c>
      <c r="H18" s="20">
        <v>67.428571428571431</v>
      </c>
      <c r="I18" s="20">
        <v>14.285714285714285</v>
      </c>
      <c r="J18" s="20">
        <v>2.7428571428571429</v>
      </c>
      <c r="K18" s="20">
        <v>0.45714285714285718</v>
      </c>
      <c r="L18" s="20">
        <v>82.51428571428572</v>
      </c>
      <c r="M18" s="20">
        <v>17.028571428571428</v>
      </c>
      <c r="N18" s="21">
        <v>17.485714285714284</v>
      </c>
      <c r="O18" s="4"/>
    </row>
    <row r="19" spans="1:18" ht="18.75" customHeight="1" x14ac:dyDescent="0.25">
      <c r="A19" s="18" t="s">
        <v>19</v>
      </c>
      <c r="B19" s="19">
        <v>4</v>
      </c>
      <c r="C19" s="19">
        <v>221</v>
      </c>
      <c r="D19" s="19">
        <v>127</v>
      </c>
      <c r="E19" s="19">
        <v>38</v>
      </c>
      <c r="F19" s="19">
        <v>12</v>
      </c>
      <c r="G19" s="20">
        <v>0.99502487562189057</v>
      </c>
      <c r="H19" s="20">
        <v>54.975124378109456</v>
      </c>
      <c r="I19" s="20">
        <v>31.592039800995025</v>
      </c>
      <c r="J19" s="20">
        <v>9.4527363184079594</v>
      </c>
      <c r="K19" s="20">
        <v>2.9850746268656714</v>
      </c>
      <c r="L19" s="20">
        <v>55.97014925373135</v>
      </c>
      <c r="M19" s="20">
        <v>41.044776119402982</v>
      </c>
      <c r="N19" s="21">
        <v>44.02985074626865</v>
      </c>
      <c r="O19" s="4"/>
    </row>
    <row r="20" spans="1:18" ht="18.75" customHeight="1" x14ac:dyDescent="0.25">
      <c r="A20" s="22" t="s">
        <v>13</v>
      </c>
      <c r="B20" s="19">
        <v>387</v>
      </c>
      <c r="C20" s="19">
        <v>1040</v>
      </c>
      <c r="D20" s="19">
        <v>283</v>
      </c>
      <c r="E20" s="19">
        <v>35</v>
      </c>
      <c r="F20" s="19">
        <v>27</v>
      </c>
      <c r="G20" s="20">
        <v>21.839729119638825</v>
      </c>
      <c r="H20" s="20">
        <v>58.690744920993232</v>
      </c>
      <c r="I20" s="20">
        <v>15.970654627539504</v>
      </c>
      <c r="J20" s="20">
        <v>1.9751693002257338</v>
      </c>
      <c r="K20" s="20">
        <v>1.5237020316027088</v>
      </c>
      <c r="L20" s="20">
        <v>80.530474040632058</v>
      </c>
      <c r="M20" s="20">
        <v>17.94582392776524</v>
      </c>
      <c r="N20" s="21">
        <v>19.469525959367949</v>
      </c>
      <c r="O20" s="4"/>
    </row>
    <row r="21" spans="1:18" ht="18.75" customHeight="1" x14ac:dyDescent="0.25">
      <c r="A21" s="23" t="s">
        <v>20</v>
      </c>
      <c r="B21" s="24">
        <f>SUM(B15:B20)</f>
        <v>1227</v>
      </c>
      <c r="C21" s="24">
        <f>SUM(C15:C20)</f>
        <v>4254</v>
      </c>
      <c r="D21" s="24">
        <f>SUM(D15:D20)</f>
        <v>1678</v>
      </c>
      <c r="E21" s="24">
        <f>SUM(E15:E20)</f>
        <v>239</v>
      </c>
      <c r="F21" s="24">
        <f>SUM(F15:F20)</f>
        <v>114</v>
      </c>
      <c r="G21" s="25">
        <f>B21/($B$21+$C$21+$D$21+$E$21+$F$21)*100</f>
        <v>16.333865814696484</v>
      </c>
      <c r="H21" s="25">
        <f>C21/($B$21+$C$21+$D$21+$E$21+$F$21)*100</f>
        <v>56.629392971246006</v>
      </c>
      <c r="I21" s="25">
        <f>D21/($B$21+$C$21+$D$21+$E$21+$F$21)*100</f>
        <v>22.337593184238553</v>
      </c>
      <c r="J21" s="25">
        <f>E21/($B$21+$C$21+$D$21+$E$21+$F$21)*100</f>
        <v>3.1815761448349309</v>
      </c>
      <c r="K21" s="25">
        <f>F21/($B$21+$C$21+$D$21+$E$21+$F$21)*100</f>
        <v>1.5175718849840254</v>
      </c>
      <c r="L21" s="25">
        <f>G21+H21</f>
        <v>72.963258785942486</v>
      </c>
      <c r="M21" s="25">
        <f>I21+J21</f>
        <v>25.519169329073485</v>
      </c>
      <c r="N21" s="26">
        <f>I21+J21+K21</f>
        <v>27.036741214057511</v>
      </c>
      <c r="O21" s="4"/>
    </row>
    <row r="22" spans="1:18" ht="18.75" customHeight="1" x14ac:dyDescent="0.25">
      <c r="A22" s="22"/>
      <c r="B22" s="27"/>
      <c r="C22" s="27"/>
      <c r="D22" s="27"/>
      <c r="E22" s="27"/>
      <c r="F22" s="27"/>
      <c r="G22" s="20"/>
      <c r="H22" s="20"/>
      <c r="I22" s="20"/>
      <c r="J22" s="20"/>
      <c r="K22" s="20"/>
      <c r="L22" s="20"/>
      <c r="M22" s="20"/>
      <c r="N22" s="21"/>
      <c r="O22" s="4"/>
    </row>
    <row r="23" spans="1:18" ht="18.75" customHeight="1" x14ac:dyDescent="0.25">
      <c r="A23" s="22" t="s">
        <v>21</v>
      </c>
      <c r="B23" s="28">
        <v>990</v>
      </c>
      <c r="C23" s="28">
        <v>4349</v>
      </c>
      <c r="D23" s="28">
        <v>1902</v>
      </c>
      <c r="E23" s="28">
        <v>303</v>
      </c>
      <c r="F23" s="28">
        <v>237</v>
      </c>
      <c r="G23" s="29">
        <v>12.7233003469991</v>
      </c>
      <c r="H23" s="29">
        <v>55.892558797069782</v>
      </c>
      <c r="I23" s="29">
        <v>24.444158848477059</v>
      </c>
      <c r="J23" s="29">
        <v>3.8941010152936641</v>
      </c>
      <c r="K23" s="29">
        <v>3.0458809921603907</v>
      </c>
      <c r="L23" s="29">
        <v>68.615859144068878</v>
      </c>
      <c r="M23" s="29">
        <v>28.338259863770723</v>
      </c>
      <c r="N23" s="30">
        <v>31.384140855931115</v>
      </c>
      <c r="O23" s="4"/>
    </row>
    <row r="24" spans="1:18" ht="18.75" customHeight="1" x14ac:dyDescent="0.25">
      <c r="A24" s="22" t="s">
        <v>22</v>
      </c>
      <c r="B24" s="28">
        <v>1334</v>
      </c>
      <c r="C24" s="28">
        <v>4211</v>
      </c>
      <c r="D24" s="28">
        <v>1259</v>
      </c>
      <c r="E24" s="28">
        <v>155</v>
      </c>
      <c r="F24" s="28">
        <v>140</v>
      </c>
      <c r="G24" s="29">
        <v>18.791379067474292</v>
      </c>
      <c r="H24" s="29">
        <v>59.318213832934219</v>
      </c>
      <c r="I24" s="29">
        <v>17.734892238343427</v>
      </c>
      <c r="J24" s="29">
        <v>2.1834061135371177</v>
      </c>
      <c r="K24" s="29">
        <v>1.9721087477109451</v>
      </c>
      <c r="L24" s="29">
        <v>78.109592900408515</v>
      </c>
      <c r="M24" s="29">
        <v>19.918298351880544</v>
      </c>
      <c r="N24" s="30">
        <v>21.890407099591489</v>
      </c>
      <c r="O24" s="4"/>
    </row>
    <row r="25" spans="1:18" ht="18.75" customHeight="1" x14ac:dyDescent="0.25">
      <c r="A25" s="22"/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1"/>
      <c r="O25" s="4"/>
    </row>
    <row r="26" spans="1:18" ht="18.75" customHeight="1" thickBot="1" x14ac:dyDescent="0.3">
      <c r="A26" s="31" t="s">
        <v>23</v>
      </c>
      <c r="B26" s="32">
        <f>SUM(B23:B24)</f>
        <v>2324</v>
      </c>
      <c r="C26" s="32">
        <f>SUM(C23:C24)</f>
        <v>8560</v>
      </c>
      <c r="D26" s="32">
        <f>SUM(D23:D24)</f>
        <v>3161</v>
      </c>
      <c r="E26" s="32">
        <f>SUM(E23:E24)</f>
        <v>458</v>
      </c>
      <c r="F26" s="32">
        <f>SUM(F23:F24)</f>
        <v>377</v>
      </c>
      <c r="G26" s="33">
        <f>B26/($B$26+$C$26+$D$26+$E$26+$F$26)*100</f>
        <v>15.618279569892474</v>
      </c>
      <c r="H26" s="33">
        <f>C26/($B$26+$C$26+$D$26+$E$26+$F$26)*100</f>
        <v>57.526881720430111</v>
      </c>
      <c r="I26" s="33">
        <f>D26/($B$26+$C$26+$D$26+$E$26+$F$26)*100</f>
        <v>21.243279569892472</v>
      </c>
      <c r="J26" s="33">
        <f>E26/($B$26+$C$26+$D$26+$E$26+$F$26)*100</f>
        <v>3.077956989247312</v>
      </c>
      <c r="K26" s="33">
        <f>F26/($B$26+$C$26+$D$26+$E$26+$F$26)*100</f>
        <v>2.5336021505376345</v>
      </c>
      <c r="L26" s="33">
        <f>G26+H26</f>
        <v>73.145161290322591</v>
      </c>
      <c r="M26" s="33">
        <f>I26+J26</f>
        <v>24.321236559139784</v>
      </c>
      <c r="N26" s="34">
        <f>I26+J26+K26</f>
        <v>26.85483870967742</v>
      </c>
      <c r="O26" s="4"/>
      <c r="R26" s="4"/>
    </row>
    <row r="27" spans="1:18" ht="21.75" customHeight="1" x14ac:dyDescent="0.25">
      <c r="A27" s="35" t="s">
        <v>24</v>
      </c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4"/>
      <c r="R27" s="4"/>
    </row>
    <row r="28" spans="1:18" x14ac:dyDescent="0.25">
      <c r="A28" s="37" t="s">
        <v>25</v>
      </c>
      <c r="B28" s="37"/>
      <c r="C28" s="37"/>
      <c r="D28" s="37"/>
      <c r="G28" s="38"/>
      <c r="O28" s="4"/>
    </row>
    <row r="29" spans="1:18" x14ac:dyDescent="0.25">
      <c r="A29" s="37" t="s">
        <v>26</v>
      </c>
      <c r="B29" s="37"/>
      <c r="C29" s="37"/>
      <c r="D29" s="37"/>
    </row>
    <row r="30" spans="1:18" x14ac:dyDescent="0.25">
      <c r="A30" s="37" t="s">
        <v>27</v>
      </c>
      <c r="B30" s="37"/>
      <c r="C30" s="37"/>
      <c r="D30" s="37"/>
    </row>
    <row r="31" spans="1:18" x14ac:dyDescent="0.25">
      <c r="A31" s="37" t="s">
        <v>28</v>
      </c>
      <c r="B31" s="37"/>
      <c r="C31" s="37"/>
      <c r="D31" s="37"/>
    </row>
    <row r="32" spans="1:18" x14ac:dyDescent="0.25">
      <c r="A32" s="37" t="s">
        <v>29</v>
      </c>
      <c r="B32" s="37"/>
      <c r="C32" s="37"/>
      <c r="D32" s="37"/>
    </row>
  </sheetData>
  <mergeCells count="11">
    <mergeCell ref="A28:D28"/>
    <mergeCell ref="A29:D29"/>
    <mergeCell ref="A30:D30"/>
    <mergeCell ref="A31:D31"/>
    <mergeCell ref="A32:D32"/>
    <mergeCell ref="A1:N1"/>
    <mergeCell ref="A3:N3"/>
    <mergeCell ref="A5:A6"/>
    <mergeCell ref="B5:F5"/>
    <mergeCell ref="G5:N5"/>
    <mergeCell ref="A27:E27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6.8.4</vt:lpstr>
      <vt:lpstr>'6.8.4'!Área_de_impresión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2020-03-27T09:33:24Z</dcterms:created>
  <dcterms:modified xsi:type="dcterms:W3CDTF">2020-03-27T09:33:24Z</dcterms:modified>
</cp:coreProperties>
</file>