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AO\AICA\3. INFORMES MENSUALES\2021\Informe Mensual_Septiembre 2021 (CIERRE AO)\"/>
    </mc:Choice>
  </mc:AlternateContent>
  <bookViews>
    <workbookView xWindow="0" yWindow="0" windowWidth="19170" windowHeight="10395" tabRatio="797"/>
  </bookViews>
  <sheets>
    <sheet name="INFORME CIERRE 20-21" sheetId="54" r:id="rId1"/>
    <sheet name="01_BALANCE EXISTENCIAS FÍSICAS" sheetId="55" r:id="rId2"/>
    <sheet name="02_CUADRYGRÁF.COMP.ÚLT.5 CAMP." sheetId="56" r:id="rId3"/>
    <sheet name="03_CUADRYGRÁF.COMP.5 ÚLT.CAMP." sheetId="57" r:id="rId4"/>
    <sheet name="04_CUADROS ACUMULADOS" sheetId="58" r:id="rId5"/>
    <sheet name="05_GRÁF.COMP.MEDIA 4 ÚLT.CAMPAÑ" sheetId="59" r:id="rId6"/>
    <sheet name="06_ALMAZARAS.BALANCE DE CAMPAÑA" sheetId="44" r:id="rId7"/>
    <sheet name="07_ALMAZARAS.ACEITE PRODUCIDO" sheetId="45" r:id="rId8"/>
    <sheet name="08_ALMAZ POR TIPO.PRODUCCIÓN" sheetId="46" r:id="rId9"/>
    <sheet name="09_ALMAZ.PROD. POR CAMYTIPO " sheetId="47" r:id="rId10"/>
    <sheet name="10_ALMAZ.RES.ANUAL SAL.NET.ACEI" sheetId="48" r:id="rId11"/>
    <sheet name="11_ALMAZARAS.ACEITUNA MOLTURADA" sheetId="49" r:id="rId12"/>
    <sheet name="12_ENV,REF Y OPE.EXIST.TOTAL" sheetId="50" r:id="rId13"/>
    <sheet name="13_ENV,REF Y OPE-TOTAL AC.OLIVA" sheetId="51" r:id="rId14"/>
    <sheet name="14_ENV.REF Y OPE-TOTAL AC.ORUJO" sheetId="52" r:id="rId15"/>
    <sheet name="15_ENV,REF Y OPE. NºEMP.ENV.DAT" sheetId="53" r:id="rId16"/>
    <sheet name="16_EXTRAC.EXIST.AC.ORU.CRU.GRÁF" sheetId="16" r:id="rId17"/>
    <sheet name="17_EXTRAC.EXIST.ORUJ.GRASO.GRÁF" sheetId="17" r:id="rId18"/>
  </sheets>
  <definedNames>
    <definedName name="_xlnm.Print_Area" localSheetId="1">'01_BALANCE EXISTENCIAS FÍSICAS'!$A$1:$I$77</definedName>
    <definedName name="_xlnm.Print_Area" localSheetId="2">'02_CUADRYGRÁF.COMP.ÚLT.5 CAMP.'!$A$1:$O$91</definedName>
    <definedName name="_xlnm.Print_Area" localSheetId="3">'03_CUADRYGRÁF.COMP.5 ÚLT.CAMP.'!$B$1:$S$56</definedName>
    <definedName name="_xlnm.Print_Area" localSheetId="4">'04_CUADROS ACUMULADOS'!$A$1:$L$85</definedName>
    <definedName name="_xlnm.Print_Area" localSheetId="5">'05_GRÁF.COMP.MEDIA 4 ÚLT.CAMPAÑ'!$A$1:$O$79</definedName>
    <definedName name="_xlnm.Print_Area" localSheetId="6">'06_ALMAZARAS.BALANCE DE CAMPAÑA'!$A$1:$N$58</definedName>
    <definedName name="_xlnm.Print_Area" localSheetId="7">'07_ALMAZARAS.ACEITE PRODUCIDO'!$B$1:$Q$60</definedName>
    <definedName name="_xlnm.Print_Area" localSheetId="8">'08_ALMAZ POR TIPO.PRODUCCIÓN'!$A$1:$Q$63</definedName>
    <definedName name="_xlnm.Print_Area" localSheetId="9">'09_ALMAZ.PROD. POR CAMYTIPO '!$A$1:$G$44</definedName>
    <definedName name="_xlnm.Print_Area" localSheetId="10">'10_ALMAZ.RES.ANUAL SAL.NET.ACEI'!$A$1:$S$64</definedName>
    <definedName name="_xlnm.Print_Area" localSheetId="11">'11_ALMAZARAS.ACEITUNA MOLTURADA'!$A$1:$M$63</definedName>
    <definedName name="_xlnm.Print_Area" localSheetId="12">'12_ENV,REF Y OPE.EXIST.TOTAL'!$A$1:$K$66</definedName>
    <definedName name="_xlnm.Print_Area" localSheetId="13">'13_ENV,REF Y OPE-TOTAL AC.OLIVA'!$A$1:$S$66</definedName>
    <definedName name="_xlnm.Print_Area" localSheetId="14">'14_ENV.REF Y OPE-TOTAL AC.ORUJO'!$A$1:$S$67</definedName>
    <definedName name="_xlnm.Print_Area" localSheetId="15">'15_ENV,REF Y OPE. NºEMP.ENV.DAT'!$A$1:$I$64</definedName>
    <definedName name="_xlnm.Print_Area" localSheetId="16">'16_EXTRAC.EXIST.AC.ORU.CRU.GRÁF'!$A$1:$O$35</definedName>
    <definedName name="_xlnm.Print_Area" localSheetId="17">'17_EXTRAC.EXIST.ORUJ.GRASO.GRÁF'!$A$1:$O$33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9" i="55" l="1"/>
  <c r="K40" i="59" l="1"/>
  <c r="K22" i="59"/>
  <c r="D22" i="59"/>
  <c r="L56" i="51" l="1"/>
  <c r="L52" i="51"/>
  <c r="L50" i="51"/>
  <c r="L48" i="51"/>
  <c r="L46" i="51"/>
  <c r="L44" i="51"/>
  <c r="L42" i="51"/>
  <c r="L40" i="51"/>
  <c r="L37" i="51"/>
  <c r="L32" i="51"/>
  <c r="L28" i="51"/>
  <c r="L22" i="51"/>
  <c r="L20" i="51"/>
  <c r="L16" i="51"/>
  <c r="C9" i="55" l="1"/>
  <c r="C10" i="55"/>
  <c r="C11" i="55"/>
  <c r="C12" i="55"/>
  <c r="C13" i="55"/>
  <c r="C14" i="55"/>
  <c r="C15" i="55"/>
  <c r="C16" i="55"/>
  <c r="C17" i="55"/>
  <c r="C18" i="55"/>
  <c r="C8" i="55"/>
  <c r="G77" i="56" l="1"/>
  <c r="G78" i="56"/>
  <c r="G79" i="56"/>
  <c r="G80" i="56"/>
  <c r="G81" i="56"/>
  <c r="G82" i="56"/>
  <c r="G83" i="56"/>
  <c r="G84" i="56"/>
  <c r="G85" i="56"/>
  <c r="G86" i="56"/>
  <c r="G87" i="56"/>
  <c r="G76" i="56"/>
  <c r="G22" i="55"/>
  <c r="N40" i="59" l="1"/>
  <c r="E59" i="55"/>
  <c r="F65" i="55"/>
  <c r="F66" i="55"/>
  <c r="F67" i="55"/>
  <c r="F68" i="55"/>
  <c r="F69" i="55"/>
  <c r="F70" i="55"/>
  <c r="F71" i="55"/>
  <c r="F72" i="55"/>
  <c r="F73" i="55"/>
  <c r="F74" i="55"/>
  <c r="F75" i="55"/>
  <c r="F64" i="55"/>
  <c r="D40" i="59"/>
  <c r="C20" i="56"/>
  <c r="D20" i="56"/>
  <c r="E20" i="56"/>
  <c r="F20" i="56"/>
  <c r="G20" i="56"/>
  <c r="C37" i="56"/>
  <c r="D37" i="56"/>
  <c r="E37" i="56"/>
  <c r="F37" i="56"/>
  <c r="G37" i="56"/>
  <c r="C54" i="56"/>
  <c r="D54" i="56"/>
  <c r="E54" i="56"/>
  <c r="F54" i="56"/>
  <c r="G54" i="56"/>
  <c r="C71" i="56"/>
  <c r="D71" i="56"/>
  <c r="E71" i="56"/>
  <c r="F71" i="56"/>
  <c r="G71" i="56"/>
  <c r="G40" i="59" s="1"/>
  <c r="C88" i="56"/>
  <c r="D88" i="56"/>
  <c r="E88" i="56"/>
  <c r="F88" i="56"/>
  <c r="G88" i="56"/>
  <c r="D76" i="59" s="1"/>
  <c r="D19" i="55"/>
  <c r="E19" i="55"/>
  <c r="C39" i="55"/>
  <c r="E39" i="55"/>
  <c r="F39" i="55"/>
  <c r="G39" i="55"/>
  <c r="C58" i="55"/>
  <c r="E40" i="55" l="1"/>
</calcChain>
</file>

<file path=xl/sharedStrings.xml><?xml version="1.0" encoding="utf-8"?>
<sst xmlns="http://schemas.openxmlformats.org/spreadsheetml/2006/main" count="1274" uniqueCount="215">
  <si>
    <t>ALMAZARAS</t>
  </si>
  <si>
    <t>ENTRADAS</t>
  </si>
  <si>
    <t>SALIDAS TOTALES</t>
  </si>
  <si>
    <t>EXISTENCIAS FINALES</t>
  </si>
  <si>
    <t>PROVINCIA</t>
  </si>
  <si>
    <t>OTRAS E.</t>
  </si>
  <si>
    <t>GRANADA</t>
  </si>
  <si>
    <t>HUELVA</t>
  </si>
  <si>
    <t>SEVILLA</t>
  </si>
  <si>
    <t>TOTAL:</t>
  </si>
  <si>
    <t>HUESCA</t>
  </si>
  <si>
    <t>TERUEL</t>
  </si>
  <si>
    <t>ZARAGOZA</t>
  </si>
  <si>
    <t>BALEARES</t>
  </si>
  <si>
    <t>ALICANTE</t>
  </si>
  <si>
    <t>VALENCIA</t>
  </si>
  <si>
    <t>ALBACETE</t>
  </si>
  <si>
    <t>CIUDAD REAL</t>
  </si>
  <si>
    <t>CUENCA</t>
  </si>
  <si>
    <t>TOLEDO</t>
  </si>
  <si>
    <t>SALAMANCA</t>
  </si>
  <si>
    <t>OTRAS</t>
  </si>
  <si>
    <t>CATALUÑA</t>
  </si>
  <si>
    <t>BARCELONA</t>
  </si>
  <si>
    <t>GIRONA</t>
  </si>
  <si>
    <t>LLEIDA</t>
  </si>
  <si>
    <t>TARRAGONA</t>
  </si>
  <si>
    <t>EXTREMADURA</t>
  </si>
  <si>
    <t>BADAJOZ</t>
  </si>
  <si>
    <t>GALICIA</t>
  </si>
  <si>
    <t>TODAS</t>
  </si>
  <si>
    <t>LA RIOJA</t>
  </si>
  <si>
    <t>MADRID</t>
  </si>
  <si>
    <t>MURCIA</t>
  </si>
  <si>
    <t>NAVARRA</t>
  </si>
  <si>
    <t>TOTAL NACIONAL</t>
  </si>
  <si>
    <t>* Número de Almazaras Existentes en la Campaña</t>
  </si>
  <si>
    <t>** Número de Almazaras que han Declarado en la Campaña para el Mes Indicado</t>
  </si>
  <si>
    <t>Datos Expresados en Toneladas</t>
  </si>
  <si>
    <t>OCTUBRE</t>
  </si>
  <si>
    <t>NOVIEMBRE</t>
  </si>
  <si>
    <t>DICIEMBRE</t>
  </si>
  <si>
    <t>ENERO</t>
  </si>
  <si>
    <t>FEBRERO</t>
  </si>
  <si>
    <t>MARZO</t>
  </si>
  <si>
    <t>ABRIL</t>
  </si>
  <si>
    <t>MAYO</t>
  </si>
  <si>
    <t>AJUSTES</t>
  </si>
  <si>
    <t>TOTAL</t>
  </si>
  <si>
    <t>TOTAL :</t>
  </si>
  <si>
    <t>GUADALAJARA</t>
  </si>
  <si>
    <t>*  Almazaras que han Notificado su Producción al Menos una Vez en la Campaña.</t>
  </si>
  <si>
    <t>** Almazaras que han notificado su producción en la Campaña para el mes Indicado.</t>
  </si>
  <si>
    <t>Salidas Netas de Aceite = Salidas Totales de Aceite - Salidas de Aceite a otras Almazaras</t>
  </si>
  <si>
    <t>COMUNIDAD AUTÓNOMA</t>
  </si>
  <si>
    <t>JUNIO</t>
  </si>
  <si>
    <t>JULIO</t>
  </si>
  <si>
    <t>AGOSTO</t>
  </si>
  <si>
    <t>SEPTIEMBRE</t>
  </si>
  <si>
    <t>EXISTENCIAS INICIALES</t>
  </si>
  <si>
    <t>TOTALES</t>
  </si>
  <si>
    <t>ENVASADORAS</t>
  </si>
  <si>
    <t>CON ALMAZARA</t>
  </si>
  <si>
    <t>SIN ALMAZARA</t>
  </si>
  <si>
    <t>AOVE</t>
  </si>
  <si>
    <t>AOV</t>
  </si>
  <si>
    <t>AO</t>
  </si>
  <si>
    <t>AOR</t>
  </si>
  <si>
    <t>OPERADORES</t>
  </si>
  <si>
    <t>*Nº TOTAL</t>
  </si>
  <si>
    <t>EXISTENCIAS A 1 DE OCTUBRE</t>
  </si>
  <si>
    <t>PRODUCCIÓN</t>
  </si>
  <si>
    <t xml:space="preserve">TOTAL: </t>
  </si>
  <si>
    <t>CASTILLA-LA MANCHA</t>
  </si>
  <si>
    <t>ANDALUCÍA</t>
  </si>
  <si>
    <t>ARAGÓN</t>
  </si>
  <si>
    <t>CASTILLA Y LEÓN</t>
  </si>
  <si>
    <t>PAÍS VASCO</t>
  </si>
  <si>
    <t>ÁVILA</t>
  </si>
  <si>
    <t>CÁCERES</t>
  </si>
  <si>
    <t>ALMERÍA</t>
  </si>
  <si>
    <t>CÁDIZ</t>
  </si>
  <si>
    <t>CÓRDOBA</t>
  </si>
  <si>
    <t>JAÉN</t>
  </si>
  <si>
    <t>MÁLAGA</t>
  </si>
  <si>
    <t>CASTELLÓN</t>
  </si>
  <si>
    <t>Datos expresados en Toneladas</t>
  </si>
  <si>
    <t>COMUNIDAD VALENCIANA</t>
  </si>
  <si>
    <t>GRANDES ENVASADORAS*</t>
  </si>
  <si>
    <t>*Las existencias finales corresponden a las existencias fisicas situadas en las envasadoras junto con las de sus refinerías correspondientes.</t>
  </si>
  <si>
    <t>ACEITES DE OLIVA</t>
  </si>
  <si>
    <t>NÚMERO DE EMPRESAS QUE ENVÍAN DATOS**</t>
  </si>
  <si>
    <t xml:space="preserve">* Las existencias finales corresponden a las existencias fisicas situadas en las envasadoras junto con las de sus refinerías correspondientes. </t>
  </si>
  <si>
    <t>** El número de empresas consideradas como grandes envasadoras corresponde al número de instalaciones de estas más sus refinerías correspondientes</t>
  </si>
  <si>
    <t>Descripción: ACEITES DE OLIVA</t>
  </si>
  <si>
    <t>Descripción: ACEITES DE ORUJO</t>
  </si>
  <si>
    <t>El número de empresas consideradas como grandes envasadoras corresponde al número de instalaciones de estas más sus refinerías correspondientes.</t>
  </si>
  <si>
    <t>%</t>
  </si>
  <si>
    <t>INDUSTRIALES</t>
  </si>
  <si>
    <t xml:space="preserve">TOTAL CCAA: </t>
  </si>
  <si>
    <t>DATOS</t>
  </si>
  <si>
    <t>COOPERATIVAS</t>
  </si>
  <si>
    <t>ALMAZARAS Nº</t>
  </si>
  <si>
    <t>* Almazaras que han notificado su producción al menos una vez en la campaña.</t>
  </si>
  <si>
    <t>Campaña</t>
  </si>
  <si>
    <t>20/21</t>
  </si>
  <si>
    <t>EXTRACTORAS</t>
  </si>
  <si>
    <t>FÍSICO</t>
  </si>
  <si>
    <t>QUÍMICO</t>
  </si>
  <si>
    <t>RESTO DE AUTONOMÍAS</t>
  </si>
  <si>
    <t>AOOC PRODUCIDO</t>
  </si>
  <si>
    <t>SALIDA DE AOOC</t>
  </si>
  <si>
    <t>AJUSTES (*)</t>
  </si>
  <si>
    <t>GRÁFICO ACEITE DE ORUJO DE OLIVA PRODUCIDO MES A MES</t>
  </si>
  <si>
    <t>Datos expresados en Toneladas.</t>
  </si>
  <si>
    <t xml:space="preserve">AJUSTES (*): Producidos por movimientos no declarados entre extractoras o entre instalaciones de una misma extractora (traspasos). </t>
  </si>
  <si>
    <t>GRÁFICO ORUJO GRASO ENTRADO MES A MES</t>
  </si>
  <si>
    <t>ENTRADA ORUJO</t>
  </si>
  <si>
    <t>SALIDA ORUJO</t>
  </si>
  <si>
    <t>HÚMEDO</t>
  </si>
  <si>
    <t>SECO</t>
  </si>
  <si>
    <t>Fuente: SIMO</t>
  </si>
  <si>
    <t xml:space="preserve"> 06_ALMAZARAS_BALANCE DE CAMPAÑA</t>
  </si>
  <si>
    <t>09_ALMAZARAS_PRODUCCIÓN POR CAMPAÑAS Y TIPO</t>
  </si>
  <si>
    <t>10_ALMAZARAS_RESUMEN ANUAL DE SALIDAS NETAS DE ACEITE</t>
  </si>
  <si>
    <t>16_EXTRACTORAS_EXISTENCIAS DE ACEITE DE ORUJO CRUDO_GRÁFICO</t>
  </si>
  <si>
    <t>17_EXTRACTORAS_EXISTENCIAS DE ORUJO GRASO_GRÁFICO</t>
  </si>
  <si>
    <t xml:space="preserve"> 08_ALMAZARAS_ALMAZARAS POR TIPO_PRODUCCIÓN</t>
  </si>
  <si>
    <t>11_ALMAZARAS_ACEITUNA MOLTURADA</t>
  </si>
  <si>
    <t xml:space="preserve"> 07_ALMAZARAS_ACEITE PRODUCIDO</t>
  </si>
  <si>
    <t xml:space="preserve"> 12_ENVASADORAS, REFINERÍAS Y OPERADORES_EXISTENCIAS TOTAL</t>
  </si>
  <si>
    <t>Nº</t>
  </si>
  <si>
    <t>**DATOS (-%)</t>
  </si>
  <si>
    <t>**Nº DATOS</t>
  </si>
  <si>
    <t>ALMAZARAS INDUSTRIALES</t>
  </si>
  <si>
    <t>ALMAZARAS COOPERATIVAS</t>
  </si>
  <si>
    <t>% Producción</t>
  </si>
  <si>
    <t>% Nº Empresas</t>
  </si>
  <si>
    <t>** Nº de empresas que envían datos</t>
  </si>
  <si>
    <t>15_ENVASADORAS, REFINERÍAS Y OPERADORES</t>
  </si>
  <si>
    <t>Nº DE EMPRESAS QUE ENVÍAN DATOS</t>
  </si>
  <si>
    <t>14_ENVASADORAS, REFINERÍAS Y OPERADORES</t>
  </si>
  <si>
    <t>RESUMEN ANUAL DE EXISTENCIAS_TOTAL_ACEITES DE ORUJO</t>
  </si>
  <si>
    <t>13_ENVASADORAS, REFINERÍAS Y OPERADORES</t>
  </si>
  <si>
    <t>RESUMEN ANUAL DE EXISTENCIAS_TOTAL_ACEITES DE OLIVA</t>
  </si>
  <si>
    <t>** El número de empresas consideradas como grandes envasadoras corresponde al número de instalaciones de estas más sus refinerías correspondientes.</t>
  </si>
  <si>
    <t>19/21</t>
  </si>
  <si>
    <t>18/20</t>
  </si>
  <si>
    <t>17/19</t>
  </si>
  <si>
    <t>16/17</t>
  </si>
  <si>
    <t xml:space="preserve"> </t>
  </si>
  <si>
    <t>0</t>
  </si>
  <si>
    <t/>
  </si>
  <si>
    <t>*1.826</t>
  </si>
  <si>
    <r>
      <t>Elaboración</t>
    </r>
    <r>
      <rPr>
        <sz val="11"/>
        <color theme="1"/>
        <rFont val="Calibri"/>
        <family val="2"/>
        <scheme val="minor"/>
      </rPr>
      <t>: Subdirección General de Cultivos Herbáceos, Industriales y Aceite de Oliva. Dirección General de Producciones y Mercados Agrarios. Ministerio de Agricultura, Pesca y Alimentación.</t>
    </r>
  </si>
  <si>
    <r>
      <t>Aviso legal</t>
    </r>
    <r>
      <rPr>
        <sz val="11"/>
        <color theme="1"/>
        <rFont val="Calibri"/>
        <family val="2"/>
        <scheme val="minor"/>
      </rPr>
      <t xml:space="preserve">: Esta información puede ser utilizada en parte o en su integridad, sin necesidad de autorización expresa, siempre que se cite la fuente de los documentos objeto de la reutilización. </t>
    </r>
  </si>
  <si>
    <r>
      <t xml:space="preserve">El </t>
    </r>
    <r>
      <rPr>
        <b/>
        <sz val="12"/>
        <color theme="1"/>
        <rFont val="Calibri"/>
        <family val="2"/>
        <scheme val="minor"/>
      </rPr>
      <t xml:space="preserve">Sistema de Información de los Mercados Oleícolas (SIMO) </t>
    </r>
    <r>
      <rPr>
        <sz val="12"/>
        <color theme="1"/>
        <rFont val="Calibri"/>
        <family val="2"/>
        <scheme val="minor"/>
      </rPr>
      <t>es un sistema de información en base informática, gestionado por el MAPA a través de la Agencia de Información y Control Alimentarios (AICA), que contiene el censo nacional de instalaciones y operadores oleícolas y la información de mercados resultante de las declaraciones obligatorias establecidas en el Real Decreto 861/2018, de 13 de julio. El presente INFORME MENSUAL pone a disposición de la totalidad del sector olivarero los datos consolidados de mercado de aceite de oliva, aceite de orujo de oliva y aceituna de mesa relativos al mes anterior al que se realiza esta publicación.</t>
    </r>
  </si>
  <si>
    <t>ACEITE DE OLIVA: CAMPAÑA 2020/21</t>
  </si>
  <si>
    <t>Datos en miles de Toneladas</t>
  </si>
  <si>
    <t>ENVASADORAS / OPERADORES</t>
  </si>
  <si>
    <t>PATRIMONIO</t>
  </si>
  <si>
    <t>EXISTENCIAS</t>
  </si>
  <si>
    <t>OTROS</t>
  </si>
  <si>
    <t>ITALIA</t>
  </si>
  <si>
    <t>UE</t>
  </si>
  <si>
    <t>PAÍSES TERCEROS</t>
  </si>
  <si>
    <t>IMPORTACIONES</t>
  </si>
  <si>
    <t>TOTAL MERCADO INTERIOR APARENTE</t>
  </si>
  <si>
    <t>EXPORTACIONES</t>
  </si>
  <si>
    <t>(1) Incluye todo lo que no es mercado exterior e incluso pérdidas por refinado y otras causas</t>
  </si>
  <si>
    <t>DATOS PROVISIONALES</t>
  </si>
  <si>
    <t>MERCADO INTERIOR APARENTE (1)</t>
  </si>
  <si>
    <t>MES</t>
  </si>
  <si>
    <t xml:space="preserve"> 01_BALANCE DE EXISTENCIAS FÍSICAS</t>
  </si>
  <si>
    <t>2020/21</t>
  </si>
  <si>
    <t>2019/20</t>
  </si>
  <si>
    <t>2018/19</t>
  </si>
  <si>
    <t>2017/18</t>
  </si>
  <si>
    <t>2016/17</t>
  </si>
  <si>
    <t>MERCADO TOTAL</t>
  </si>
  <si>
    <t>MERCADO INTERIOR APARENTE</t>
  </si>
  <si>
    <t xml:space="preserve"> 02_CUADROS Y GRÁFICOS COMPARATIVOS</t>
  </si>
  <si>
    <t>EXISTENCIAS TOTALES</t>
  </si>
  <si>
    <t>EXISTENCIAS EN ENVASADORAS Y PATRIMONIO</t>
  </si>
  <si>
    <t>EXISTENCIAS EN ALMAZARAS Y PATRIMONIO</t>
  </si>
  <si>
    <t xml:space="preserve"> 03_CUADROS Y GRÁFICOS COMPARATIVOS </t>
  </si>
  <si>
    <t>% 2020 s. Media cuatro</t>
  </si>
  <si>
    <t>% 2020 s. Media tres</t>
  </si>
  <si>
    <t>% 2020 s. 2019</t>
  </si>
  <si>
    <t>MERCADO TOTAL ACUMULADO</t>
  </si>
  <si>
    <t>MERCADO INTERIOR APARENTE ACUMULADO</t>
  </si>
  <si>
    <r>
      <t xml:space="preserve">% 
</t>
    </r>
    <r>
      <rPr>
        <b/>
        <sz val="8"/>
        <color theme="1"/>
        <rFont val="Arial"/>
        <family val="2"/>
      </rPr>
      <t>2020 s. Media cuatro</t>
    </r>
  </si>
  <si>
    <r>
      <t xml:space="preserve">% 
</t>
    </r>
    <r>
      <rPr>
        <b/>
        <sz val="8"/>
        <color theme="1"/>
        <rFont val="Arial"/>
        <family val="2"/>
      </rPr>
      <t>2020 s. Media tres</t>
    </r>
  </si>
  <si>
    <r>
      <t xml:space="preserve">% 
</t>
    </r>
    <r>
      <rPr>
        <b/>
        <sz val="8"/>
        <color theme="1"/>
        <rFont val="Arial"/>
        <family val="2"/>
      </rPr>
      <t>2020 s. 2019</t>
    </r>
  </si>
  <si>
    <t>EXPORTACIÓN ACUMULADA</t>
  </si>
  <si>
    <t>IMPORTACIÓN ACUMULADA</t>
  </si>
  <si>
    <t>PRODUCCIÓN ACUMULADA</t>
  </si>
  <si>
    <t xml:space="preserve"> 04_CUADROS ACUMULADOS</t>
  </si>
  <si>
    <t xml:space="preserve">% VARIACIÓN: </t>
  </si>
  <si>
    <t xml:space="preserve">GRÁFICO MERCADO TOTAL MENSUAL </t>
  </si>
  <si>
    <t>MERCADO TOTAL MENSUAL</t>
  </si>
  <si>
    <t>GRÁFICO EXISTENCIAS TOTALES</t>
  </si>
  <si>
    <t>GRÁFICO EXISTENCIAS ALMAZARAS (INCLUIDO FPCO)</t>
  </si>
  <si>
    <t>EXISTENCIAS ALMAZARAS (INCLUIDO FPCO)</t>
  </si>
  <si>
    <t>M.M.:</t>
  </si>
  <si>
    <t>GRÁFICO EXPORTACIONES</t>
  </si>
  <si>
    <t>GRÁFICO MERCADO INTERIOR APARENTE</t>
  </si>
  <si>
    <t>% VARIACIÓN:</t>
  </si>
  <si>
    <t>GRÁFICO IMPORTACIONES</t>
  </si>
  <si>
    <t>GRÁFICO PRODUCCIÓN</t>
  </si>
  <si>
    <t xml:space="preserve"> 05_GRÁFICOS COMPARATIVOS CON LA MEDIA DE LAS ÚLTIMAS CAMPAÑAS</t>
  </si>
  <si>
    <t xml:space="preserve">MEDIA MENSUAL : </t>
  </si>
  <si>
    <t>TOTAL MERCADO:</t>
  </si>
  <si>
    <t>Datos a 30 de septiembre de 2021</t>
  </si>
  <si>
    <t xml:space="preserve">INFORME CIERRE DE CAMPAÑA DE LA SITUACIÓN DE MERCADO DEL SECTOR DEL ACEITE DE OLIVA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</si>
</sst>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_-;\-* #,##0.00_-;_-* &quot;-&quot;??_-;_-@_-"/>
    <numFmt numFmtId="165" formatCode="#,##0.0"/>
    <numFmt numFmtId="166" formatCode="0.0"/>
    <numFmt numFmtId="167" formatCode="#0"/>
    <numFmt numFmtId="168" formatCode="#0.00"/>
  </numFmts>
  <fonts count="5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7"/>
      <color theme="1"/>
      <name val="Calibri"/>
      <family val="2"/>
      <scheme val="minor"/>
    </font>
    <font>
      <b/>
      <sz val="7"/>
      <name val="Arial"/>
      <family val="2"/>
    </font>
    <font>
      <sz val="11"/>
      <name val="Calibri"/>
      <family val="2"/>
      <scheme val="minor"/>
    </font>
    <font>
      <sz val="7"/>
      <color theme="1"/>
      <name val="Calibri"/>
      <family val="2"/>
      <scheme val="minor"/>
    </font>
    <font>
      <sz val="7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7"/>
      <color theme="1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sz val="11"/>
      <color theme="1"/>
      <name val="Arial"/>
      <family val="2"/>
    </font>
    <font>
      <b/>
      <sz val="2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2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22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theme="1"/>
      <name val="Arial"/>
      <family val="2"/>
    </font>
    <font>
      <b/>
      <sz val="20"/>
      <name val="Calibri"/>
      <family val="2"/>
      <scheme val="minor"/>
    </font>
    <font>
      <sz val="10"/>
      <name val="Arial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sz val="10"/>
      <name val="Calibri"/>
      <family val="2"/>
      <scheme val="minor"/>
    </font>
    <font>
      <b/>
      <sz val="12"/>
      <name val="Arial"/>
      <family val="2"/>
    </font>
    <font>
      <sz val="7"/>
      <name val="Arial"/>
      <family val="2"/>
    </font>
    <font>
      <b/>
      <sz val="20"/>
      <color rgb="FF385623"/>
      <name val="Calibri"/>
      <family val="2"/>
      <scheme val="minor"/>
    </font>
    <font>
      <b/>
      <sz val="22"/>
      <color rgb="FF385623"/>
      <name val="Calibri"/>
      <family val="2"/>
      <scheme val="minor"/>
    </font>
    <font>
      <b/>
      <sz val="16"/>
      <color rgb="FF385623"/>
      <name val="Calibri"/>
      <family val="2"/>
      <scheme val="minor"/>
    </font>
    <font>
      <b/>
      <sz val="26"/>
      <color rgb="FF385623"/>
      <name val="Calibri"/>
      <family val="2"/>
      <scheme val="minor"/>
    </font>
    <font>
      <b/>
      <sz val="8"/>
      <color theme="1"/>
      <name val="Arial"/>
      <family val="2"/>
    </font>
    <font>
      <b/>
      <sz val="12"/>
      <color theme="4" tint="-0.499984740745262"/>
      <name val="Arial"/>
      <family val="2"/>
    </font>
    <font>
      <b/>
      <sz val="12"/>
      <color rgb="FFC00000"/>
      <name val="Arial"/>
      <family val="2"/>
    </font>
    <font>
      <b/>
      <sz val="10"/>
      <color theme="4" tint="-0.499984740745262"/>
      <name val="Arial"/>
      <family val="2"/>
    </font>
    <font>
      <b/>
      <sz val="10"/>
      <color rgb="FFC00000"/>
      <name val="Arial"/>
      <family val="2"/>
    </font>
    <font>
      <b/>
      <sz val="12"/>
      <color rgb="FFFF0000"/>
      <name val="Arial"/>
      <family val="2"/>
    </font>
    <font>
      <b/>
      <sz val="12"/>
      <color indexed="8"/>
      <name val="Arial"/>
      <family val="2"/>
    </font>
    <font>
      <sz val="12"/>
      <color theme="1"/>
      <name val="Arial"/>
      <family val="2"/>
    </font>
    <font>
      <b/>
      <sz val="9"/>
      <color rgb="FF00B050"/>
      <name val="Arial"/>
      <family val="2"/>
    </font>
    <font>
      <b/>
      <sz val="8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</fills>
  <borders count="79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17" fillId="0" borderId="0"/>
    <xf numFmtId="16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4" fillId="0" borderId="0"/>
  </cellStyleXfs>
  <cellXfs count="714">
    <xf numFmtId="0" fontId="0" fillId="0" borderId="0" xfId="0"/>
    <xf numFmtId="0" fontId="6" fillId="0" borderId="0" xfId="0" applyFont="1"/>
    <xf numFmtId="0" fontId="6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0" fillId="0" borderId="37" xfId="0" applyBorder="1"/>
    <xf numFmtId="0" fontId="5" fillId="0" borderId="0" xfId="0" applyFont="1"/>
    <xf numFmtId="0" fontId="0" fillId="0" borderId="21" xfId="0" applyBorder="1"/>
    <xf numFmtId="0" fontId="10" fillId="0" borderId="0" xfId="0" applyFont="1" applyAlignment="1">
      <alignment horizontal="center" vertical="center"/>
    </xf>
    <xf numFmtId="0" fontId="0" fillId="0" borderId="0" xfId="0" applyBorder="1"/>
    <xf numFmtId="0" fontId="0" fillId="0" borderId="0" xfId="0" applyFill="1"/>
    <xf numFmtId="0" fontId="6" fillId="0" borderId="0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7" fillId="0" borderId="0" xfId="0" applyFont="1"/>
    <xf numFmtId="0" fontId="10" fillId="0" borderId="0" xfId="0" applyFont="1" applyFill="1" applyAlignment="1">
      <alignment horizontal="center" vertical="center"/>
    </xf>
    <xf numFmtId="0" fontId="12" fillId="0" borderId="11" xfId="0" applyFont="1" applyBorder="1" applyAlignment="1">
      <alignment vertical="center" wrapText="1"/>
    </xf>
    <xf numFmtId="0" fontId="7" fillId="0" borderId="21" xfId="0" applyFont="1" applyBorder="1"/>
    <xf numFmtId="0" fontId="7" fillId="0" borderId="37" xfId="0" applyFont="1" applyBorder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4" fillId="0" borderId="0" xfId="0" applyFont="1"/>
    <xf numFmtId="0" fontId="21" fillId="0" borderId="21" xfId="0" applyFont="1" applyBorder="1"/>
    <xf numFmtId="0" fontId="21" fillId="0" borderId="0" xfId="0" applyFont="1"/>
    <xf numFmtId="0" fontId="19" fillId="0" borderId="11" xfId="0" applyFont="1" applyBorder="1" applyAlignment="1">
      <alignment vertical="center" wrapText="1"/>
    </xf>
    <xf numFmtId="0" fontId="19" fillId="0" borderId="0" xfId="0" applyFont="1" applyBorder="1" applyAlignment="1">
      <alignment vertical="center" wrapText="1"/>
    </xf>
    <xf numFmtId="0" fontId="23" fillId="0" borderId="0" xfId="0" applyFont="1" applyAlignment="1">
      <alignment vertical="center" wrapText="1"/>
    </xf>
    <xf numFmtId="0" fontId="3" fillId="0" borderId="21" xfId="0" applyFont="1" applyBorder="1" applyAlignment="1">
      <alignment horizontal="center" vertical="center"/>
    </xf>
    <xf numFmtId="0" fontId="8" fillId="0" borderId="0" xfId="0" applyFont="1" applyFill="1" applyAlignment="1">
      <alignment vertical="center"/>
    </xf>
    <xf numFmtId="0" fontId="13" fillId="0" borderId="0" xfId="0" applyFont="1" applyFill="1" applyAlignment="1">
      <alignment horizontal="right" vertical="center"/>
    </xf>
    <xf numFmtId="0" fontId="8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14" fillId="0" borderId="11" xfId="0" applyFont="1" applyBorder="1" applyAlignment="1">
      <alignment vertical="center" wrapText="1"/>
    </xf>
    <xf numFmtId="165" fontId="6" fillId="0" borderId="0" xfId="0" applyNumberFormat="1" applyFont="1" applyBorder="1" applyAlignment="1">
      <alignment horizontal="center" vertical="center"/>
    </xf>
    <xf numFmtId="165" fontId="8" fillId="0" borderId="0" xfId="0" applyNumberFormat="1" applyFont="1" applyBorder="1" applyAlignment="1">
      <alignment horizontal="center" vertical="center"/>
    </xf>
    <xf numFmtId="165" fontId="8" fillId="0" borderId="0" xfId="0" applyNumberFormat="1" applyFont="1" applyFill="1" applyBorder="1" applyAlignment="1">
      <alignment horizontal="center" vertical="center"/>
    </xf>
    <xf numFmtId="165" fontId="8" fillId="0" borderId="37" xfId="0" applyNumberFormat="1" applyFont="1" applyBorder="1" applyAlignment="1">
      <alignment horizontal="center" vertical="center"/>
    </xf>
    <xf numFmtId="165" fontId="4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3" fillId="0" borderId="0" xfId="0" applyFont="1" applyFill="1" applyAlignment="1">
      <alignment horizontal="right" vertical="center"/>
    </xf>
    <xf numFmtId="0" fontId="7" fillId="0" borderId="0" xfId="0" applyFont="1" applyFill="1" applyAlignment="1">
      <alignment vertical="center"/>
    </xf>
    <xf numFmtId="0" fontId="18" fillId="0" borderId="44" xfId="0" applyFont="1" applyBorder="1" applyAlignment="1">
      <alignment horizontal="center" vertical="center"/>
    </xf>
    <xf numFmtId="165" fontId="10" fillId="0" borderId="4" xfId="0" applyNumberFormat="1" applyFont="1" applyBorder="1" applyAlignment="1">
      <alignment horizontal="center" vertical="center"/>
    </xf>
    <xf numFmtId="165" fontId="10" fillId="0" borderId="28" xfId="0" applyNumberFormat="1" applyFont="1" applyBorder="1" applyAlignment="1">
      <alignment horizontal="center" vertical="center"/>
    </xf>
    <xf numFmtId="0" fontId="18" fillId="0" borderId="49" xfId="0" applyFont="1" applyBorder="1" applyAlignment="1">
      <alignment horizontal="center" vertical="center"/>
    </xf>
    <xf numFmtId="165" fontId="10" fillId="0" borderId="21" xfId="0" applyNumberFormat="1" applyFont="1" applyBorder="1" applyAlignment="1">
      <alignment horizontal="center" vertical="center"/>
    </xf>
    <xf numFmtId="0" fontId="18" fillId="0" borderId="59" xfId="0" applyFont="1" applyBorder="1" applyAlignment="1">
      <alignment horizontal="center" vertical="center"/>
    </xf>
    <xf numFmtId="165" fontId="10" fillId="0" borderId="9" xfId="0" applyNumberFormat="1" applyFont="1" applyBorder="1" applyAlignment="1">
      <alignment horizontal="center" vertical="center"/>
    </xf>
    <xf numFmtId="165" fontId="10" fillId="0" borderId="33" xfId="0" applyNumberFormat="1" applyFont="1" applyBorder="1" applyAlignment="1">
      <alignment horizontal="center" vertical="center"/>
    </xf>
    <xf numFmtId="0" fontId="9" fillId="0" borderId="54" xfId="0" applyFont="1" applyBorder="1" applyAlignment="1">
      <alignment horizontal="center" vertical="center"/>
    </xf>
    <xf numFmtId="165" fontId="22" fillId="0" borderId="12" xfId="0" applyNumberFormat="1" applyFont="1" applyBorder="1" applyAlignment="1">
      <alignment horizontal="center" vertical="center"/>
    </xf>
    <xf numFmtId="165" fontId="10" fillId="0" borderId="6" xfId="0" applyNumberFormat="1" applyFont="1" applyBorder="1" applyAlignment="1">
      <alignment horizontal="center" vertical="center"/>
    </xf>
    <xf numFmtId="165" fontId="10" fillId="0" borderId="8" xfId="0" applyNumberFormat="1" applyFont="1" applyBorder="1" applyAlignment="1">
      <alignment horizontal="center" vertical="center"/>
    </xf>
    <xf numFmtId="165" fontId="22" fillId="0" borderId="22" xfId="0" applyNumberFormat="1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165" fontId="10" fillId="0" borderId="36" xfId="0" applyNumberFormat="1" applyFont="1" applyBorder="1" applyAlignment="1">
      <alignment horizontal="center" vertical="center"/>
    </xf>
    <xf numFmtId="165" fontId="10" fillId="0" borderId="27" xfId="0" applyNumberFormat="1" applyFont="1" applyBorder="1" applyAlignment="1">
      <alignment horizontal="center" vertical="center"/>
    </xf>
    <xf numFmtId="165" fontId="10" fillId="0" borderId="39" xfId="0" applyNumberFormat="1" applyFont="1" applyBorder="1" applyAlignment="1">
      <alignment horizontal="center" vertical="center"/>
    </xf>
    <xf numFmtId="165" fontId="10" fillId="0" borderId="40" xfId="0" applyNumberFormat="1" applyFont="1" applyBorder="1" applyAlignment="1">
      <alignment horizontal="center" vertical="center"/>
    </xf>
    <xf numFmtId="0" fontId="9" fillId="0" borderId="35" xfId="0" applyFont="1" applyBorder="1" applyAlignment="1">
      <alignment horizontal="center" vertical="center"/>
    </xf>
    <xf numFmtId="0" fontId="25" fillId="0" borderId="0" xfId="0" applyFont="1"/>
    <xf numFmtId="0" fontId="26" fillId="0" borderId="11" xfId="0" applyFont="1" applyBorder="1" applyAlignment="1">
      <alignment vertical="center" wrapText="1"/>
    </xf>
    <xf numFmtId="0" fontId="27" fillId="0" borderId="0" xfId="0" applyFont="1"/>
    <xf numFmtId="0" fontId="22" fillId="4" borderId="19" xfId="0" applyFont="1" applyFill="1" applyBorder="1" applyAlignment="1">
      <alignment horizontal="center" vertical="center" wrapText="1"/>
    </xf>
    <xf numFmtId="0" fontId="22" fillId="4" borderId="19" xfId="0" applyFont="1" applyFill="1" applyBorder="1" applyAlignment="1">
      <alignment horizontal="center" vertical="center"/>
    </xf>
    <xf numFmtId="0" fontId="22" fillId="4" borderId="16" xfId="0" applyFont="1" applyFill="1" applyBorder="1" applyAlignment="1">
      <alignment horizontal="center" vertical="center"/>
    </xf>
    <xf numFmtId="0" fontId="9" fillId="4" borderId="16" xfId="0" applyFont="1" applyFill="1" applyBorder="1" applyAlignment="1">
      <alignment horizontal="center" vertical="center"/>
    </xf>
    <xf numFmtId="165" fontId="10" fillId="0" borderId="13" xfId="0" applyNumberFormat="1" applyFont="1" applyBorder="1" applyAlignment="1">
      <alignment horizontal="center" vertical="center"/>
    </xf>
    <xf numFmtId="165" fontId="18" fillId="0" borderId="21" xfId="0" applyNumberFormat="1" applyFont="1" applyBorder="1" applyAlignment="1">
      <alignment horizontal="center" vertical="center"/>
    </xf>
    <xf numFmtId="165" fontId="9" fillId="0" borderId="43" xfId="0" applyNumberFormat="1" applyFont="1" applyBorder="1" applyAlignment="1">
      <alignment horizontal="center" vertical="center"/>
    </xf>
    <xf numFmtId="165" fontId="18" fillId="0" borderId="53" xfId="0" applyNumberFormat="1" applyFont="1" applyBorder="1" applyAlignment="1">
      <alignment horizontal="center" vertical="center"/>
    </xf>
    <xf numFmtId="165" fontId="18" fillId="0" borderId="24" xfId="0" applyNumberFormat="1" applyFont="1" applyBorder="1" applyAlignment="1">
      <alignment horizontal="center" vertical="center"/>
    </xf>
    <xf numFmtId="165" fontId="18" fillId="0" borderId="26" xfId="0" applyNumberFormat="1" applyFont="1" applyBorder="1" applyAlignment="1">
      <alignment horizontal="center" vertical="center"/>
    </xf>
    <xf numFmtId="165" fontId="18" fillId="0" borderId="38" xfId="0" applyNumberFormat="1" applyFont="1" applyBorder="1" applyAlignment="1">
      <alignment horizontal="center" vertical="center"/>
    </xf>
    <xf numFmtId="165" fontId="9" fillId="0" borderId="23" xfId="0" applyNumberFormat="1" applyFont="1" applyBorder="1" applyAlignment="1">
      <alignment horizontal="center" vertical="center"/>
    </xf>
    <xf numFmtId="0" fontId="9" fillId="0" borderId="49" xfId="0" applyFont="1" applyBorder="1" applyAlignment="1">
      <alignment horizontal="center" vertical="center"/>
    </xf>
    <xf numFmtId="165" fontId="9" fillId="4" borderId="16" xfId="0" applyNumberFormat="1" applyFont="1" applyFill="1" applyBorder="1" applyAlignment="1">
      <alignment horizontal="center" vertical="center"/>
    </xf>
    <xf numFmtId="0" fontId="10" fillId="0" borderId="0" xfId="0" applyFont="1" applyFill="1"/>
    <xf numFmtId="0" fontId="18" fillId="0" borderId="0" xfId="0" applyFont="1" applyFill="1"/>
    <xf numFmtId="0" fontId="0" fillId="0" borderId="0" xfId="0" applyFont="1" applyFill="1"/>
    <xf numFmtId="0" fontId="22" fillId="0" borderId="0" xfId="0" applyFont="1" applyFill="1" applyBorder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2" fillId="0" borderId="11" xfId="0" applyFont="1" applyFill="1" applyBorder="1" applyAlignment="1">
      <alignment horizontal="center" vertical="center"/>
    </xf>
    <xf numFmtId="0" fontId="10" fillId="2" borderId="16" xfId="0" applyFont="1" applyFill="1" applyBorder="1" applyAlignment="1">
      <alignment horizontal="center" vertical="center"/>
    </xf>
    <xf numFmtId="0" fontId="18" fillId="2" borderId="44" xfId="0" applyFont="1" applyFill="1" applyBorder="1" applyAlignment="1">
      <alignment horizontal="center" vertical="center"/>
    </xf>
    <xf numFmtId="0" fontId="10" fillId="2" borderId="54" xfId="0" applyFont="1" applyFill="1" applyBorder="1" applyAlignment="1">
      <alignment horizontal="center" vertical="center"/>
    </xf>
    <xf numFmtId="0" fontId="10" fillId="2" borderId="19" xfId="0" applyFont="1" applyFill="1" applyBorder="1" applyAlignment="1">
      <alignment horizontal="center" vertical="center"/>
    </xf>
    <xf numFmtId="0" fontId="18" fillId="2" borderId="16" xfId="0" applyFont="1" applyFill="1" applyBorder="1" applyAlignment="1">
      <alignment horizontal="center" vertical="center"/>
    </xf>
    <xf numFmtId="0" fontId="18" fillId="2" borderId="20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18" fillId="0" borderId="28" xfId="0" applyFont="1" applyBorder="1" applyAlignment="1">
      <alignment horizontal="center" vertical="center"/>
    </xf>
    <xf numFmtId="165" fontId="18" fillId="0" borderId="13" xfId="0" applyNumberFormat="1" applyFont="1" applyBorder="1" applyAlignment="1">
      <alignment horizontal="center" vertical="center"/>
    </xf>
    <xf numFmtId="165" fontId="18" fillId="0" borderId="40" xfId="0" applyNumberFormat="1" applyFont="1" applyBorder="1" applyAlignment="1">
      <alignment horizontal="center" vertical="center"/>
    </xf>
    <xf numFmtId="9" fontId="18" fillId="0" borderId="6" xfId="4" applyFont="1" applyBorder="1" applyAlignment="1" applyProtection="1">
      <alignment horizontal="center" vertical="center" wrapText="1"/>
    </xf>
    <xf numFmtId="0" fontId="18" fillId="0" borderId="21" xfId="0" applyFont="1" applyBorder="1" applyAlignment="1">
      <alignment horizontal="center" vertical="center"/>
    </xf>
    <xf numFmtId="165" fontId="18" fillId="0" borderId="4" xfId="0" applyNumberFormat="1" applyFont="1" applyBorder="1" applyAlignment="1">
      <alignment horizontal="center" vertical="center"/>
    </xf>
    <xf numFmtId="165" fontId="18" fillId="0" borderId="6" xfId="0" applyNumberFormat="1" applyFont="1" applyBorder="1" applyAlignment="1">
      <alignment horizontal="center" vertical="center"/>
    </xf>
    <xf numFmtId="0" fontId="18" fillId="0" borderId="33" xfId="0" applyFont="1" applyBorder="1" applyAlignment="1">
      <alignment horizontal="center" vertical="center"/>
    </xf>
    <xf numFmtId="165" fontId="18" fillId="0" borderId="9" xfId="0" applyNumberFormat="1" applyFont="1" applyBorder="1" applyAlignment="1">
      <alignment horizontal="center" vertical="center"/>
    </xf>
    <xf numFmtId="165" fontId="18" fillId="0" borderId="8" xfId="0" applyNumberFormat="1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3" fontId="9" fillId="0" borderId="47" xfId="0" applyNumberFormat="1" applyFont="1" applyBorder="1" applyAlignment="1">
      <alignment horizontal="center" vertical="center"/>
    </xf>
    <xf numFmtId="3" fontId="9" fillId="0" borderId="56" xfId="0" applyNumberFormat="1" applyFont="1" applyBorder="1" applyAlignment="1">
      <alignment horizontal="center" vertical="center"/>
    </xf>
    <xf numFmtId="9" fontId="9" fillId="0" borderId="10" xfId="4" applyFont="1" applyBorder="1" applyAlignment="1" applyProtection="1">
      <alignment horizontal="center" vertical="center" wrapText="1"/>
    </xf>
    <xf numFmtId="3" fontId="9" fillId="0" borderId="10" xfId="0" applyNumberFormat="1" applyFont="1" applyBorder="1" applyAlignment="1">
      <alignment horizontal="center" vertical="center"/>
    </xf>
    <xf numFmtId="9" fontId="9" fillId="0" borderId="10" xfId="0" applyNumberFormat="1" applyFont="1" applyBorder="1" applyAlignment="1">
      <alignment horizontal="center" vertical="center"/>
    </xf>
    <xf numFmtId="165" fontId="9" fillId="0" borderId="10" xfId="0" applyNumberFormat="1" applyFont="1" applyBorder="1" applyAlignment="1">
      <alignment horizontal="center" vertical="center"/>
    </xf>
    <xf numFmtId="9" fontId="9" fillId="0" borderId="22" xfId="0" applyNumberFormat="1" applyFont="1" applyBorder="1" applyAlignment="1">
      <alignment horizontal="center" vertical="center"/>
    </xf>
    <xf numFmtId="0" fontId="18" fillId="0" borderId="49" xfId="0" applyFont="1" applyBorder="1" applyAlignment="1">
      <alignment horizontal="center" vertical="center"/>
    </xf>
    <xf numFmtId="3" fontId="9" fillId="0" borderId="12" xfId="0" applyNumberFormat="1" applyFont="1" applyBorder="1" applyAlignment="1">
      <alignment horizontal="center" vertical="center"/>
    </xf>
    <xf numFmtId="9" fontId="9" fillId="0" borderId="10" xfId="4" applyFont="1" applyBorder="1" applyAlignment="1">
      <alignment horizontal="center" vertical="center"/>
    </xf>
    <xf numFmtId="3" fontId="9" fillId="0" borderId="15" xfId="0" applyNumberFormat="1" applyFont="1" applyBorder="1" applyAlignment="1">
      <alignment horizontal="center" vertical="center"/>
    </xf>
    <xf numFmtId="165" fontId="9" fillId="0" borderId="15" xfId="0" applyNumberFormat="1" applyFont="1" applyBorder="1" applyAlignment="1">
      <alignment horizontal="center" vertical="center"/>
    </xf>
    <xf numFmtId="0" fontId="18" fillId="0" borderId="39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165" fontId="18" fillId="0" borderId="27" xfId="0" applyNumberFormat="1" applyFont="1" applyBorder="1" applyAlignment="1">
      <alignment horizontal="center" vertical="center"/>
    </xf>
    <xf numFmtId="166" fontId="18" fillId="0" borderId="27" xfId="0" applyNumberFormat="1" applyFont="1" applyBorder="1" applyAlignment="1">
      <alignment horizontal="center" vertical="center"/>
    </xf>
    <xf numFmtId="0" fontId="18" fillId="0" borderId="27" xfId="0" applyFont="1" applyBorder="1" applyAlignment="1">
      <alignment horizontal="center" vertical="center"/>
    </xf>
    <xf numFmtId="0" fontId="9" fillId="0" borderId="54" xfId="0" applyFont="1" applyBorder="1" applyAlignment="1">
      <alignment horizontal="center" vertical="center"/>
    </xf>
    <xf numFmtId="3" fontId="9" fillId="4" borderId="19" xfId="0" applyNumberFormat="1" applyFont="1" applyFill="1" applyBorder="1" applyAlignment="1">
      <alignment horizontal="center" vertical="center"/>
    </xf>
    <xf numFmtId="9" fontId="9" fillId="4" borderId="19" xfId="0" applyNumberFormat="1" applyFont="1" applyFill="1" applyBorder="1" applyAlignment="1">
      <alignment horizontal="center" vertical="center"/>
    </xf>
    <xf numFmtId="165" fontId="9" fillId="4" borderId="19" xfId="0" applyNumberFormat="1" applyFont="1" applyFill="1" applyBorder="1" applyAlignment="1">
      <alignment horizontal="center" vertical="center"/>
    </xf>
    <xf numFmtId="9" fontId="9" fillId="4" borderId="16" xfId="0" applyNumberFormat="1" applyFont="1" applyFill="1" applyBorder="1" applyAlignment="1">
      <alignment horizontal="center" vertical="center"/>
    </xf>
    <xf numFmtId="0" fontId="25" fillId="0" borderId="0" xfId="0" applyFont="1" applyFill="1" applyBorder="1"/>
    <xf numFmtId="0" fontId="25" fillId="0" borderId="0" xfId="0" applyFont="1" applyFill="1"/>
    <xf numFmtId="9" fontId="25" fillId="0" borderId="0" xfId="4" applyFont="1" applyFill="1"/>
    <xf numFmtId="0" fontId="27" fillId="0" borderId="0" xfId="0" applyFont="1" applyFill="1"/>
    <xf numFmtId="0" fontId="1" fillId="0" borderId="44" xfId="0" applyFont="1" applyBorder="1" applyAlignment="1">
      <alignment horizontal="center" vertical="center"/>
    </xf>
    <xf numFmtId="0" fontId="1" fillId="0" borderId="49" xfId="0" applyFont="1" applyBorder="1" applyAlignment="1">
      <alignment horizontal="center" vertical="center"/>
    </xf>
    <xf numFmtId="0" fontId="1" fillId="0" borderId="59" xfId="0" applyFont="1" applyBorder="1" applyAlignment="1">
      <alignment horizontal="center" vertical="center"/>
    </xf>
    <xf numFmtId="0" fontId="33" fillId="0" borderId="54" xfId="0" applyFont="1" applyBorder="1" applyAlignment="1">
      <alignment horizontal="center" vertical="center"/>
    </xf>
    <xf numFmtId="3" fontId="30" fillId="0" borderId="12" xfId="0" applyNumberFormat="1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0" fontId="33" fillId="0" borderId="35" xfId="0" applyFont="1" applyBorder="1" applyAlignment="1">
      <alignment horizontal="center" vertical="center"/>
    </xf>
    <xf numFmtId="0" fontId="0" fillId="6" borderId="0" xfId="0" applyFont="1" applyFill="1"/>
    <xf numFmtId="0" fontId="29" fillId="4" borderId="16" xfId="0" applyFont="1" applyFill="1" applyBorder="1" applyAlignment="1">
      <alignment horizontal="center"/>
    </xf>
    <xf numFmtId="168" fontId="11" fillId="0" borderId="16" xfId="0" applyNumberFormat="1" applyFont="1" applyFill="1" applyBorder="1" applyAlignment="1">
      <alignment horizontal="center"/>
    </xf>
    <xf numFmtId="0" fontId="29" fillId="0" borderId="0" xfId="0" applyFont="1" applyFill="1" applyBorder="1"/>
    <xf numFmtId="0" fontId="11" fillId="0" borderId="0" xfId="0" applyFont="1" applyFill="1" applyBorder="1"/>
    <xf numFmtId="0" fontId="31" fillId="0" borderId="0" xfId="0" applyFont="1" applyFill="1"/>
    <xf numFmtId="0" fontId="22" fillId="4" borderId="41" xfId="0" applyFont="1" applyFill="1" applyBorder="1" applyAlignment="1">
      <alignment horizontal="center" vertical="center"/>
    </xf>
    <xf numFmtId="165" fontId="22" fillId="0" borderId="21" xfId="0" applyNumberFormat="1" applyFont="1" applyBorder="1" applyAlignment="1">
      <alignment horizontal="center"/>
    </xf>
    <xf numFmtId="165" fontId="22" fillId="0" borderId="15" xfId="0" applyNumberFormat="1" applyFont="1" applyBorder="1" applyAlignment="1">
      <alignment horizontal="center" vertical="center"/>
    </xf>
    <xf numFmtId="165" fontId="22" fillId="0" borderId="43" xfId="0" applyNumberFormat="1" applyFont="1" applyBorder="1" applyAlignment="1">
      <alignment horizontal="center"/>
    </xf>
    <xf numFmtId="165" fontId="22" fillId="0" borderId="10" xfId="0" applyNumberFormat="1" applyFont="1" applyBorder="1" applyAlignment="1">
      <alignment horizontal="center" vertical="center"/>
    </xf>
    <xf numFmtId="165" fontId="22" fillId="0" borderId="56" xfId="0" applyNumberFormat="1" applyFont="1" applyBorder="1" applyAlignment="1">
      <alignment horizontal="center" vertical="center"/>
    </xf>
    <xf numFmtId="165" fontId="22" fillId="0" borderId="39" xfId="0" applyNumberFormat="1" applyFont="1" applyBorder="1" applyAlignment="1">
      <alignment horizontal="center"/>
    </xf>
    <xf numFmtId="0" fontId="9" fillId="0" borderId="25" xfId="0" applyFont="1" applyBorder="1" applyAlignment="1">
      <alignment horizontal="center" vertical="center"/>
    </xf>
    <xf numFmtId="165" fontId="22" fillId="0" borderId="38" xfId="0" applyNumberFormat="1" applyFont="1" applyBorder="1" applyAlignment="1">
      <alignment horizontal="center"/>
    </xf>
    <xf numFmtId="165" fontId="22" fillId="0" borderId="26" xfId="0" applyNumberFormat="1" applyFont="1" applyBorder="1" applyAlignment="1">
      <alignment horizontal="center"/>
    </xf>
    <xf numFmtId="165" fontId="22" fillId="4" borderId="16" xfId="0" applyNumberFormat="1" applyFont="1" applyFill="1" applyBorder="1" applyAlignment="1">
      <alignment horizontal="center"/>
    </xf>
    <xf numFmtId="3" fontId="22" fillId="5" borderId="19" xfId="0" applyNumberFormat="1" applyFont="1" applyFill="1" applyBorder="1" applyAlignment="1">
      <alignment horizontal="center"/>
    </xf>
    <xf numFmtId="3" fontId="22" fillId="5" borderId="16" xfId="0" applyNumberFormat="1" applyFont="1" applyFill="1" applyBorder="1" applyAlignment="1">
      <alignment horizontal="center"/>
    </xf>
    <xf numFmtId="0" fontId="26" fillId="0" borderId="0" xfId="0" applyFont="1" applyFill="1"/>
    <xf numFmtId="0" fontId="18" fillId="0" borderId="59" xfId="0" applyFont="1" applyFill="1" applyBorder="1" applyAlignment="1">
      <alignment horizontal="center" vertical="center"/>
    </xf>
    <xf numFmtId="0" fontId="9" fillId="0" borderId="54" xfId="0" applyFont="1" applyFill="1" applyBorder="1" applyAlignment="1">
      <alignment horizontal="center" vertical="center"/>
    </xf>
    <xf numFmtId="0" fontId="18" fillId="0" borderId="34" xfId="0" applyFont="1" applyFill="1" applyBorder="1" applyAlignment="1">
      <alignment horizontal="center" vertical="center"/>
    </xf>
    <xf numFmtId="0" fontId="9" fillId="0" borderId="35" xfId="0" applyFont="1" applyFill="1" applyBorder="1" applyAlignment="1">
      <alignment horizontal="center" vertical="center"/>
    </xf>
    <xf numFmtId="0" fontId="18" fillId="0" borderId="49" xfId="0" applyFont="1" applyFill="1" applyBorder="1" applyAlignment="1">
      <alignment horizontal="center" vertical="center"/>
    </xf>
    <xf numFmtId="165" fontId="22" fillId="4" borderId="20" xfId="0" applyNumberFormat="1" applyFont="1" applyFill="1" applyBorder="1" applyAlignment="1">
      <alignment horizontal="center" vertical="center"/>
    </xf>
    <xf numFmtId="0" fontId="22" fillId="2" borderId="16" xfId="0" applyFont="1" applyFill="1" applyBorder="1" applyAlignment="1">
      <alignment horizontal="center" vertical="center"/>
    </xf>
    <xf numFmtId="165" fontId="22" fillId="2" borderId="16" xfId="0" applyNumberFormat="1" applyFont="1" applyFill="1" applyBorder="1" applyAlignment="1">
      <alignment horizontal="center" vertical="center"/>
    </xf>
    <xf numFmtId="165" fontId="22" fillId="2" borderId="20" xfId="0" applyNumberFormat="1" applyFont="1" applyFill="1" applyBorder="1" applyAlignment="1">
      <alignment horizontal="center" vertical="center"/>
    </xf>
    <xf numFmtId="165" fontId="22" fillId="2" borderId="49" xfId="0" applyNumberFormat="1" applyFont="1" applyFill="1" applyBorder="1" applyAlignment="1">
      <alignment horizontal="center" vertical="center"/>
    </xf>
    <xf numFmtId="165" fontId="22" fillId="4" borderId="16" xfId="0" applyNumberFormat="1" applyFont="1" applyFill="1" applyBorder="1" applyAlignment="1">
      <alignment horizontal="center" vertical="center"/>
    </xf>
    <xf numFmtId="0" fontId="22" fillId="4" borderId="44" xfId="0" applyFont="1" applyFill="1" applyBorder="1" applyAlignment="1">
      <alignment horizontal="center" vertical="center"/>
    </xf>
    <xf numFmtId="165" fontId="10" fillId="0" borderId="52" xfId="0" applyNumberFormat="1" applyFont="1" applyBorder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165" fontId="10" fillId="0" borderId="5" xfId="0" applyNumberFormat="1" applyFont="1" applyBorder="1" applyAlignment="1">
      <alignment horizontal="center" vertical="center"/>
    </xf>
    <xf numFmtId="165" fontId="10" fillId="0" borderId="7" xfId="0" applyNumberFormat="1" applyFont="1" applyBorder="1" applyAlignment="1">
      <alignment horizontal="center" vertical="center"/>
    </xf>
    <xf numFmtId="165" fontId="22" fillId="0" borderId="42" xfId="0" applyNumberFormat="1" applyFont="1" applyBorder="1" applyAlignment="1">
      <alignment horizontal="center" vertical="center"/>
    </xf>
    <xf numFmtId="165" fontId="10" fillId="0" borderId="50" xfId="0" applyNumberFormat="1" applyFont="1" applyBorder="1" applyAlignment="1">
      <alignment horizontal="center" vertical="center"/>
    </xf>
    <xf numFmtId="165" fontId="22" fillId="0" borderId="58" xfId="0" applyNumberFormat="1" applyFont="1" applyBorder="1" applyAlignment="1">
      <alignment horizontal="center" vertical="center"/>
    </xf>
    <xf numFmtId="165" fontId="10" fillId="0" borderId="51" xfId="0" applyNumberFormat="1" applyFont="1" applyBorder="1" applyAlignment="1">
      <alignment horizontal="center" vertical="center"/>
    </xf>
    <xf numFmtId="165" fontId="22" fillId="0" borderId="4" xfId="0" applyNumberFormat="1" applyFont="1" applyBorder="1" applyAlignment="1">
      <alignment horizontal="center" vertical="center"/>
    </xf>
    <xf numFmtId="165" fontId="22" fillId="4" borderId="19" xfId="0" applyNumberFormat="1" applyFont="1" applyFill="1" applyBorder="1" applyAlignment="1">
      <alignment horizontal="center" vertical="center"/>
    </xf>
    <xf numFmtId="3" fontId="22" fillId="2" borderId="16" xfId="0" applyNumberFormat="1" applyFont="1" applyFill="1" applyBorder="1" applyAlignment="1">
      <alignment horizontal="center" vertical="center"/>
    </xf>
    <xf numFmtId="0" fontId="9" fillId="4" borderId="19" xfId="0" applyFont="1" applyFill="1" applyBorder="1" applyAlignment="1">
      <alignment horizontal="center" vertical="center" wrapText="1"/>
    </xf>
    <xf numFmtId="0" fontId="22" fillId="0" borderId="22" xfId="0" applyFont="1" applyBorder="1" applyAlignment="1">
      <alignment horizontal="center" vertical="center"/>
    </xf>
    <xf numFmtId="165" fontId="10" fillId="0" borderId="57" xfId="0" applyNumberFormat="1" applyFont="1" applyBorder="1" applyAlignment="1">
      <alignment horizontal="center" vertical="center"/>
    </xf>
    <xf numFmtId="0" fontId="30" fillId="2" borderId="19" xfId="0" applyFont="1" applyFill="1" applyBorder="1" applyAlignment="1">
      <alignment horizontal="center" vertical="center"/>
    </xf>
    <xf numFmtId="0" fontId="30" fillId="2" borderId="16" xfId="0" applyFont="1" applyFill="1" applyBorder="1" applyAlignment="1">
      <alignment horizontal="center" vertical="center"/>
    </xf>
    <xf numFmtId="0" fontId="30" fillId="2" borderId="20" xfId="0" applyFont="1" applyFill="1" applyBorder="1" applyAlignment="1">
      <alignment horizontal="center" vertical="center"/>
    </xf>
    <xf numFmtId="3" fontId="34" fillId="0" borderId="13" xfId="0" applyNumberFormat="1" applyFont="1" applyBorder="1" applyAlignment="1">
      <alignment horizontal="center" vertical="center"/>
    </xf>
    <xf numFmtId="3" fontId="34" fillId="0" borderId="40" xfId="0" applyNumberFormat="1" applyFont="1" applyBorder="1" applyAlignment="1">
      <alignment horizontal="center" vertical="center"/>
    </xf>
    <xf numFmtId="3" fontId="34" fillId="0" borderId="28" xfId="0" applyNumberFormat="1" applyFont="1" applyBorder="1" applyAlignment="1">
      <alignment horizontal="center" vertical="center"/>
    </xf>
    <xf numFmtId="3" fontId="34" fillId="0" borderId="4" xfId="0" applyNumberFormat="1" applyFont="1" applyBorder="1" applyAlignment="1">
      <alignment horizontal="center" vertical="center"/>
    </xf>
    <xf numFmtId="3" fontId="34" fillId="0" borderId="6" xfId="0" applyNumberFormat="1" applyFont="1" applyBorder="1" applyAlignment="1">
      <alignment horizontal="center" vertical="center"/>
    </xf>
    <xf numFmtId="3" fontId="34" fillId="0" borderId="21" xfId="0" applyNumberFormat="1" applyFont="1" applyBorder="1" applyAlignment="1">
      <alignment horizontal="center" vertical="center"/>
    </xf>
    <xf numFmtId="3" fontId="34" fillId="0" borderId="9" xfId="0" applyNumberFormat="1" applyFont="1" applyBorder="1" applyAlignment="1">
      <alignment horizontal="center" vertical="center"/>
    </xf>
    <xf numFmtId="3" fontId="34" fillId="0" borderId="8" xfId="0" applyNumberFormat="1" applyFont="1" applyBorder="1" applyAlignment="1">
      <alignment horizontal="center" vertical="center"/>
    </xf>
    <xf numFmtId="3" fontId="34" fillId="0" borderId="33" xfId="0" applyNumberFormat="1" applyFont="1" applyBorder="1" applyAlignment="1">
      <alignment horizontal="center" vertical="center"/>
    </xf>
    <xf numFmtId="3" fontId="30" fillId="0" borderId="15" xfId="0" applyNumberFormat="1" applyFont="1" applyBorder="1" applyAlignment="1">
      <alignment horizontal="center" vertical="center"/>
    </xf>
    <xf numFmtId="3" fontId="30" fillId="0" borderId="22" xfId="0" applyNumberFormat="1" applyFont="1" applyBorder="1" applyAlignment="1">
      <alignment horizontal="center" vertical="center"/>
    </xf>
    <xf numFmtId="0" fontId="34" fillId="0" borderId="6" xfId="0" applyFont="1" applyBorder="1" applyAlignment="1">
      <alignment horizontal="center" vertical="center"/>
    </xf>
    <xf numFmtId="3" fontId="34" fillId="0" borderId="57" xfId="0" applyNumberFormat="1" applyFont="1" applyBorder="1" applyAlignment="1">
      <alignment horizontal="center" vertical="center"/>
    </xf>
    <xf numFmtId="3" fontId="34" fillId="0" borderId="27" xfId="0" applyNumberFormat="1" applyFont="1" applyBorder="1" applyAlignment="1">
      <alignment horizontal="center" vertical="center"/>
    </xf>
    <xf numFmtId="3" fontId="30" fillId="0" borderId="43" xfId="0" applyNumberFormat="1" applyFont="1" applyBorder="1" applyAlignment="1">
      <alignment horizontal="center" vertical="center"/>
    </xf>
    <xf numFmtId="3" fontId="30" fillId="0" borderId="56" xfId="0" applyNumberFormat="1" applyFont="1" applyBorder="1" applyAlignment="1">
      <alignment horizontal="center" vertical="center"/>
    </xf>
    <xf numFmtId="3" fontId="30" fillId="0" borderId="10" xfId="0" applyNumberFormat="1" applyFont="1" applyBorder="1" applyAlignment="1">
      <alignment horizontal="center" vertical="center"/>
    </xf>
    <xf numFmtId="3" fontId="30" fillId="0" borderId="4" xfId="0" applyNumberFormat="1" applyFont="1" applyBorder="1" applyAlignment="1">
      <alignment horizontal="center" vertical="center"/>
    </xf>
    <xf numFmtId="3" fontId="30" fillId="0" borderId="6" xfId="0" applyNumberFormat="1" applyFont="1" applyBorder="1" applyAlignment="1">
      <alignment horizontal="center" vertical="center"/>
    </xf>
    <xf numFmtId="3" fontId="30" fillId="0" borderId="21" xfId="0" applyNumberFormat="1" applyFont="1" applyBorder="1" applyAlignment="1">
      <alignment horizontal="center" vertical="center"/>
    </xf>
    <xf numFmtId="3" fontId="34" fillId="0" borderId="55" xfId="0" applyNumberFormat="1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3" fontId="34" fillId="0" borderId="1" xfId="0" applyNumberFormat="1" applyFont="1" applyBorder="1" applyAlignment="1">
      <alignment horizontal="center" vertical="center"/>
    </xf>
    <xf numFmtId="3" fontId="34" fillId="0" borderId="36" xfId="0" applyNumberFormat="1" applyFont="1" applyBorder="1" applyAlignment="1">
      <alignment horizontal="center" vertical="center"/>
    </xf>
    <xf numFmtId="3" fontId="34" fillId="0" borderId="39" xfId="0" applyNumberFormat="1" applyFont="1" applyBorder="1" applyAlignment="1">
      <alignment horizontal="center" vertical="center"/>
    </xf>
    <xf numFmtId="3" fontId="30" fillId="0" borderId="11" xfId="0" applyNumberFormat="1" applyFont="1" applyBorder="1" applyAlignment="1">
      <alignment horizontal="center" vertical="center"/>
    </xf>
    <xf numFmtId="3" fontId="30" fillId="4" borderId="16" xfId="0" applyNumberFormat="1" applyFont="1" applyFill="1" applyBorder="1" applyAlignment="1">
      <alignment horizontal="center" vertical="center"/>
    </xf>
    <xf numFmtId="3" fontId="30" fillId="4" borderId="22" xfId="0" applyNumberFormat="1" applyFont="1" applyFill="1" applyBorder="1" applyAlignment="1">
      <alignment horizontal="center" vertical="center"/>
    </xf>
    <xf numFmtId="0" fontId="30" fillId="2" borderId="54" xfId="0" applyFont="1" applyFill="1" applyBorder="1" applyAlignment="1">
      <alignment horizontal="center" vertical="center"/>
    </xf>
    <xf numFmtId="3" fontId="30" fillId="2" borderId="22" xfId="0" applyNumberFormat="1" applyFont="1" applyFill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4" fontId="10" fillId="0" borderId="16" xfId="0" applyNumberFormat="1" applyFont="1" applyBorder="1" applyAlignment="1">
      <alignment horizontal="center" vertical="center"/>
    </xf>
    <xf numFmtId="4" fontId="22" fillId="4" borderId="16" xfId="0" applyNumberFormat="1" applyFont="1" applyFill="1" applyBorder="1" applyAlignment="1">
      <alignment horizontal="center" vertical="center"/>
    </xf>
    <xf numFmtId="0" fontId="16" fillId="0" borderId="0" xfId="0" applyFont="1" applyFill="1"/>
    <xf numFmtId="0" fontId="29" fillId="0" borderId="0" xfId="0" applyFont="1" applyFill="1" applyAlignment="1">
      <alignment vertical="center"/>
    </xf>
    <xf numFmtId="0" fontId="0" fillId="0" borderId="0" xfId="0"/>
    <xf numFmtId="0" fontId="22" fillId="3" borderId="30" xfId="0" applyFont="1" applyFill="1" applyBorder="1" applyAlignment="1">
      <alignment horizontal="center" vertical="center"/>
    </xf>
    <xf numFmtId="0" fontId="22" fillId="3" borderId="16" xfId="0" applyFont="1" applyFill="1" applyBorder="1" applyAlignment="1">
      <alignment horizontal="center" vertical="center"/>
    </xf>
    <xf numFmtId="165" fontId="10" fillId="0" borderId="53" xfId="0" applyNumberFormat="1" applyFont="1" applyBorder="1" applyAlignment="1">
      <alignment horizontal="center" vertical="center"/>
    </xf>
    <xf numFmtId="0" fontId="13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165" fontId="22" fillId="0" borderId="21" xfId="0" applyNumberFormat="1" applyFont="1" applyBorder="1" applyAlignment="1">
      <alignment horizontal="center" vertical="center"/>
    </xf>
    <xf numFmtId="3" fontId="22" fillId="2" borderId="20" xfId="0" applyNumberFormat="1" applyFont="1" applyFill="1" applyBorder="1" applyAlignment="1">
      <alignment horizontal="center" vertical="center"/>
    </xf>
    <xf numFmtId="165" fontId="9" fillId="4" borderId="44" xfId="0" applyNumberFormat="1" applyFont="1" applyFill="1" applyBorder="1" applyAlignment="1">
      <alignment horizontal="center"/>
    </xf>
    <xf numFmtId="165" fontId="0" fillId="0" borderId="0" xfId="0" applyNumberFormat="1"/>
    <xf numFmtId="0" fontId="37" fillId="0" borderId="4" xfId="0" applyFont="1" applyBorder="1" applyAlignment="1">
      <alignment horizontal="center" vertical="center"/>
    </xf>
    <xf numFmtId="9" fontId="37" fillId="0" borderId="4" xfId="0" applyNumberFormat="1" applyFont="1" applyBorder="1" applyAlignment="1">
      <alignment horizontal="center" vertical="center"/>
    </xf>
    <xf numFmtId="165" fontId="37" fillId="0" borderId="4" xfId="0" applyNumberFormat="1" applyFont="1" applyBorder="1" applyAlignment="1">
      <alignment horizontal="center" vertical="center"/>
    </xf>
    <xf numFmtId="165" fontId="37" fillId="0" borderId="4" xfId="3" applyNumberFormat="1" applyFont="1" applyBorder="1" applyAlignment="1">
      <alignment horizontal="center" vertical="center"/>
    </xf>
    <xf numFmtId="165" fontId="37" fillId="0" borderId="28" xfId="0" applyNumberFormat="1" applyFont="1" applyBorder="1" applyAlignment="1">
      <alignment horizontal="center" vertical="center"/>
    </xf>
    <xf numFmtId="165" fontId="37" fillId="0" borderId="21" xfId="0" applyNumberFormat="1" applyFont="1" applyBorder="1" applyAlignment="1">
      <alignment horizontal="center" vertical="center"/>
    </xf>
    <xf numFmtId="0" fontId="37" fillId="0" borderId="9" xfId="0" applyFont="1" applyBorder="1" applyAlignment="1">
      <alignment horizontal="center" vertical="center"/>
    </xf>
    <xf numFmtId="165" fontId="37" fillId="0" borderId="9" xfId="0" applyNumberFormat="1" applyFont="1" applyBorder="1" applyAlignment="1">
      <alignment horizontal="center" vertical="center"/>
    </xf>
    <xf numFmtId="165" fontId="37" fillId="0" borderId="9" xfId="3" applyNumberFormat="1" applyFont="1" applyBorder="1" applyAlignment="1">
      <alignment horizontal="center" vertical="center"/>
    </xf>
    <xf numFmtId="165" fontId="37" fillId="0" borderId="33" xfId="0" applyNumberFormat="1" applyFont="1" applyBorder="1" applyAlignment="1">
      <alignment horizontal="center" vertical="center"/>
    </xf>
    <xf numFmtId="3" fontId="3" fillId="0" borderId="12" xfId="0" applyNumberFormat="1" applyFont="1" applyBorder="1" applyAlignment="1">
      <alignment horizontal="center" vertical="center"/>
    </xf>
    <xf numFmtId="9" fontId="3" fillId="0" borderId="10" xfId="0" applyNumberFormat="1" applyFont="1" applyBorder="1" applyAlignment="1">
      <alignment horizontal="center" vertical="center"/>
    </xf>
    <xf numFmtId="165" fontId="3" fillId="0" borderId="12" xfId="0" applyNumberFormat="1" applyFont="1" applyBorder="1" applyAlignment="1">
      <alignment horizontal="center" vertical="center"/>
    </xf>
    <xf numFmtId="165" fontId="3" fillId="0" borderId="10" xfId="0" applyNumberFormat="1" applyFont="1" applyBorder="1" applyAlignment="1">
      <alignment horizontal="center" vertical="center"/>
    </xf>
    <xf numFmtId="165" fontId="3" fillId="0" borderId="43" xfId="0" applyNumberFormat="1" applyFont="1" applyBorder="1" applyAlignment="1">
      <alignment horizontal="center" vertical="center"/>
    </xf>
    <xf numFmtId="165" fontId="37" fillId="0" borderId="6" xfId="0" applyNumberFormat="1" applyFont="1" applyBorder="1" applyAlignment="1">
      <alignment horizontal="center" vertical="center"/>
    </xf>
    <xf numFmtId="165" fontId="37" fillId="0" borderId="8" xfId="0" applyNumberFormat="1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165" fontId="3" fillId="0" borderId="22" xfId="0" applyNumberFormat="1" applyFont="1" applyBorder="1" applyAlignment="1">
      <alignment horizontal="center" vertical="center"/>
    </xf>
    <xf numFmtId="0" fontId="37" fillId="0" borderId="36" xfId="0" applyFont="1" applyBorder="1" applyAlignment="1">
      <alignment horizontal="center" vertical="center"/>
    </xf>
    <xf numFmtId="9" fontId="37" fillId="0" borderId="27" xfId="4" applyFont="1" applyBorder="1" applyAlignment="1">
      <alignment horizontal="center" vertical="center"/>
    </xf>
    <xf numFmtId="165" fontId="37" fillId="0" borderId="36" xfId="0" applyNumberFormat="1" applyFont="1" applyBorder="1" applyAlignment="1">
      <alignment horizontal="center" vertical="center"/>
    </xf>
    <xf numFmtId="165" fontId="37" fillId="0" borderId="27" xfId="0" applyNumberFormat="1" applyFont="1" applyBorder="1" applyAlignment="1">
      <alignment horizontal="center" vertical="center"/>
    </xf>
    <xf numFmtId="165" fontId="37" fillId="0" borderId="39" xfId="0" applyNumberFormat="1" applyFont="1" applyBorder="1" applyAlignment="1">
      <alignment horizontal="center" vertical="center"/>
    </xf>
    <xf numFmtId="9" fontId="3" fillId="0" borderId="12" xfId="4" applyFont="1" applyBorder="1" applyAlignment="1">
      <alignment horizontal="center" vertical="center"/>
    </xf>
    <xf numFmtId="167" fontId="37" fillId="0" borderId="4" xfId="0" applyNumberFormat="1" applyFont="1" applyBorder="1" applyAlignment="1">
      <alignment horizontal="center" vertical="center"/>
    </xf>
    <xf numFmtId="9" fontId="37" fillId="0" borderId="6" xfId="0" applyNumberFormat="1" applyFont="1" applyBorder="1" applyAlignment="1">
      <alignment horizontal="center" vertical="center"/>
    </xf>
    <xf numFmtId="167" fontId="37" fillId="0" borderId="9" xfId="0" applyNumberFormat="1" applyFont="1" applyBorder="1" applyAlignment="1">
      <alignment horizontal="center" vertical="center"/>
    </xf>
    <xf numFmtId="9" fontId="37" fillId="0" borderId="8" xfId="0" applyNumberFormat="1" applyFont="1" applyBorder="1" applyAlignment="1">
      <alignment horizontal="center" vertical="center"/>
    </xf>
    <xf numFmtId="167" fontId="3" fillId="0" borderId="12" xfId="0" applyNumberFormat="1" applyFont="1" applyBorder="1" applyAlignment="1">
      <alignment horizontal="center" vertical="center"/>
    </xf>
    <xf numFmtId="165" fontId="37" fillId="0" borderId="26" xfId="0" applyNumberFormat="1" applyFont="1" applyBorder="1" applyAlignment="1">
      <alignment horizontal="center" vertical="center"/>
    </xf>
    <xf numFmtId="165" fontId="37" fillId="0" borderId="24" xfId="0" applyNumberFormat="1" applyFont="1" applyBorder="1" applyAlignment="1">
      <alignment horizontal="center" vertical="center"/>
    </xf>
    <xf numFmtId="9" fontId="37" fillId="0" borderId="40" xfId="0" applyNumberFormat="1" applyFont="1" applyBorder="1" applyAlignment="1">
      <alignment horizontal="center" vertical="center"/>
    </xf>
    <xf numFmtId="165" fontId="37" fillId="0" borderId="40" xfId="0" applyNumberFormat="1" applyFont="1" applyBorder="1" applyAlignment="1">
      <alignment horizontal="center" vertical="center"/>
    </xf>
    <xf numFmtId="165" fontId="37" fillId="0" borderId="53" xfId="0" applyNumberFormat="1" applyFont="1" applyBorder="1" applyAlignment="1">
      <alignment horizontal="center" vertical="center"/>
    </xf>
    <xf numFmtId="167" fontId="37" fillId="0" borderId="60" xfId="0" applyNumberFormat="1" applyFont="1" applyBorder="1" applyAlignment="1">
      <alignment horizontal="center" vertical="center"/>
    </xf>
    <xf numFmtId="9" fontId="37" fillId="0" borderId="27" xfId="0" applyNumberFormat="1" applyFont="1" applyBorder="1" applyAlignment="1">
      <alignment horizontal="center" vertical="center"/>
    </xf>
    <xf numFmtId="165" fontId="37" fillId="0" borderId="38" xfId="0" applyNumberFormat="1" applyFont="1" applyBorder="1" applyAlignment="1">
      <alignment horizontal="center" vertical="center"/>
    </xf>
    <xf numFmtId="165" fontId="37" fillId="0" borderId="27" xfId="3" applyNumberFormat="1" applyFont="1" applyBorder="1" applyAlignment="1">
      <alignment horizontal="center" vertical="center"/>
    </xf>
    <xf numFmtId="3" fontId="3" fillId="4" borderId="19" xfId="0" applyNumberFormat="1" applyFont="1" applyFill="1" applyBorder="1" applyAlignment="1">
      <alignment horizontal="center" vertical="center"/>
    </xf>
    <xf numFmtId="9" fontId="3" fillId="4" borderId="16" xfId="0" applyNumberFormat="1" applyFont="1" applyFill="1" applyBorder="1" applyAlignment="1">
      <alignment horizontal="center" vertical="center"/>
    </xf>
    <xf numFmtId="165" fontId="3" fillId="7" borderId="16" xfId="0" applyNumberFormat="1" applyFont="1" applyFill="1" applyBorder="1" applyAlignment="1">
      <alignment horizontal="center" vertical="center"/>
    </xf>
    <xf numFmtId="165" fontId="9" fillId="0" borderId="12" xfId="0" applyNumberFormat="1" applyFont="1" applyBorder="1" applyAlignment="1">
      <alignment horizontal="center" vertical="center"/>
    </xf>
    <xf numFmtId="165" fontId="18" fillId="0" borderId="36" xfId="0" applyNumberFormat="1" applyFont="1" applyBorder="1" applyAlignment="1">
      <alignment horizontal="center" vertical="center"/>
    </xf>
    <xf numFmtId="3" fontId="18" fillId="0" borderId="45" xfId="0" applyNumberFormat="1" applyFont="1" applyBorder="1" applyAlignment="1">
      <alignment horizontal="center" vertical="center"/>
    </xf>
    <xf numFmtId="3" fontId="18" fillId="0" borderId="13" xfId="0" applyNumberFormat="1" applyFont="1" applyBorder="1" applyAlignment="1">
      <alignment horizontal="center" vertical="center"/>
    </xf>
    <xf numFmtId="3" fontId="18" fillId="0" borderId="14" xfId="0" applyNumberFormat="1" applyFont="1" applyBorder="1" applyAlignment="1">
      <alignment horizontal="center" vertical="center"/>
    </xf>
    <xf numFmtId="9" fontId="18" fillId="0" borderId="6" xfId="0" applyNumberFormat="1" applyFont="1" applyBorder="1" applyAlignment="1">
      <alignment horizontal="center" vertical="center"/>
    </xf>
    <xf numFmtId="9" fontId="18" fillId="0" borderId="53" xfId="0" applyNumberFormat="1" applyFont="1" applyBorder="1" applyAlignment="1">
      <alignment horizontal="center" vertical="center"/>
    </xf>
    <xf numFmtId="3" fontId="18" fillId="0" borderId="46" xfId="0" applyNumberFormat="1" applyFont="1" applyBorder="1" applyAlignment="1">
      <alignment horizontal="center" vertical="center"/>
    </xf>
    <xf numFmtId="3" fontId="18" fillId="0" borderId="4" xfId="0" applyNumberFormat="1" applyFont="1" applyBorder="1" applyAlignment="1">
      <alignment horizontal="center" vertical="center"/>
    </xf>
    <xf numFmtId="3" fontId="18" fillId="0" borderId="0" xfId="0" applyNumberFormat="1" applyFont="1" applyBorder="1" applyAlignment="1">
      <alignment horizontal="center" vertical="center"/>
    </xf>
    <xf numFmtId="9" fontId="18" fillId="0" borderId="24" xfId="0" applyNumberFormat="1" applyFont="1" applyBorder="1" applyAlignment="1">
      <alignment horizontal="center" vertical="center"/>
    </xf>
    <xf numFmtId="3" fontId="18" fillId="0" borderId="60" xfId="0" applyNumberFormat="1" applyFont="1" applyBorder="1" applyAlignment="1">
      <alignment horizontal="center" vertical="center"/>
    </xf>
    <xf numFmtId="3" fontId="18" fillId="0" borderId="9" xfId="0" applyNumberFormat="1" applyFont="1" applyBorder="1" applyAlignment="1">
      <alignment horizontal="center" vertical="center"/>
    </xf>
    <xf numFmtId="3" fontId="18" fillId="0" borderId="3" xfId="0" applyNumberFormat="1" applyFont="1" applyBorder="1" applyAlignment="1">
      <alignment horizontal="center" vertical="center"/>
    </xf>
    <xf numFmtId="9" fontId="18" fillId="0" borderId="26" xfId="0" applyNumberFormat="1" applyFont="1" applyBorder="1" applyAlignment="1">
      <alignment horizontal="center" vertical="center"/>
    </xf>
    <xf numFmtId="9" fontId="18" fillId="0" borderId="21" xfId="0" applyNumberFormat="1" applyFont="1" applyBorder="1" applyAlignment="1">
      <alignment horizontal="center" vertical="center"/>
    </xf>
    <xf numFmtId="9" fontId="18" fillId="0" borderId="33" xfId="0" applyNumberFormat="1" applyFont="1" applyBorder="1" applyAlignment="1">
      <alignment horizontal="center" vertical="center"/>
    </xf>
    <xf numFmtId="0" fontId="18" fillId="0" borderId="46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9" fontId="18" fillId="0" borderId="4" xfId="0" applyNumberFormat="1" applyFont="1" applyBorder="1" applyAlignment="1">
      <alignment horizontal="center" vertical="center"/>
    </xf>
    <xf numFmtId="0" fontId="9" fillId="0" borderId="58" xfId="0" applyFont="1" applyBorder="1" applyAlignment="1">
      <alignment horizontal="center" vertical="center"/>
    </xf>
    <xf numFmtId="0" fontId="9" fillId="0" borderId="56" xfId="0" applyFont="1" applyBorder="1" applyAlignment="1">
      <alignment horizontal="center" vertical="center"/>
    </xf>
    <xf numFmtId="9" fontId="9" fillId="0" borderId="43" xfId="0" applyNumberFormat="1" applyFont="1" applyBorder="1" applyAlignment="1">
      <alignment horizontal="center" vertical="center"/>
    </xf>
    <xf numFmtId="9" fontId="18" fillId="0" borderId="8" xfId="0" applyNumberFormat="1" applyFont="1" applyBorder="1" applyAlignment="1">
      <alignment horizontal="center" vertical="center"/>
    </xf>
    <xf numFmtId="9" fontId="9" fillId="0" borderId="12" xfId="4" applyFont="1" applyBorder="1" applyAlignment="1">
      <alignment horizontal="center" vertical="center"/>
    </xf>
    <xf numFmtId="9" fontId="9" fillId="0" borderId="12" xfId="0" applyNumberFormat="1" applyFont="1" applyBorder="1" applyAlignment="1">
      <alignment horizontal="center" vertical="center"/>
    </xf>
    <xf numFmtId="3" fontId="9" fillId="0" borderId="58" xfId="0" applyNumberFormat="1" applyFont="1" applyBorder="1" applyAlignment="1">
      <alignment horizontal="center" vertical="center"/>
    </xf>
    <xf numFmtId="3" fontId="18" fillId="0" borderId="57" xfId="0" applyNumberFormat="1" applyFont="1" applyBorder="1" applyAlignment="1">
      <alignment horizontal="center" vertical="center"/>
    </xf>
    <xf numFmtId="3" fontId="18" fillId="0" borderId="36" xfId="0" applyNumberFormat="1" applyFont="1" applyBorder="1" applyAlignment="1">
      <alignment horizontal="center" vertical="center"/>
    </xf>
    <xf numFmtId="9" fontId="18" fillId="0" borderId="39" xfId="0" applyNumberFormat="1" applyFont="1" applyBorder="1" applyAlignment="1">
      <alignment horizontal="center" vertical="center"/>
    </xf>
    <xf numFmtId="3" fontId="18" fillId="0" borderId="27" xfId="0" applyNumberFormat="1" applyFont="1" applyBorder="1" applyAlignment="1">
      <alignment horizontal="center" vertical="center"/>
    </xf>
    <xf numFmtId="9" fontId="18" fillId="0" borderId="27" xfId="0" applyNumberFormat="1" applyFont="1" applyBorder="1" applyAlignment="1">
      <alignment horizontal="center" vertical="center"/>
    </xf>
    <xf numFmtId="9" fontId="9" fillId="0" borderId="25" xfId="0" applyNumberFormat="1" applyFont="1" applyBorder="1" applyAlignment="1">
      <alignment horizontal="center" vertical="center"/>
    </xf>
    <xf numFmtId="3" fontId="18" fillId="0" borderId="6" xfId="0" applyNumberFormat="1" applyFont="1" applyBorder="1" applyAlignment="1">
      <alignment horizontal="center" vertical="center"/>
    </xf>
    <xf numFmtId="3" fontId="18" fillId="0" borderId="8" xfId="0" applyNumberFormat="1" applyFont="1" applyBorder="1" applyAlignment="1">
      <alignment horizontal="center" vertical="center"/>
    </xf>
    <xf numFmtId="165" fontId="18" fillId="0" borderId="33" xfId="0" applyNumberFormat="1" applyFont="1" applyBorder="1" applyAlignment="1">
      <alignment horizontal="center" vertical="center"/>
    </xf>
    <xf numFmtId="165" fontId="9" fillId="0" borderId="22" xfId="0" applyNumberFormat="1" applyFont="1" applyBorder="1" applyAlignment="1">
      <alignment horizontal="center" vertical="center"/>
    </xf>
    <xf numFmtId="165" fontId="9" fillId="0" borderId="25" xfId="0" applyNumberFormat="1" applyFont="1" applyBorder="1" applyAlignment="1">
      <alignment horizontal="center" vertical="center"/>
    </xf>
    <xf numFmtId="165" fontId="9" fillId="0" borderId="56" xfId="0" applyNumberFormat="1" applyFont="1" applyBorder="1" applyAlignment="1">
      <alignment horizontal="center" vertical="center"/>
    </xf>
    <xf numFmtId="165" fontId="18" fillId="0" borderId="39" xfId="0" applyNumberFormat="1" applyFont="1" applyBorder="1" applyAlignment="1">
      <alignment horizontal="center" vertical="center"/>
    </xf>
    <xf numFmtId="165" fontId="9" fillId="4" borderId="16" xfId="0" applyNumberFormat="1" applyFont="1" applyFill="1" applyBorder="1" applyAlignment="1">
      <alignment horizontal="center"/>
    </xf>
    <xf numFmtId="165" fontId="9" fillId="4" borderId="20" xfId="0" applyNumberFormat="1" applyFont="1" applyFill="1" applyBorder="1" applyAlignment="1">
      <alignment horizontal="center" vertical="center"/>
    </xf>
    <xf numFmtId="165" fontId="18" fillId="0" borderId="28" xfId="0" applyNumberFormat="1" applyFont="1" applyBorder="1" applyAlignment="1">
      <alignment horizontal="center" vertical="center"/>
    </xf>
    <xf numFmtId="165" fontId="9" fillId="4" borderId="28" xfId="0" applyNumberFormat="1" applyFont="1" applyFill="1" applyBorder="1" applyAlignment="1">
      <alignment horizontal="center" vertical="center"/>
    </xf>
    <xf numFmtId="165" fontId="9" fillId="4" borderId="44" xfId="0" applyNumberFormat="1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/>
    </xf>
    <xf numFmtId="165" fontId="9" fillId="2" borderId="16" xfId="0" applyNumberFormat="1" applyFont="1" applyFill="1" applyBorder="1" applyAlignment="1">
      <alignment horizontal="center" vertical="center"/>
    </xf>
    <xf numFmtId="165" fontId="9" fillId="2" borderId="20" xfId="0" applyNumberFormat="1" applyFont="1" applyFill="1" applyBorder="1" applyAlignment="1">
      <alignment horizontal="center" vertical="center"/>
    </xf>
    <xf numFmtId="0" fontId="9" fillId="2" borderId="21" xfId="0" applyFont="1" applyFill="1" applyBorder="1" applyAlignment="1">
      <alignment horizontal="center" vertical="center"/>
    </xf>
    <xf numFmtId="0" fontId="9" fillId="2" borderId="49" xfId="0" applyFont="1" applyFill="1" applyBorder="1" applyAlignment="1">
      <alignment horizontal="center" vertical="center"/>
    </xf>
    <xf numFmtId="165" fontId="9" fillId="2" borderId="49" xfId="0" applyNumberFormat="1" applyFont="1" applyFill="1" applyBorder="1" applyAlignment="1">
      <alignment horizontal="center" vertical="center"/>
    </xf>
    <xf numFmtId="165" fontId="9" fillId="2" borderId="21" xfId="0" applyNumberFormat="1" applyFont="1" applyFill="1" applyBorder="1" applyAlignment="1">
      <alignment horizontal="center" vertical="center"/>
    </xf>
    <xf numFmtId="165" fontId="9" fillId="0" borderId="58" xfId="0" applyNumberFormat="1" applyFont="1" applyBorder="1" applyAlignment="1">
      <alignment horizontal="center" vertical="center"/>
    </xf>
    <xf numFmtId="165" fontId="9" fillId="0" borderId="4" xfId="0" applyNumberFormat="1" applyFont="1" applyBorder="1" applyAlignment="1">
      <alignment horizontal="center" vertical="center"/>
    </xf>
    <xf numFmtId="3" fontId="9" fillId="2" borderId="16" xfId="0" applyNumberFormat="1" applyFont="1" applyFill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165" fontId="7" fillId="0" borderId="0" xfId="0" applyNumberFormat="1" applyFont="1"/>
    <xf numFmtId="0" fontId="22" fillId="4" borderId="16" xfId="0" applyFont="1" applyFill="1" applyBorder="1" applyAlignment="1">
      <alignment horizontal="center" vertical="center"/>
    </xf>
    <xf numFmtId="0" fontId="30" fillId="4" borderId="54" xfId="0" applyFont="1" applyFill="1" applyBorder="1" applyAlignment="1">
      <alignment horizontal="center" vertical="center"/>
    </xf>
    <xf numFmtId="0" fontId="0" fillId="8" borderId="0" xfId="0" applyFill="1"/>
    <xf numFmtId="0" fontId="38" fillId="0" borderId="0" xfId="0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40" fillId="8" borderId="0" xfId="0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13" fillId="0" borderId="0" xfId="0" applyFont="1" applyFill="1" applyBorder="1" applyAlignment="1">
      <alignment vertical="center"/>
    </xf>
    <xf numFmtId="165" fontId="13" fillId="0" borderId="62" xfId="0" applyNumberFormat="1" applyFont="1" applyBorder="1" applyAlignment="1">
      <alignment horizontal="center"/>
    </xf>
    <xf numFmtId="165" fontId="44" fillId="0" borderId="62" xfId="0" applyNumberFormat="1" applyFont="1" applyBorder="1" applyAlignment="1">
      <alignment horizontal="center"/>
    </xf>
    <xf numFmtId="0" fontId="30" fillId="0" borderId="41" xfId="0" applyFont="1" applyFill="1" applyBorder="1" applyAlignment="1">
      <alignment horizontal="center" vertical="center"/>
    </xf>
    <xf numFmtId="0" fontId="30" fillId="0" borderId="14" xfId="0" applyFont="1" applyFill="1" applyBorder="1" applyAlignment="1">
      <alignment horizontal="center" vertical="center"/>
    </xf>
    <xf numFmtId="165" fontId="44" fillId="0" borderId="62" xfId="0" applyNumberFormat="1" applyFont="1" applyFill="1" applyBorder="1" applyAlignment="1">
      <alignment horizontal="center"/>
    </xf>
    <xf numFmtId="165" fontId="43" fillId="0" borderId="34" xfId="0" applyNumberFormat="1" applyFont="1" applyBorder="1" applyAlignment="1">
      <alignment horizontal="center"/>
    </xf>
    <xf numFmtId="165" fontId="13" fillId="0" borderId="34" xfId="0" applyNumberFormat="1" applyFont="1" applyBorder="1" applyAlignment="1">
      <alignment horizontal="center"/>
    </xf>
    <xf numFmtId="165" fontId="44" fillId="0" borderId="34" xfId="0" applyNumberFormat="1" applyFont="1" applyBorder="1" applyAlignment="1">
      <alignment horizontal="center"/>
    </xf>
    <xf numFmtId="0" fontId="30" fillId="0" borderId="16" xfId="0" applyFont="1" applyFill="1" applyBorder="1" applyAlignment="1">
      <alignment horizontal="center" vertical="center"/>
    </xf>
    <xf numFmtId="0" fontId="30" fillId="9" borderId="16" xfId="0" applyFont="1" applyFill="1" applyBorder="1" applyAlignment="1">
      <alignment horizontal="center" vertical="center"/>
    </xf>
    <xf numFmtId="0" fontId="45" fillId="9" borderId="16" xfId="0" applyFont="1" applyFill="1" applyBorder="1" applyAlignment="1">
      <alignment horizontal="center" vertical="center" wrapText="1"/>
    </xf>
    <xf numFmtId="0" fontId="46" fillId="9" borderId="16" xfId="0" applyFont="1" applyFill="1" applyBorder="1" applyAlignment="1">
      <alignment horizontal="center" vertical="center"/>
    </xf>
    <xf numFmtId="0" fontId="0" fillId="0" borderId="14" xfId="0" applyBorder="1"/>
    <xf numFmtId="166" fontId="13" fillId="0" borderId="16" xfId="0" applyNumberFormat="1" applyFont="1" applyFill="1" applyBorder="1" applyAlignment="1">
      <alignment horizontal="center" vertical="center"/>
    </xf>
    <xf numFmtId="166" fontId="13" fillId="0" borderId="19" xfId="0" applyNumberFormat="1" applyFont="1" applyFill="1" applyBorder="1" applyAlignment="1">
      <alignment horizontal="center" vertical="center"/>
    </xf>
    <xf numFmtId="0" fontId="22" fillId="0" borderId="20" xfId="0" applyFont="1" applyFill="1" applyBorder="1" applyAlignment="1">
      <alignment horizontal="center" vertical="center"/>
    </xf>
    <xf numFmtId="166" fontId="36" fillId="0" borderId="26" xfId="0" applyNumberFormat="1" applyFont="1" applyBorder="1" applyAlignment="1">
      <alignment horizontal="center"/>
    </xf>
    <xf numFmtId="0" fontId="22" fillId="0" borderId="28" xfId="0" applyFont="1" applyFill="1" applyBorder="1" applyAlignment="1">
      <alignment horizontal="center" vertical="center"/>
    </xf>
    <xf numFmtId="166" fontId="13" fillId="0" borderId="64" xfId="0" applyNumberFormat="1" applyFont="1" applyBorder="1" applyAlignment="1">
      <alignment horizontal="center" vertical="center"/>
    </xf>
    <xf numFmtId="166" fontId="13" fillId="0" borderId="63" xfId="0" applyNumberFormat="1" applyFont="1" applyBorder="1" applyAlignment="1">
      <alignment horizontal="center" vertical="center"/>
    </xf>
    <xf numFmtId="166" fontId="13" fillId="0" borderId="2" xfId="0" applyNumberFormat="1" applyFont="1" applyBorder="1" applyAlignment="1">
      <alignment horizontal="center" vertical="center"/>
    </xf>
    <xf numFmtId="166" fontId="13" fillId="0" borderId="65" xfId="0" applyNumberFormat="1" applyFont="1" applyBorder="1" applyAlignment="1">
      <alignment horizontal="center" vertical="center"/>
    </xf>
    <xf numFmtId="0" fontId="22" fillId="0" borderId="14" xfId="0" applyFont="1" applyFill="1" applyBorder="1" applyAlignment="1">
      <alignment horizontal="center" vertical="center"/>
    </xf>
    <xf numFmtId="166" fontId="13" fillId="0" borderId="39" xfId="0" applyNumberFormat="1" applyFont="1" applyBorder="1" applyAlignment="1">
      <alignment horizontal="center" vertical="center"/>
    </xf>
    <xf numFmtId="166" fontId="13" fillId="0" borderId="27" xfId="0" applyNumberFormat="1" applyFont="1" applyBorder="1" applyAlignment="1">
      <alignment horizontal="center" vertical="center"/>
    </xf>
    <xf numFmtId="166" fontId="13" fillId="0" borderId="57" xfId="0" applyNumberFormat="1" applyFont="1" applyBorder="1" applyAlignment="1">
      <alignment horizontal="center" vertical="center"/>
    </xf>
    <xf numFmtId="0" fontId="22" fillId="0" borderId="16" xfId="0" applyFont="1" applyFill="1" applyBorder="1" applyAlignment="1">
      <alignment horizontal="center" vertical="center"/>
    </xf>
    <xf numFmtId="0" fontId="25" fillId="9" borderId="16" xfId="0" applyFont="1" applyFill="1" applyBorder="1" applyAlignment="1">
      <alignment horizontal="center" vertical="center"/>
    </xf>
    <xf numFmtId="0" fontId="25" fillId="9" borderId="19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0" fontId="0" fillId="0" borderId="11" xfId="0" applyBorder="1"/>
    <xf numFmtId="166" fontId="48" fillId="0" borderId="66" xfId="0" applyNumberFormat="1" applyFont="1" applyBorder="1" applyAlignment="1">
      <alignment horizontal="center" vertical="center"/>
    </xf>
    <xf numFmtId="166" fontId="48" fillId="0" borderId="67" xfId="0" applyNumberFormat="1" applyFont="1" applyBorder="1" applyAlignment="1">
      <alignment horizontal="center" vertical="center"/>
    </xf>
    <xf numFmtId="166" fontId="48" fillId="0" borderId="68" xfId="0" applyNumberFormat="1" applyFont="1" applyBorder="1" applyAlignment="1">
      <alignment horizontal="center" vertical="center"/>
    </xf>
    <xf numFmtId="0" fontId="0" fillId="0" borderId="49" xfId="0" applyBorder="1"/>
    <xf numFmtId="0" fontId="49" fillId="0" borderId="0" xfId="0" applyFont="1" applyAlignment="1">
      <alignment horizontal="center" vertical="center"/>
    </xf>
    <xf numFmtId="166" fontId="36" fillId="0" borderId="69" xfId="0" applyNumberFormat="1" applyFont="1" applyFill="1" applyBorder="1" applyAlignment="1">
      <alignment horizontal="center" vertical="center"/>
    </xf>
    <xf numFmtId="166" fontId="36" fillId="0" borderId="29" xfId="0" applyNumberFormat="1" applyFont="1" applyFill="1" applyBorder="1" applyAlignment="1">
      <alignment horizontal="center" vertical="center"/>
    </xf>
    <xf numFmtId="166" fontId="36" fillId="0" borderId="70" xfId="0" applyNumberFormat="1" applyFont="1" applyFill="1" applyBorder="1" applyAlignment="1">
      <alignment horizontal="center" vertical="center"/>
    </xf>
    <xf numFmtId="0" fontId="30" fillId="8" borderId="16" xfId="0" applyFont="1" applyFill="1" applyBorder="1" applyAlignment="1">
      <alignment horizontal="center" vertical="center"/>
    </xf>
    <xf numFmtId="166" fontId="36" fillId="0" borderId="71" xfId="0" applyNumberFormat="1" applyFont="1" applyFill="1" applyBorder="1" applyAlignment="1">
      <alignment horizontal="center" vertical="center"/>
    </xf>
    <xf numFmtId="166" fontId="36" fillId="0" borderId="72" xfId="0" applyNumberFormat="1" applyFont="1" applyFill="1" applyBorder="1" applyAlignment="1">
      <alignment horizontal="center" vertical="center"/>
    </xf>
    <xf numFmtId="166" fontId="36" fillId="0" borderId="73" xfId="0" applyNumberFormat="1" applyFont="1" applyFill="1" applyBorder="1" applyAlignment="1">
      <alignment horizontal="center" vertical="center"/>
    </xf>
    <xf numFmtId="165" fontId="36" fillId="0" borderId="59" xfId="0" applyNumberFormat="1" applyFont="1" applyBorder="1" applyAlignment="1">
      <alignment horizontal="center" vertical="center"/>
    </xf>
    <xf numFmtId="0" fontId="30" fillId="8" borderId="44" xfId="0" applyFont="1" applyFill="1" applyBorder="1" applyAlignment="1">
      <alignment horizontal="center" vertical="center"/>
    </xf>
    <xf numFmtId="166" fontId="36" fillId="0" borderId="72" xfId="0" applyNumberFormat="1" applyFont="1" applyBorder="1" applyAlignment="1">
      <alignment horizontal="center" vertical="center"/>
    </xf>
    <xf numFmtId="166" fontId="36" fillId="0" borderId="73" xfId="0" applyNumberFormat="1" applyFont="1" applyBorder="1" applyAlignment="1">
      <alignment horizontal="center" vertical="center"/>
    </xf>
    <xf numFmtId="166" fontId="0" fillId="0" borderId="21" xfId="0" applyNumberFormat="1" applyBorder="1"/>
    <xf numFmtId="165" fontId="36" fillId="0" borderId="62" xfId="0" applyNumberFormat="1" applyFont="1" applyBorder="1" applyAlignment="1">
      <alignment horizontal="center" vertical="center"/>
    </xf>
    <xf numFmtId="166" fontId="48" fillId="0" borderId="71" xfId="0" applyNumberFormat="1" applyFont="1" applyFill="1" applyBorder="1" applyAlignment="1">
      <alignment horizontal="center" vertical="center"/>
    </xf>
    <xf numFmtId="166" fontId="48" fillId="0" borderId="32" xfId="0" applyNumberFormat="1" applyFont="1" applyBorder="1" applyAlignment="1">
      <alignment horizontal="center" vertical="center"/>
    </xf>
    <xf numFmtId="166" fontId="48" fillId="0" borderId="73" xfId="0" applyNumberFormat="1" applyFont="1" applyBorder="1" applyAlignment="1">
      <alignment horizontal="center" vertical="center"/>
    </xf>
    <xf numFmtId="0" fontId="6" fillId="0" borderId="49" xfId="0" applyFont="1" applyBorder="1"/>
    <xf numFmtId="0" fontId="6" fillId="0" borderId="21" xfId="0" applyFont="1" applyBorder="1"/>
    <xf numFmtId="0" fontId="6" fillId="0" borderId="0" xfId="0" applyFont="1" applyBorder="1"/>
    <xf numFmtId="0" fontId="6" fillId="0" borderId="0" xfId="0" applyFont="1" applyFill="1"/>
    <xf numFmtId="0" fontId="22" fillId="0" borderId="0" xfId="0" applyFont="1" applyFill="1" applyAlignment="1">
      <alignment horizontal="right" vertical="center"/>
    </xf>
    <xf numFmtId="0" fontId="10" fillId="0" borderId="0" xfId="0" applyFont="1"/>
    <xf numFmtId="0" fontId="6" fillId="10" borderId="0" xfId="0" applyFont="1" applyFill="1"/>
    <xf numFmtId="165" fontId="6" fillId="0" borderId="0" xfId="0" applyNumberFormat="1" applyFont="1"/>
    <xf numFmtId="165" fontId="13" fillId="0" borderId="0" xfId="0" applyNumberFormat="1" applyFont="1" applyAlignment="1">
      <alignment horizontal="center"/>
    </xf>
    <xf numFmtId="0" fontId="13" fillId="0" borderId="0" xfId="0" applyFont="1"/>
    <xf numFmtId="165" fontId="13" fillId="0" borderId="43" xfId="0" applyNumberFormat="1" applyFont="1" applyBorder="1" applyAlignment="1">
      <alignment horizontal="center" vertical="center"/>
    </xf>
    <xf numFmtId="165" fontId="13" fillId="11" borderId="15" xfId="0" applyNumberFormat="1" applyFont="1" applyFill="1" applyBorder="1" applyAlignment="1">
      <alignment horizontal="center" vertical="center"/>
    </xf>
    <xf numFmtId="0" fontId="13" fillId="0" borderId="20" xfId="0" applyFont="1" applyFill="1" applyBorder="1" applyAlignment="1">
      <alignment horizontal="center" vertical="center"/>
    </xf>
    <xf numFmtId="165" fontId="13" fillId="0" borderId="65" xfId="0" applyNumberFormat="1" applyFont="1" applyBorder="1" applyAlignment="1">
      <alignment horizontal="center" vertical="center"/>
    </xf>
    <xf numFmtId="165" fontId="13" fillId="0" borderId="2" xfId="0" applyNumberFormat="1" applyFont="1" applyBorder="1" applyAlignment="1">
      <alignment horizontal="center" vertical="center"/>
    </xf>
    <xf numFmtId="165" fontId="36" fillId="0" borderId="2" xfId="0" applyNumberFormat="1" applyFont="1" applyBorder="1" applyAlignment="1">
      <alignment horizontal="center" vertical="center"/>
    </xf>
    <xf numFmtId="165" fontId="13" fillId="11" borderId="2" xfId="0" applyNumberFormat="1" applyFont="1" applyFill="1" applyBorder="1" applyAlignment="1">
      <alignment horizontal="center" vertical="center"/>
    </xf>
    <xf numFmtId="165" fontId="13" fillId="0" borderId="55" xfId="0" applyNumberFormat="1" applyFont="1" applyBorder="1" applyAlignment="1">
      <alignment horizontal="center" vertical="center"/>
    </xf>
    <xf numFmtId="0" fontId="13" fillId="0" borderId="28" xfId="0" applyFont="1" applyFill="1" applyBorder="1" applyAlignment="1">
      <alignment horizontal="center" vertical="center"/>
    </xf>
    <xf numFmtId="165" fontId="13" fillId="11" borderId="8" xfId="0" applyNumberFormat="1" applyFont="1" applyFill="1" applyBorder="1" applyAlignment="1">
      <alignment horizontal="center" vertical="center"/>
    </xf>
    <xf numFmtId="165" fontId="13" fillId="0" borderId="8" xfId="0" applyNumberFormat="1" applyFont="1" applyBorder="1" applyAlignment="1">
      <alignment horizontal="center" vertical="center"/>
    </xf>
    <xf numFmtId="165" fontId="13" fillId="0" borderId="76" xfId="0" applyNumberFormat="1" applyFont="1" applyBorder="1" applyAlignment="1">
      <alignment horizontal="center" vertical="center"/>
    </xf>
    <xf numFmtId="165" fontId="13" fillId="0" borderId="38" xfId="0" applyNumberFormat="1" applyFont="1" applyBorder="1" applyAlignment="1">
      <alignment horizontal="center" vertical="center"/>
    </xf>
    <xf numFmtId="165" fontId="13" fillId="0" borderId="40" xfId="0" applyNumberFormat="1" applyFont="1" applyBorder="1" applyAlignment="1">
      <alignment horizontal="center" vertical="center"/>
    </xf>
    <xf numFmtId="165" fontId="13" fillId="0" borderId="13" xfId="0" applyNumberFormat="1" applyFont="1" applyBorder="1" applyAlignment="1">
      <alignment horizontal="center" vertical="center"/>
    </xf>
    <xf numFmtId="165" fontId="47" fillId="9" borderId="13" xfId="0" applyNumberFormat="1" applyFont="1" applyFill="1" applyBorder="1" applyAlignment="1">
      <alignment horizontal="center" vertical="center"/>
    </xf>
    <xf numFmtId="0" fontId="13" fillId="0" borderId="21" xfId="0" applyFont="1" applyFill="1" applyBorder="1" applyAlignment="1">
      <alignment horizontal="center" vertical="center"/>
    </xf>
    <xf numFmtId="0" fontId="13" fillId="0" borderId="16" xfId="0" applyFont="1" applyFill="1" applyBorder="1" applyAlignment="1">
      <alignment horizontal="center" vertical="center" wrapText="1"/>
    </xf>
    <xf numFmtId="0" fontId="13" fillId="0" borderId="41" xfId="0" applyFont="1" applyFill="1" applyBorder="1" applyAlignment="1">
      <alignment horizontal="center" vertical="center" wrapText="1"/>
    </xf>
    <xf numFmtId="0" fontId="13" fillId="0" borderId="20" xfId="0" applyFont="1" applyFill="1" applyBorder="1" applyAlignment="1">
      <alignment horizontal="center" vertical="center" wrapText="1"/>
    </xf>
    <xf numFmtId="0" fontId="12" fillId="0" borderId="0" xfId="0" applyFont="1" applyAlignment="1">
      <alignment vertical="center" wrapText="1"/>
    </xf>
    <xf numFmtId="0" fontId="0" fillId="12" borderId="0" xfId="0" applyFill="1"/>
    <xf numFmtId="165" fontId="30" fillId="9" borderId="16" xfId="0" applyNumberFormat="1" applyFont="1" applyFill="1" applyBorder="1" applyAlignment="1">
      <alignment horizontal="center"/>
    </xf>
    <xf numFmtId="165" fontId="30" fillId="9" borderId="19" xfId="0" applyNumberFormat="1" applyFont="1" applyFill="1" applyBorder="1" applyAlignment="1">
      <alignment horizontal="center"/>
    </xf>
    <xf numFmtId="0" fontId="32" fillId="0" borderId="28" xfId="0" applyFont="1" applyFill="1" applyBorder="1"/>
    <xf numFmtId="165" fontId="30" fillId="0" borderId="15" xfId="0" applyNumberFormat="1" applyFont="1" applyFill="1" applyBorder="1" applyAlignment="1">
      <alignment horizontal="center" vertical="center"/>
    </xf>
    <xf numFmtId="165" fontId="30" fillId="0" borderId="11" xfId="0" applyNumberFormat="1" applyFont="1" applyFill="1" applyBorder="1" applyAlignment="1">
      <alignment horizontal="center" vertical="center"/>
    </xf>
    <xf numFmtId="165" fontId="30" fillId="0" borderId="47" xfId="0" applyNumberFormat="1" applyFont="1" applyFill="1" applyBorder="1" applyAlignment="1">
      <alignment horizontal="center" vertical="center"/>
    </xf>
    <xf numFmtId="0" fontId="30" fillId="0" borderId="20" xfId="0" applyFont="1" applyFill="1" applyBorder="1" applyAlignment="1">
      <alignment horizontal="center" vertical="center"/>
    </xf>
    <xf numFmtId="165" fontId="30" fillId="0" borderId="65" xfId="0" applyNumberFormat="1" applyFont="1" applyFill="1" applyBorder="1" applyAlignment="1">
      <alignment horizontal="center" vertical="center"/>
    </xf>
    <xf numFmtId="165" fontId="30" fillId="0" borderId="55" xfId="0" applyNumberFormat="1" applyFont="1" applyFill="1" applyBorder="1" applyAlignment="1">
      <alignment horizontal="center" vertical="center"/>
    </xf>
    <xf numFmtId="165" fontId="30" fillId="0" borderId="2" xfId="0" applyNumberFormat="1" applyFont="1" applyFill="1" applyBorder="1" applyAlignment="1">
      <alignment horizontal="center" vertical="center"/>
    </xf>
    <xf numFmtId="165" fontId="30" fillId="0" borderId="64" xfId="0" applyNumberFormat="1" applyFont="1" applyFill="1" applyBorder="1" applyAlignment="1">
      <alignment horizontal="center" vertical="center"/>
    </xf>
    <xf numFmtId="0" fontId="30" fillId="0" borderId="28" xfId="0" applyFont="1" applyFill="1" applyBorder="1" applyAlignment="1">
      <alignment horizontal="center" vertical="center"/>
    </xf>
    <xf numFmtId="165" fontId="30" fillId="0" borderId="63" xfId="0" applyNumberFormat="1" applyFont="1" applyFill="1" applyBorder="1" applyAlignment="1">
      <alignment horizontal="center" vertical="center"/>
    </xf>
    <xf numFmtId="165" fontId="30" fillId="0" borderId="9" xfId="0" applyNumberFormat="1" applyFont="1" applyFill="1" applyBorder="1" applyAlignment="1">
      <alignment horizontal="center" vertical="center"/>
    </xf>
    <xf numFmtId="165" fontId="30" fillId="0" borderId="8" xfId="0" applyNumberFormat="1" applyFont="1" applyFill="1" applyBorder="1" applyAlignment="1">
      <alignment horizontal="center" vertical="center"/>
    </xf>
    <xf numFmtId="165" fontId="30" fillId="0" borderId="57" xfId="0" applyNumberFormat="1" applyFont="1" applyFill="1" applyBorder="1" applyAlignment="1">
      <alignment horizontal="center" vertical="center"/>
    </xf>
    <xf numFmtId="0" fontId="22" fillId="0" borderId="19" xfId="0" applyFont="1" applyFill="1" applyBorder="1" applyAlignment="1">
      <alignment horizontal="center" vertical="center"/>
    </xf>
    <xf numFmtId="0" fontId="22" fillId="0" borderId="41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/>
    </xf>
    <xf numFmtId="165" fontId="33" fillId="0" borderId="63" xfId="0" applyNumberFormat="1" applyFont="1" applyFill="1" applyBorder="1" applyAlignment="1">
      <alignment horizontal="center" vertical="center"/>
    </xf>
    <xf numFmtId="165" fontId="30" fillId="0" borderId="38" xfId="0" applyNumberFormat="1" applyFont="1" applyFill="1" applyBorder="1" applyAlignment="1">
      <alignment horizontal="center" vertical="center"/>
    </xf>
    <xf numFmtId="165" fontId="33" fillId="0" borderId="62" xfId="0" applyNumberFormat="1" applyFont="1" applyFill="1" applyBorder="1" applyAlignment="1">
      <alignment horizontal="center" vertical="center"/>
    </xf>
    <xf numFmtId="165" fontId="33" fillId="0" borderId="49" xfId="0" applyNumberFormat="1" applyFont="1" applyFill="1" applyBorder="1" applyAlignment="1">
      <alignment horizontal="center" vertical="center"/>
    </xf>
    <xf numFmtId="0" fontId="31" fillId="0" borderId="28" xfId="0" applyFont="1" applyBorder="1"/>
    <xf numFmtId="165" fontId="34" fillId="13" borderId="22" xfId="0" applyNumberFormat="1" applyFont="1" applyFill="1" applyBorder="1" applyAlignment="1">
      <alignment horizontal="center" vertical="center"/>
    </xf>
    <xf numFmtId="165" fontId="34" fillId="13" borderId="15" xfId="0" applyNumberFormat="1" applyFont="1" applyFill="1" applyBorder="1" applyAlignment="1">
      <alignment horizontal="center" vertical="center"/>
    </xf>
    <xf numFmtId="165" fontId="34" fillId="13" borderId="11" xfId="0" applyNumberFormat="1" applyFont="1" applyFill="1" applyBorder="1" applyAlignment="1">
      <alignment horizontal="center" vertical="center"/>
    </xf>
    <xf numFmtId="165" fontId="34" fillId="13" borderId="47" xfId="0" applyNumberFormat="1" applyFont="1" applyFill="1" applyBorder="1" applyAlignment="1">
      <alignment horizontal="center" vertical="center"/>
    </xf>
    <xf numFmtId="165" fontId="34" fillId="13" borderId="65" xfId="0" applyNumberFormat="1" applyFont="1" applyFill="1" applyBorder="1" applyAlignment="1">
      <alignment horizontal="center" vertical="center"/>
    </xf>
    <xf numFmtId="165" fontId="34" fillId="13" borderId="55" xfId="0" applyNumberFormat="1" applyFont="1" applyFill="1" applyBorder="1" applyAlignment="1">
      <alignment horizontal="center" vertical="center"/>
    </xf>
    <xf numFmtId="165" fontId="34" fillId="13" borderId="2" xfId="0" applyNumberFormat="1" applyFont="1" applyFill="1" applyBorder="1" applyAlignment="1">
      <alignment horizontal="center" vertical="center"/>
    </xf>
    <xf numFmtId="165" fontId="34" fillId="13" borderId="64" xfId="0" applyNumberFormat="1" applyFont="1" applyFill="1" applyBorder="1" applyAlignment="1">
      <alignment horizontal="center" vertical="center"/>
    </xf>
    <xf numFmtId="0" fontId="30" fillId="0" borderId="44" xfId="0" applyFont="1" applyFill="1" applyBorder="1" applyAlignment="1">
      <alignment horizontal="center" vertical="center"/>
    </xf>
    <xf numFmtId="165" fontId="34" fillId="13" borderId="21" xfId="0" applyNumberFormat="1" applyFont="1" applyFill="1" applyBorder="1" applyAlignment="1">
      <alignment horizontal="center" vertical="center"/>
    </xf>
    <xf numFmtId="165" fontId="34" fillId="13" borderId="63" xfId="0" applyNumberFormat="1" applyFont="1" applyFill="1" applyBorder="1" applyAlignment="1">
      <alignment horizontal="center" vertical="center"/>
    </xf>
    <xf numFmtId="165" fontId="30" fillId="0" borderId="63" xfId="0" applyNumberFormat="1" applyFont="1" applyBorder="1" applyAlignment="1">
      <alignment horizontal="center" vertical="center"/>
    </xf>
    <xf numFmtId="165" fontId="30" fillId="0" borderId="55" xfId="0" applyNumberFormat="1" applyFont="1" applyBorder="1" applyAlignment="1">
      <alignment horizontal="center" vertical="center"/>
    </xf>
    <xf numFmtId="165" fontId="30" fillId="0" borderId="2" xfId="0" applyNumberFormat="1" applyFont="1" applyBorder="1" applyAlignment="1">
      <alignment horizontal="center" vertical="center"/>
    </xf>
    <xf numFmtId="165" fontId="30" fillId="0" borderId="64" xfId="0" applyNumberFormat="1" applyFont="1" applyBorder="1" applyAlignment="1">
      <alignment horizontal="center" vertical="center"/>
    </xf>
    <xf numFmtId="165" fontId="30" fillId="0" borderId="3" xfId="0" applyNumberFormat="1" applyFont="1" applyBorder="1" applyAlignment="1">
      <alignment horizontal="center" vertical="center"/>
    </xf>
    <xf numFmtId="165" fontId="30" fillId="0" borderId="9" xfId="0" applyNumberFormat="1" applyFont="1" applyBorder="1" applyAlignment="1">
      <alignment horizontal="center" vertical="center"/>
    </xf>
    <xf numFmtId="165" fontId="30" fillId="0" borderId="8" xfId="0" applyNumberFormat="1" applyFont="1" applyBorder="1" applyAlignment="1">
      <alignment horizontal="center" vertical="center"/>
    </xf>
    <xf numFmtId="165" fontId="30" fillId="0" borderId="57" xfId="0" applyNumberFormat="1" applyFont="1" applyBorder="1" applyAlignment="1">
      <alignment horizontal="center" vertical="center"/>
    </xf>
    <xf numFmtId="165" fontId="51" fillId="0" borderId="0" xfId="0" applyNumberFormat="1" applyFont="1" applyFill="1" applyBorder="1" applyAlignment="1">
      <alignment horizontal="center"/>
    </xf>
    <xf numFmtId="165" fontId="30" fillId="0" borderId="25" xfId="0" applyNumberFormat="1" applyFont="1" applyFill="1" applyBorder="1" applyAlignment="1">
      <alignment horizontal="center" vertical="center"/>
    </xf>
    <xf numFmtId="165" fontId="30" fillId="0" borderId="35" xfId="0" applyNumberFormat="1" applyFont="1" applyFill="1" applyBorder="1" applyAlignment="1">
      <alignment horizontal="center" vertical="center"/>
    </xf>
    <xf numFmtId="165" fontId="30" fillId="0" borderId="62" xfId="0" applyNumberFormat="1" applyFont="1" applyFill="1" applyBorder="1" applyAlignment="1">
      <alignment horizontal="center" vertical="center"/>
    </xf>
    <xf numFmtId="165" fontId="30" fillId="0" borderId="21" xfId="0" applyNumberFormat="1" applyFont="1" applyFill="1" applyBorder="1" applyAlignment="1">
      <alignment horizontal="center" vertical="center"/>
    </xf>
    <xf numFmtId="165" fontId="30" fillId="8" borderId="63" xfId="0" applyNumberFormat="1" applyFont="1" applyFill="1" applyBorder="1" applyAlignment="1">
      <alignment horizontal="center" vertical="center"/>
    </xf>
    <xf numFmtId="165" fontId="30" fillId="8" borderId="62" xfId="0" applyNumberFormat="1" applyFont="1" applyFill="1" applyBorder="1" applyAlignment="1">
      <alignment horizontal="center" vertical="center"/>
    </xf>
    <xf numFmtId="165" fontId="30" fillId="8" borderId="38" xfId="0" applyNumberFormat="1" applyFont="1" applyFill="1" applyBorder="1" applyAlignment="1">
      <alignment horizontal="center" vertical="center"/>
    </xf>
    <xf numFmtId="165" fontId="30" fillId="8" borderId="34" xfId="0" applyNumberFormat="1" applyFont="1" applyFill="1" applyBorder="1" applyAlignment="1">
      <alignment horizontal="center" vertical="center"/>
    </xf>
    <xf numFmtId="0" fontId="30" fillId="9" borderId="19" xfId="0" applyFont="1" applyFill="1" applyBorder="1" applyAlignment="1">
      <alignment horizontal="center" vertical="center"/>
    </xf>
    <xf numFmtId="0" fontId="30" fillId="9" borderId="41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165" fontId="30" fillId="0" borderId="34" xfId="0" applyNumberFormat="1" applyFont="1" applyFill="1" applyBorder="1" applyAlignment="1">
      <alignment horizontal="center" vertical="center"/>
    </xf>
    <xf numFmtId="0" fontId="30" fillId="0" borderId="19" xfId="0" applyFont="1" applyFill="1" applyBorder="1" applyAlignment="1">
      <alignment horizontal="center" vertical="center"/>
    </xf>
    <xf numFmtId="165" fontId="51" fillId="0" borderId="14" xfId="0" applyNumberFormat="1" applyFont="1" applyFill="1" applyBorder="1" applyAlignment="1">
      <alignment horizontal="center"/>
    </xf>
    <xf numFmtId="165" fontId="30" fillId="0" borderId="54" xfId="0" applyNumberFormat="1" applyFont="1" applyFill="1" applyBorder="1" applyAlignment="1">
      <alignment horizontal="center" vertical="center"/>
    </xf>
    <xf numFmtId="165" fontId="30" fillId="0" borderId="59" xfId="0" applyNumberFormat="1" applyFont="1" applyFill="1" applyBorder="1" applyAlignment="1">
      <alignment horizontal="center" vertical="center"/>
    </xf>
    <xf numFmtId="166" fontId="30" fillId="3" borderId="43" xfId="0" applyNumberFormat="1" applyFont="1" applyFill="1" applyBorder="1" applyAlignment="1">
      <alignment horizontal="center"/>
    </xf>
    <xf numFmtId="166" fontId="30" fillId="3" borderId="10" xfId="0" applyNumberFormat="1" applyFont="1" applyFill="1" applyBorder="1" applyAlignment="1">
      <alignment horizontal="center"/>
    </xf>
    <xf numFmtId="166" fontId="30" fillId="3" borderId="58" xfId="0" applyNumberFormat="1" applyFont="1" applyFill="1" applyBorder="1" applyAlignment="1">
      <alignment horizontal="center"/>
    </xf>
    <xf numFmtId="165" fontId="30" fillId="0" borderId="15" xfId="0" applyNumberFormat="1" applyFont="1" applyBorder="1" applyAlignment="1">
      <alignment horizontal="center" vertical="center"/>
    </xf>
    <xf numFmtId="165" fontId="30" fillId="0" borderId="11" xfId="0" applyNumberFormat="1" applyFont="1" applyBorder="1" applyAlignment="1">
      <alignment horizontal="center" vertical="center"/>
    </xf>
    <xf numFmtId="165" fontId="30" fillId="0" borderId="47" xfId="0" applyNumberFormat="1" applyFont="1" applyBorder="1" applyAlignment="1">
      <alignment horizontal="center" vertical="center"/>
    </xf>
    <xf numFmtId="166" fontId="30" fillId="3" borderId="65" xfId="0" applyNumberFormat="1" applyFont="1" applyFill="1" applyBorder="1" applyAlignment="1">
      <alignment horizontal="center"/>
    </xf>
    <xf numFmtId="166" fontId="30" fillId="3" borderId="2" xfId="0" applyNumberFormat="1" applyFont="1" applyFill="1" applyBorder="1" applyAlignment="1">
      <alignment horizontal="center"/>
    </xf>
    <xf numFmtId="166" fontId="30" fillId="3" borderId="64" xfId="0" applyNumberFormat="1" applyFont="1" applyFill="1" applyBorder="1" applyAlignment="1">
      <alignment horizontal="center"/>
    </xf>
    <xf numFmtId="165" fontId="33" fillId="0" borderId="2" xfId="0" applyNumberFormat="1" applyFont="1" applyBorder="1" applyAlignment="1">
      <alignment horizontal="center" vertical="center"/>
    </xf>
    <xf numFmtId="165" fontId="30" fillId="0" borderId="77" xfId="0" applyNumberFormat="1" applyFont="1" applyBorder="1" applyAlignment="1">
      <alignment horizontal="center" vertical="center"/>
    </xf>
    <xf numFmtId="166" fontId="30" fillId="3" borderId="38" xfId="0" applyNumberFormat="1" applyFont="1" applyFill="1" applyBorder="1" applyAlignment="1">
      <alignment horizontal="center"/>
    </xf>
    <xf numFmtId="166" fontId="30" fillId="3" borderId="27" xfId="0" applyNumberFormat="1" applyFont="1" applyFill="1" applyBorder="1" applyAlignment="1">
      <alignment horizontal="center"/>
    </xf>
    <xf numFmtId="166" fontId="30" fillId="3" borderId="57" xfId="0" applyNumberFormat="1" applyFont="1" applyFill="1" applyBorder="1" applyAlignment="1">
      <alignment horizontal="center"/>
    </xf>
    <xf numFmtId="165" fontId="30" fillId="0" borderId="50" xfId="0" applyNumberFormat="1" applyFont="1" applyBorder="1" applyAlignment="1">
      <alignment horizontal="center" vertical="center"/>
    </xf>
    <xf numFmtId="0" fontId="30" fillId="3" borderId="16" xfId="0" applyFont="1" applyFill="1" applyBorder="1" applyAlignment="1">
      <alignment horizontal="center" vertical="center" wrapText="1"/>
    </xf>
    <xf numFmtId="0" fontId="30" fillId="8" borderId="19" xfId="0" applyFont="1" applyFill="1" applyBorder="1" applyAlignment="1">
      <alignment horizontal="center" vertical="center"/>
    </xf>
    <xf numFmtId="0" fontId="30" fillId="8" borderId="41" xfId="0" applyFont="1" applyFill="1" applyBorder="1" applyAlignment="1">
      <alignment horizontal="center" vertical="center"/>
    </xf>
    <xf numFmtId="0" fontId="0" fillId="0" borderId="0" xfId="0" applyFill="1" applyBorder="1"/>
    <xf numFmtId="165" fontId="30" fillId="0" borderId="36" xfId="0" applyNumberFormat="1" applyFont="1" applyBorder="1" applyAlignment="1">
      <alignment horizontal="center" vertical="center"/>
    </xf>
    <xf numFmtId="165" fontId="30" fillId="0" borderId="27" xfId="0" applyNumberFormat="1" applyFont="1" applyBorder="1" applyAlignment="1">
      <alignment horizontal="center" vertical="center"/>
    </xf>
    <xf numFmtId="166" fontId="30" fillId="3" borderId="25" xfId="0" applyNumberFormat="1" applyFont="1" applyFill="1" applyBorder="1" applyAlignment="1">
      <alignment horizontal="center"/>
    </xf>
    <xf numFmtId="166" fontId="30" fillId="3" borderId="35" xfId="0" applyNumberFormat="1" applyFont="1" applyFill="1" applyBorder="1" applyAlignment="1">
      <alignment horizontal="center"/>
    </xf>
    <xf numFmtId="166" fontId="30" fillId="3" borderId="63" xfId="0" applyNumberFormat="1" applyFont="1" applyFill="1" applyBorder="1" applyAlignment="1">
      <alignment horizontal="center"/>
    </xf>
    <xf numFmtId="166" fontId="30" fillId="3" borderId="62" xfId="0" applyNumberFormat="1" applyFont="1" applyFill="1" applyBorder="1" applyAlignment="1">
      <alignment horizontal="center"/>
    </xf>
    <xf numFmtId="166" fontId="30" fillId="3" borderId="39" xfId="0" applyNumberFormat="1" applyFont="1" applyFill="1" applyBorder="1" applyAlignment="1">
      <alignment horizontal="center"/>
    </xf>
    <xf numFmtId="166" fontId="30" fillId="3" borderId="34" xfId="0" applyNumberFormat="1" applyFont="1" applyFill="1" applyBorder="1" applyAlignment="1">
      <alignment horizontal="center"/>
    </xf>
    <xf numFmtId="165" fontId="33" fillId="0" borderId="77" xfId="0" applyNumberFormat="1" applyFont="1" applyBorder="1" applyAlignment="1">
      <alignment horizontal="center" vertical="center"/>
    </xf>
    <xf numFmtId="165" fontId="30" fillId="0" borderId="42" xfId="0" applyNumberFormat="1" applyFont="1" applyBorder="1" applyAlignment="1">
      <alignment horizontal="center" vertical="center"/>
    </xf>
    <xf numFmtId="0" fontId="30" fillId="8" borderId="20" xfId="0" applyFont="1" applyFill="1" applyBorder="1" applyAlignment="1">
      <alignment horizontal="center" vertical="center"/>
    </xf>
    <xf numFmtId="0" fontId="30" fillId="8" borderId="28" xfId="0" applyFont="1" applyFill="1" applyBorder="1" applyAlignment="1">
      <alignment horizontal="center" vertical="center"/>
    </xf>
    <xf numFmtId="0" fontId="12" fillId="0" borderId="0" xfId="0" applyFont="1" applyBorder="1" applyAlignment="1">
      <alignment vertical="center" wrapText="1"/>
    </xf>
    <xf numFmtId="2" fontId="22" fillId="2" borderId="0" xfId="0" applyNumberFormat="1" applyFont="1" applyFill="1" applyAlignment="1">
      <alignment horizontal="left" vertical="center"/>
    </xf>
    <xf numFmtId="0" fontId="22" fillId="2" borderId="0" xfId="0" applyFont="1" applyFill="1" applyAlignment="1">
      <alignment horizontal="right" vertical="center"/>
    </xf>
    <xf numFmtId="0" fontId="22" fillId="2" borderId="0" xfId="0" applyFont="1" applyFill="1" applyAlignment="1">
      <alignment horizontal="left" vertical="center"/>
    </xf>
    <xf numFmtId="2" fontId="22" fillId="2" borderId="0" xfId="0" applyNumberFormat="1" applyFont="1" applyFill="1" applyAlignment="1">
      <alignment horizontal="left"/>
    </xf>
    <xf numFmtId="0" fontId="22" fillId="2" borderId="0" xfId="0" applyFont="1" applyFill="1" applyAlignment="1">
      <alignment horizontal="right"/>
    </xf>
    <xf numFmtId="0" fontId="11" fillId="0" borderId="0" xfId="0" applyFont="1"/>
    <xf numFmtId="0" fontId="8" fillId="0" borderId="0" xfId="0" applyFont="1" applyFill="1" applyAlignment="1">
      <alignment horizontal="center" vertical="center"/>
    </xf>
    <xf numFmtId="0" fontId="8" fillId="0" borderId="0" xfId="0" applyFont="1" applyFill="1"/>
    <xf numFmtId="2" fontId="8" fillId="0" borderId="0" xfId="0" applyNumberFormat="1" applyFont="1" applyFill="1" applyAlignment="1">
      <alignment horizontal="left" vertical="center"/>
    </xf>
    <xf numFmtId="0" fontId="8" fillId="0" borderId="0" xfId="0" applyFont="1" applyFill="1" applyAlignment="1">
      <alignment horizontal="right" vertical="center"/>
    </xf>
    <xf numFmtId="0" fontId="8" fillId="2" borderId="0" xfId="0" applyFont="1" applyFill="1" applyAlignment="1">
      <alignment horizontal="left" vertical="center"/>
    </xf>
    <xf numFmtId="0" fontId="8" fillId="12" borderId="0" xfId="0" applyFont="1" applyFill="1" applyAlignment="1"/>
    <xf numFmtId="165" fontId="36" fillId="0" borderId="75" xfId="0" applyNumberFormat="1" applyFont="1" applyBorder="1" applyAlignment="1">
      <alignment horizontal="center" vertical="center"/>
    </xf>
    <xf numFmtId="165" fontId="36" fillId="0" borderId="56" xfId="0" applyNumberFormat="1" applyFont="1" applyBorder="1" applyAlignment="1">
      <alignment horizontal="center" vertical="center"/>
    </xf>
    <xf numFmtId="166" fontId="36" fillId="0" borderId="24" xfId="0" applyNumberFormat="1" applyFont="1" applyBorder="1" applyAlignment="1">
      <alignment horizontal="center"/>
    </xf>
    <xf numFmtId="165" fontId="33" fillId="0" borderId="3" xfId="0" applyNumberFormat="1" applyFont="1" applyFill="1" applyBorder="1" applyAlignment="1">
      <alignment horizontal="center" vertical="center"/>
    </xf>
    <xf numFmtId="165" fontId="33" fillId="0" borderId="22" xfId="0" applyNumberFormat="1" applyFont="1" applyFill="1" applyBorder="1" applyAlignment="1">
      <alignment horizontal="center" vertical="center"/>
    </xf>
    <xf numFmtId="165" fontId="33" fillId="0" borderId="38" xfId="0" applyNumberFormat="1" applyFont="1" applyFill="1" applyBorder="1" applyAlignment="1">
      <alignment horizontal="center" vertical="center"/>
    </xf>
    <xf numFmtId="165" fontId="43" fillId="0" borderId="78" xfId="0" applyNumberFormat="1" applyFont="1" applyBorder="1" applyAlignment="1">
      <alignment horizontal="center"/>
    </xf>
    <xf numFmtId="165" fontId="13" fillId="2" borderId="44" xfId="0" applyNumberFormat="1" applyFont="1" applyFill="1" applyBorder="1" applyAlignment="1">
      <alignment horizontal="center"/>
    </xf>
    <xf numFmtId="165" fontId="13" fillId="2" borderId="2" xfId="0" applyNumberFormat="1" applyFont="1" applyFill="1" applyBorder="1" applyAlignment="1">
      <alignment horizontal="center"/>
    </xf>
    <xf numFmtId="165" fontId="33" fillId="0" borderId="42" xfId="0" applyNumberFormat="1" applyFont="1" applyBorder="1" applyAlignment="1">
      <alignment horizontal="center" vertical="center"/>
    </xf>
    <xf numFmtId="165" fontId="33" fillId="0" borderId="57" xfId="0" applyNumberFormat="1" applyFont="1" applyBorder="1" applyAlignment="1">
      <alignment horizontal="center" vertical="center"/>
    </xf>
    <xf numFmtId="165" fontId="33" fillId="0" borderId="8" xfId="0" applyNumberFormat="1" applyFont="1" applyBorder="1" applyAlignment="1">
      <alignment horizontal="center" vertical="center"/>
    </xf>
    <xf numFmtId="165" fontId="33" fillId="0" borderId="9" xfId="0" applyNumberFormat="1" applyFont="1" applyBorder="1" applyAlignment="1">
      <alignment horizontal="center" vertical="center"/>
    </xf>
    <xf numFmtId="165" fontId="33" fillId="0" borderId="50" xfId="0" applyNumberFormat="1" applyFont="1" applyBorder="1" applyAlignment="1">
      <alignment horizontal="center" vertical="center"/>
    </xf>
    <xf numFmtId="166" fontId="33" fillId="3" borderId="57" xfId="0" applyNumberFormat="1" applyFont="1" applyFill="1" applyBorder="1" applyAlignment="1">
      <alignment horizontal="center"/>
    </xf>
    <xf numFmtId="166" fontId="33" fillId="3" borderId="27" xfId="0" applyNumberFormat="1" applyFont="1" applyFill="1" applyBorder="1" applyAlignment="1">
      <alignment horizontal="center"/>
    </xf>
    <xf numFmtId="166" fontId="33" fillId="3" borderId="38" xfId="0" applyNumberFormat="1" applyFont="1" applyFill="1" applyBorder="1" applyAlignment="1">
      <alignment horizontal="center"/>
    </xf>
    <xf numFmtId="165" fontId="33" fillId="0" borderId="64" xfId="0" applyNumberFormat="1" applyFont="1" applyBorder="1" applyAlignment="1">
      <alignment horizontal="center" vertical="center"/>
    </xf>
    <xf numFmtId="165" fontId="33" fillId="0" borderId="55" xfId="0" applyNumberFormat="1" applyFont="1" applyBorder="1" applyAlignment="1">
      <alignment horizontal="center" vertical="center"/>
    </xf>
    <xf numFmtId="166" fontId="33" fillId="3" borderId="64" xfId="0" applyNumberFormat="1" applyFont="1" applyFill="1" applyBorder="1" applyAlignment="1">
      <alignment horizontal="center"/>
    </xf>
    <xf numFmtId="166" fontId="33" fillId="3" borderId="2" xfId="0" applyNumberFormat="1" applyFont="1" applyFill="1" applyBorder="1" applyAlignment="1">
      <alignment horizontal="center"/>
    </xf>
    <xf numFmtId="166" fontId="33" fillId="3" borderId="65" xfId="0" applyNumberFormat="1" applyFont="1" applyFill="1" applyBorder="1" applyAlignment="1">
      <alignment horizontal="center"/>
    </xf>
    <xf numFmtId="165" fontId="33" fillId="0" borderId="47" xfId="0" applyNumberFormat="1" applyFont="1" applyBorder="1" applyAlignment="1">
      <alignment horizontal="center" vertical="center"/>
    </xf>
    <xf numFmtId="165" fontId="33" fillId="0" borderId="15" xfId="0" applyNumberFormat="1" applyFont="1" applyBorder="1" applyAlignment="1">
      <alignment horizontal="center" vertical="center"/>
    </xf>
    <xf numFmtId="165" fontId="33" fillId="0" borderId="11" xfId="0" applyNumberFormat="1" applyFont="1" applyBorder="1" applyAlignment="1">
      <alignment horizontal="center" vertical="center"/>
    </xf>
    <xf numFmtId="166" fontId="33" fillId="3" borderId="58" xfId="0" applyNumberFormat="1" applyFont="1" applyFill="1" applyBorder="1" applyAlignment="1">
      <alignment horizontal="center"/>
    </xf>
    <xf numFmtId="166" fontId="33" fillId="3" borderId="10" xfId="0" applyNumberFormat="1" applyFont="1" applyFill="1" applyBorder="1" applyAlignment="1">
      <alignment horizontal="center"/>
    </xf>
    <xf numFmtId="166" fontId="33" fillId="3" borderId="43" xfId="0" applyNumberFormat="1" applyFont="1" applyFill="1" applyBorder="1" applyAlignment="1">
      <alignment horizontal="center"/>
    </xf>
    <xf numFmtId="166" fontId="13" fillId="0" borderId="15" xfId="0" applyNumberFormat="1" applyFont="1" applyBorder="1" applyAlignment="1">
      <alignment horizontal="center" vertical="center"/>
    </xf>
    <xf numFmtId="166" fontId="36" fillId="0" borderId="0" xfId="0" applyNumberFormat="1" applyFont="1" applyFill="1" applyBorder="1" applyAlignment="1">
      <alignment horizontal="center" vertical="center"/>
    </xf>
    <xf numFmtId="166" fontId="0" fillId="0" borderId="0" xfId="0" applyNumberFormat="1"/>
    <xf numFmtId="165" fontId="36" fillId="8" borderId="16" xfId="0" applyNumberFormat="1" applyFont="1" applyFill="1" applyBorder="1" applyAlignment="1">
      <alignment horizontal="center" vertical="center"/>
    </xf>
    <xf numFmtId="166" fontId="13" fillId="0" borderId="0" xfId="0" applyNumberFormat="1" applyFont="1" applyFill="1" applyBorder="1" applyAlignment="1">
      <alignment horizontal="center" vertical="center"/>
    </xf>
    <xf numFmtId="166" fontId="13" fillId="0" borderId="22" xfId="0" applyNumberFormat="1" applyFont="1" applyBorder="1" applyAlignment="1">
      <alignment horizontal="center" vertical="center"/>
    </xf>
    <xf numFmtId="166" fontId="13" fillId="0" borderId="47" xfId="0" applyNumberFormat="1" applyFont="1" applyBorder="1" applyAlignment="1">
      <alignment horizontal="center" vertical="center"/>
    </xf>
    <xf numFmtId="165" fontId="36" fillId="0" borderId="15" xfId="0" applyNumberFormat="1" applyFont="1" applyBorder="1" applyAlignment="1">
      <alignment horizontal="center" vertical="center"/>
    </xf>
    <xf numFmtId="165" fontId="36" fillId="9" borderId="19" xfId="0" applyNumberFormat="1" applyFont="1" applyFill="1" applyBorder="1" applyAlignment="1">
      <alignment horizontal="center"/>
    </xf>
    <xf numFmtId="165" fontId="36" fillId="9" borderId="20" xfId="0" applyNumberFormat="1" applyFont="1" applyFill="1" applyBorder="1" applyAlignment="1">
      <alignment horizontal="center"/>
    </xf>
    <xf numFmtId="165" fontId="13" fillId="0" borderId="2" xfId="0" applyNumberFormat="1" applyFont="1" applyFill="1" applyBorder="1" applyAlignment="1">
      <alignment horizontal="center" vertical="center"/>
    </xf>
    <xf numFmtId="166" fontId="36" fillId="0" borderId="16" xfId="0" applyNumberFormat="1" applyFont="1" applyFill="1" applyBorder="1" applyAlignment="1">
      <alignment horizontal="center"/>
    </xf>
    <xf numFmtId="0" fontId="39" fillId="8" borderId="0" xfId="0" applyFont="1" applyFill="1" applyAlignment="1">
      <alignment horizontal="center" vertical="center"/>
    </xf>
    <xf numFmtId="165" fontId="8" fillId="0" borderId="0" xfId="0" applyNumberFormat="1" applyFont="1" applyFill="1" applyAlignment="1">
      <alignment vertical="center"/>
    </xf>
    <xf numFmtId="0" fontId="41" fillId="0" borderId="0" xfId="0" applyFont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12" fillId="0" borderId="0" xfId="0" applyFont="1" applyAlignment="1">
      <alignment horizontal="center" vertical="center" wrapText="1"/>
    </xf>
    <xf numFmtId="165" fontId="36" fillId="0" borderId="19" xfId="0" applyNumberFormat="1" applyFont="1" applyFill="1" applyBorder="1" applyAlignment="1">
      <alignment horizontal="center" vertical="center"/>
    </xf>
    <xf numFmtId="165" fontId="36" fillId="0" borderId="41" xfId="0" applyNumberFormat="1" applyFont="1" applyFill="1" applyBorder="1" applyAlignment="1">
      <alignment horizontal="center" vertical="center"/>
    </xf>
    <xf numFmtId="165" fontId="36" fillId="0" borderId="20" xfId="0" applyNumberFormat="1" applyFont="1" applyFill="1" applyBorder="1" applyAlignment="1">
      <alignment horizontal="center" vertical="center"/>
    </xf>
    <xf numFmtId="0" fontId="22" fillId="0" borderId="19" xfId="0" applyFont="1" applyFill="1" applyBorder="1" applyAlignment="1">
      <alignment horizontal="center" vertical="center"/>
    </xf>
    <xf numFmtId="0" fontId="22" fillId="0" borderId="41" xfId="0" applyFont="1" applyFill="1" applyBorder="1" applyAlignment="1">
      <alignment horizontal="center" vertical="center"/>
    </xf>
    <xf numFmtId="0" fontId="22" fillId="0" borderId="20" xfId="0" applyFont="1" applyFill="1" applyBorder="1" applyAlignment="1">
      <alignment horizontal="center" vertical="center"/>
    </xf>
    <xf numFmtId="0" fontId="50" fillId="0" borderId="0" xfId="0" applyFont="1" applyFill="1" applyAlignment="1">
      <alignment horizontal="left" vertical="center"/>
    </xf>
    <xf numFmtId="0" fontId="13" fillId="0" borderId="0" xfId="0" applyFont="1" applyFill="1" applyBorder="1" applyAlignment="1">
      <alignment horizontal="center" vertical="center"/>
    </xf>
    <xf numFmtId="0" fontId="30" fillId="9" borderId="74" xfId="0" applyFont="1" applyFill="1" applyBorder="1" applyAlignment="1">
      <alignment horizontal="center" vertical="center"/>
    </xf>
    <xf numFmtId="0" fontId="30" fillId="9" borderId="49" xfId="0" applyFont="1" applyFill="1" applyBorder="1" applyAlignment="1">
      <alignment horizontal="center" vertical="center"/>
    </xf>
    <xf numFmtId="0" fontId="22" fillId="9" borderId="44" xfId="0" applyFont="1" applyFill="1" applyBorder="1" applyAlignment="1">
      <alignment horizontal="center" vertical="center"/>
    </xf>
    <xf numFmtId="0" fontId="22" fillId="9" borderId="54" xfId="0" applyFont="1" applyFill="1" applyBorder="1" applyAlignment="1">
      <alignment horizontal="center" vertical="center"/>
    </xf>
    <xf numFmtId="0" fontId="22" fillId="0" borderId="30" xfId="0" applyFont="1" applyFill="1" applyBorder="1" applyAlignment="1">
      <alignment horizontal="center" vertical="center"/>
    </xf>
    <xf numFmtId="0" fontId="22" fillId="0" borderId="22" xfId="0" applyFont="1" applyFill="1" applyBorder="1" applyAlignment="1">
      <alignment horizontal="center" vertical="center"/>
    </xf>
    <xf numFmtId="0" fontId="42" fillId="0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/>
    </xf>
    <xf numFmtId="49" fontId="19" fillId="0" borderId="0" xfId="0" applyNumberFormat="1" applyFont="1" applyAlignment="1">
      <alignment horizontal="center" vertical="center" wrapText="1"/>
    </xf>
    <xf numFmtId="0" fontId="13" fillId="0" borderId="11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right" vertical="center"/>
    </xf>
    <xf numFmtId="0" fontId="30" fillId="0" borderId="0" xfId="0" applyFont="1" applyFill="1" applyBorder="1" applyAlignment="1">
      <alignment horizontal="center" vertical="center"/>
    </xf>
    <xf numFmtId="0" fontId="13" fillId="8" borderId="0" xfId="0" applyFont="1" applyFill="1" applyBorder="1" applyAlignment="1">
      <alignment horizontal="center" vertical="center"/>
    </xf>
    <xf numFmtId="0" fontId="13" fillId="0" borderId="11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8" fillId="12" borderId="0" xfId="0" applyFont="1" applyFill="1" applyAlignment="1">
      <alignment horizontal="center"/>
    </xf>
    <xf numFmtId="0" fontId="13" fillId="0" borderId="0" xfId="0" applyFont="1" applyFill="1" applyAlignment="1">
      <alignment horizontal="right"/>
    </xf>
    <xf numFmtId="0" fontId="9" fillId="0" borderId="28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2" fillId="4" borderId="32" xfId="0" applyFont="1" applyFill="1" applyBorder="1" applyAlignment="1">
      <alignment horizontal="center" vertical="center" wrapText="1"/>
    </xf>
    <xf numFmtId="0" fontId="22" fillId="4" borderId="37" xfId="0" applyFont="1" applyFill="1" applyBorder="1" applyAlignment="1">
      <alignment horizontal="center" vertical="center" wrapText="1"/>
    </xf>
    <xf numFmtId="0" fontId="26" fillId="4" borderId="29" xfId="0" applyFont="1" applyFill="1" applyBorder="1" applyAlignment="1">
      <alignment horizontal="center" vertical="center" wrapText="1"/>
    </xf>
    <xf numFmtId="0" fontId="22" fillId="4" borderId="48" xfId="0" applyFont="1" applyFill="1" applyBorder="1" applyAlignment="1">
      <alignment horizontal="center" vertical="center"/>
    </xf>
    <xf numFmtId="0" fontId="22" fillId="4" borderId="28" xfId="0" applyFont="1" applyFill="1" applyBorder="1" applyAlignment="1">
      <alignment horizontal="center" vertical="center"/>
    </xf>
    <xf numFmtId="0" fontId="22" fillId="4" borderId="30" xfId="0" applyFont="1" applyFill="1" applyBorder="1" applyAlignment="1">
      <alignment horizontal="center" vertical="center"/>
    </xf>
    <xf numFmtId="0" fontId="22" fillId="4" borderId="22" xfId="0" applyFont="1" applyFill="1" applyBorder="1" applyAlignment="1">
      <alignment horizontal="center" vertical="center"/>
    </xf>
    <xf numFmtId="0" fontId="22" fillId="4" borderId="28" xfId="0" applyFont="1" applyFill="1" applyBorder="1" applyAlignment="1">
      <alignment horizontal="center" vertical="center" wrapText="1"/>
    </xf>
    <xf numFmtId="0" fontId="22" fillId="4" borderId="21" xfId="0" applyFont="1" applyFill="1" applyBorder="1" applyAlignment="1">
      <alignment horizontal="center" vertical="center" wrapText="1"/>
    </xf>
    <xf numFmtId="0" fontId="25" fillId="4" borderId="22" xfId="0" applyFont="1" applyFill="1" applyBorder="1" applyAlignment="1">
      <alignment horizontal="center" vertical="center" wrapText="1"/>
    </xf>
    <xf numFmtId="0" fontId="22" fillId="4" borderId="0" xfId="0" applyFont="1" applyFill="1" applyBorder="1" applyAlignment="1">
      <alignment horizontal="center" vertical="center"/>
    </xf>
    <xf numFmtId="0" fontId="25" fillId="4" borderId="11" xfId="0" applyFont="1" applyFill="1" applyBorder="1" applyAlignment="1">
      <alignment horizontal="center" vertical="center"/>
    </xf>
    <xf numFmtId="0" fontId="22" fillId="4" borderId="14" xfId="0" applyFont="1" applyFill="1" applyBorder="1" applyAlignment="1">
      <alignment horizontal="center" vertical="center"/>
    </xf>
    <xf numFmtId="0" fontId="22" fillId="4" borderId="11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left" vertical="center"/>
    </xf>
    <xf numFmtId="0" fontId="7" fillId="0" borderId="0" xfId="0" applyFont="1" applyFill="1" applyAlignment="1">
      <alignment horizontal="left" vertical="center"/>
    </xf>
    <xf numFmtId="0" fontId="22" fillId="4" borderId="34" xfId="0" applyFont="1" applyFill="1" applyBorder="1" applyAlignment="1">
      <alignment horizontal="center" vertical="center" wrapText="1"/>
    </xf>
    <xf numFmtId="0" fontId="22" fillId="4" borderId="49" xfId="0" applyFont="1" applyFill="1" applyBorder="1" applyAlignment="1">
      <alignment horizontal="center" vertical="center" wrapText="1"/>
    </xf>
    <xf numFmtId="0" fontId="26" fillId="4" borderId="35" xfId="0" applyFont="1" applyFill="1" applyBorder="1" applyAlignment="1">
      <alignment horizontal="center" vertical="center" wrapText="1"/>
    </xf>
    <xf numFmtId="0" fontId="27" fillId="0" borderId="21" xfId="0" applyFont="1" applyBorder="1" applyAlignment="1">
      <alignment horizontal="center" vertical="center"/>
    </xf>
    <xf numFmtId="0" fontId="9" fillId="0" borderId="28" xfId="0" applyFont="1" applyBorder="1" applyAlignment="1">
      <alignment horizontal="center" vertical="center" wrapText="1"/>
    </xf>
    <xf numFmtId="0" fontId="27" fillId="0" borderId="21" xfId="0" applyFont="1" applyBorder="1" applyAlignment="1">
      <alignment horizontal="center" vertical="center" wrapText="1"/>
    </xf>
    <xf numFmtId="0" fontId="27" fillId="0" borderId="22" xfId="0" applyFont="1" applyBorder="1" applyAlignment="1">
      <alignment horizontal="center" vertical="center" wrapText="1"/>
    </xf>
    <xf numFmtId="0" fontId="9" fillId="0" borderId="44" xfId="0" applyFont="1" applyBorder="1" applyAlignment="1">
      <alignment horizontal="center" vertical="center"/>
    </xf>
    <xf numFmtId="0" fontId="27" fillId="0" borderId="54" xfId="0" applyFont="1" applyBorder="1" applyAlignment="1">
      <alignment horizontal="center" vertical="center"/>
    </xf>
    <xf numFmtId="0" fontId="22" fillId="4" borderId="19" xfId="0" applyFont="1" applyFill="1" applyBorder="1" applyAlignment="1">
      <alignment horizontal="center" vertical="center"/>
    </xf>
    <xf numFmtId="0" fontId="25" fillId="4" borderId="20" xfId="0" applyFont="1" applyFill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27" fillId="0" borderId="11" xfId="0" applyFont="1" applyBorder="1" applyAlignment="1">
      <alignment horizontal="center" vertical="center"/>
    </xf>
    <xf numFmtId="0" fontId="13" fillId="0" borderId="0" xfId="0" applyFont="1" applyFill="1" applyAlignment="1">
      <alignment horizontal="right" vertical="center"/>
    </xf>
    <xf numFmtId="0" fontId="16" fillId="0" borderId="0" xfId="0" applyFont="1" applyFill="1" applyAlignment="1">
      <alignment horizontal="right" vertical="center"/>
    </xf>
    <xf numFmtId="0" fontId="9" fillId="4" borderId="31" xfId="0" applyFont="1" applyFill="1" applyBorder="1" applyAlignment="1">
      <alignment horizontal="center" vertical="center"/>
    </xf>
    <xf numFmtId="0" fontId="28" fillId="4" borderId="41" xfId="0" applyFont="1" applyFill="1" applyBorder="1" applyAlignment="1">
      <alignment horizontal="center" vertical="center"/>
    </xf>
    <xf numFmtId="0" fontId="13" fillId="0" borderId="0" xfId="0" applyFont="1" applyFill="1" applyAlignment="1">
      <alignment vertical="center"/>
    </xf>
    <xf numFmtId="0" fontId="16" fillId="0" borderId="0" xfId="0" applyFont="1" applyFill="1" applyAlignment="1">
      <alignment vertical="center"/>
    </xf>
    <xf numFmtId="0" fontId="18" fillId="0" borderId="49" xfId="0" applyFont="1" applyBorder="1" applyAlignment="1">
      <alignment horizontal="center" vertical="center"/>
    </xf>
    <xf numFmtId="0" fontId="18" fillId="0" borderId="54" xfId="0" applyFont="1" applyBorder="1" applyAlignment="1">
      <alignment horizontal="center" vertical="center"/>
    </xf>
    <xf numFmtId="0" fontId="22" fillId="4" borderId="41" xfId="0" applyFont="1" applyFill="1" applyBorder="1" applyAlignment="1">
      <alignment horizontal="center" vertical="center"/>
    </xf>
    <xf numFmtId="0" fontId="22" fillId="4" borderId="20" xfId="0" applyFont="1" applyFill="1" applyBorder="1" applyAlignment="1">
      <alignment horizontal="center" vertical="center"/>
    </xf>
    <xf numFmtId="0" fontId="10" fillId="2" borderId="19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18" fillId="2" borderId="41" xfId="0" applyFont="1" applyFill="1" applyBorder="1" applyAlignment="1">
      <alignment horizontal="center" vertical="center"/>
    </xf>
    <xf numFmtId="0" fontId="18" fillId="2" borderId="20" xfId="0" applyFont="1" applyFill="1" applyBorder="1" applyAlignment="1">
      <alignment horizontal="center" vertical="center"/>
    </xf>
    <xf numFmtId="0" fontId="18" fillId="0" borderId="21" xfId="0" applyFont="1" applyBorder="1" applyAlignment="1">
      <alignment horizontal="center" vertical="center"/>
    </xf>
    <xf numFmtId="0" fontId="18" fillId="0" borderId="22" xfId="0" applyFont="1" applyBorder="1" applyAlignment="1">
      <alignment horizontal="center" vertical="center"/>
    </xf>
    <xf numFmtId="0" fontId="9" fillId="0" borderId="54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9" fillId="4" borderId="41" xfId="0" applyFont="1" applyFill="1" applyBorder="1" applyAlignment="1">
      <alignment horizontal="center" vertical="center"/>
    </xf>
    <xf numFmtId="0" fontId="9" fillId="4" borderId="20" xfId="0" applyFont="1" applyFill="1" applyBorder="1" applyAlignment="1">
      <alignment horizontal="center" vertical="center"/>
    </xf>
    <xf numFmtId="0" fontId="22" fillId="0" borderId="0" xfId="0" applyFont="1" applyFill="1" applyAlignment="1">
      <alignment horizontal="left" vertical="center"/>
    </xf>
    <xf numFmtId="0" fontId="29" fillId="0" borderId="0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27" fillId="0" borderId="49" xfId="0" applyFont="1" applyBorder="1" applyAlignment="1">
      <alignment horizontal="center" vertical="center"/>
    </xf>
    <xf numFmtId="0" fontId="29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7" fillId="0" borderId="0" xfId="0" applyFont="1" applyFill="1" applyAlignment="1"/>
    <xf numFmtId="0" fontId="15" fillId="0" borderId="0" xfId="0" applyFont="1" applyFill="1" applyAlignment="1">
      <alignment horizontal="right"/>
    </xf>
    <xf numFmtId="0" fontId="26" fillId="4" borderId="14" xfId="0" applyFont="1" applyFill="1" applyBorder="1" applyAlignment="1">
      <alignment horizontal="center" vertical="center"/>
    </xf>
    <xf numFmtId="0" fontId="9" fillId="5" borderId="19" xfId="0" applyFont="1" applyFill="1" applyBorder="1" applyAlignment="1">
      <alignment horizontal="center" vertical="center"/>
    </xf>
    <xf numFmtId="0" fontId="28" fillId="5" borderId="20" xfId="0" applyFont="1" applyFill="1" applyBorder="1" applyAlignment="1"/>
    <xf numFmtId="0" fontId="12" fillId="0" borderId="0" xfId="0" applyFont="1" applyAlignment="1">
      <alignment horizontal="center" vertical="center"/>
    </xf>
    <xf numFmtId="0" fontId="9" fillId="0" borderId="44" xfId="0" applyFont="1" applyFill="1" applyBorder="1" applyAlignment="1">
      <alignment horizontal="center" vertical="center"/>
    </xf>
    <xf numFmtId="0" fontId="27" fillId="0" borderId="54" xfId="0" applyFont="1" applyFill="1" applyBorder="1" applyAlignment="1">
      <alignment horizontal="center" vertical="center"/>
    </xf>
    <xf numFmtId="0" fontId="27" fillId="0" borderId="49" xfId="0" applyFont="1" applyFill="1" applyBorder="1" applyAlignment="1">
      <alignment horizontal="center" vertical="center"/>
    </xf>
    <xf numFmtId="0" fontId="26" fillId="4" borderId="20" xfId="0" applyFont="1" applyFill="1" applyBorder="1" applyAlignment="1">
      <alignment horizontal="center" vertical="center"/>
    </xf>
    <xf numFmtId="0" fontId="26" fillId="0" borderId="0" xfId="0" applyFont="1" applyFill="1" applyAlignment="1">
      <alignment vertical="center"/>
    </xf>
    <xf numFmtId="0" fontId="14" fillId="0" borderId="0" xfId="0" applyFont="1" applyAlignment="1">
      <alignment horizontal="center" vertical="center" wrapText="1"/>
    </xf>
    <xf numFmtId="0" fontId="36" fillId="2" borderId="19" xfId="0" applyFont="1" applyFill="1" applyBorder="1" applyAlignment="1">
      <alignment horizontal="center" vertical="center"/>
    </xf>
    <xf numFmtId="0" fontId="36" fillId="2" borderId="41" xfId="0" applyFont="1" applyFill="1" applyBorder="1" applyAlignment="1">
      <alignment horizontal="center" vertical="center"/>
    </xf>
    <xf numFmtId="0" fontId="36" fillId="2" borderId="20" xfId="0" applyFont="1" applyFill="1" applyBorder="1" applyAlignment="1">
      <alignment horizontal="center" vertical="center"/>
    </xf>
    <xf numFmtId="0" fontId="22" fillId="4" borderId="16" xfId="0" applyFont="1" applyFill="1" applyBorder="1" applyAlignment="1">
      <alignment horizontal="center" vertical="center"/>
    </xf>
    <xf numFmtId="0" fontId="26" fillId="4" borderId="16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left" vertical="center"/>
    </xf>
    <xf numFmtId="0" fontId="22" fillId="4" borderId="61" xfId="0" applyFont="1" applyFill="1" applyBorder="1" applyAlignment="1">
      <alignment horizontal="center" vertical="center"/>
    </xf>
    <xf numFmtId="0" fontId="22" fillId="4" borderId="18" xfId="0" applyFont="1" applyFill="1" applyBorder="1" applyAlignment="1">
      <alignment horizontal="center" vertical="center"/>
    </xf>
    <xf numFmtId="0" fontId="22" fillId="2" borderId="61" xfId="0" applyFont="1" applyFill="1" applyBorder="1" applyAlignment="1">
      <alignment horizontal="center" vertical="center"/>
    </xf>
    <xf numFmtId="0" fontId="22" fillId="2" borderId="18" xfId="0" applyFont="1" applyFill="1" applyBorder="1" applyAlignment="1">
      <alignment horizontal="center" vertical="center"/>
    </xf>
    <xf numFmtId="0" fontId="22" fillId="4" borderId="17" xfId="0" applyFont="1" applyFill="1" applyBorder="1" applyAlignment="1">
      <alignment horizontal="center" vertical="center"/>
    </xf>
    <xf numFmtId="0" fontId="22" fillId="0" borderId="0" xfId="0" applyFont="1" applyFill="1" applyAlignment="1">
      <alignment vertical="center"/>
    </xf>
    <xf numFmtId="0" fontId="9" fillId="4" borderId="61" xfId="0" applyFont="1" applyFill="1" applyBorder="1" applyAlignment="1">
      <alignment horizontal="center" vertical="center"/>
    </xf>
    <xf numFmtId="0" fontId="9" fillId="4" borderId="18" xfId="0" applyFont="1" applyFill="1" applyBorder="1" applyAlignment="1">
      <alignment horizontal="center" vertical="center"/>
    </xf>
    <xf numFmtId="0" fontId="22" fillId="2" borderId="41" xfId="0" applyFont="1" applyFill="1" applyBorder="1" applyAlignment="1">
      <alignment horizontal="center" vertical="center"/>
    </xf>
    <xf numFmtId="0" fontId="22" fillId="2" borderId="20" xfId="0" applyFont="1" applyFill="1" applyBorder="1" applyAlignment="1">
      <alignment horizontal="center" vertical="center"/>
    </xf>
    <xf numFmtId="0" fontId="9" fillId="2" borderId="61" xfId="0" applyFont="1" applyFill="1" applyBorder="1" applyAlignment="1">
      <alignment horizontal="center" vertical="center"/>
    </xf>
    <xf numFmtId="0" fontId="9" fillId="2" borderId="18" xfId="0" applyFont="1" applyFill="1" applyBorder="1" applyAlignment="1">
      <alignment horizontal="center" vertical="center"/>
    </xf>
    <xf numFmtId="0" fontId="9" fillId="2" borderId="19" xfId="0" applyFont="1" applyFill="1" applyBorder="1" applyAlignment="1">
      <alignment horizontal="center" vertical="center"/>
    </xf>
    <xf numFmtId="0" fontId="9" fillId="2" borderId="20" xfId="0" applyFont="1" applyFill="1" applyBorder="1" applyAlignment="1">
      <alignment horizontal="center" vertical="center"/>
    </xf>
    <xf numFmtId="0" fontId="33" fillId="0" borderId="28" xfId="0" applyFont="1" applyBorder="1" applyAlignment="1">
      <alignment horizontal="center" vertical="center"/>
    </xf>
    <xf numFmtId="0" fontId="33" fillId="0" borderId="22" xfId="0" applyFont="1" applyBorder="1" applyAlignment="1">
      <alignment horizontal="center" vertical="center"/>
    </xf>
    <xf numFmtId="0" fontId="30" fillId="4" borderId="14" xfId="0" applyFont="1" applyFill="1" applyBorder="1" applyAlignment="1">
      <alignment horizontal="center" vertical="center" wrapText="1"/>
    </xf>
    <xf numFmtId="0" fontId="30" fillId="4" borderId="11" xfId="0" applyFont="1" applyFill="1" applyBorder="1" applyAlignment="1">
      <alignment horizontal="center" vertical="center" wrapText="1"/>
    </xf>
    <xf numFmtId="0" fontId="30" fillId="4" borderId="44" xfId="0" applyFont="1" applyFill="1" applyBorder="1" applyAlignment="1">
      <alignment horizontal="center" vertical="center"/>
    </xf>
    <xf numFmtId="0" fontId="30" fillId="4" borderId="54" xfId="0" applyFont="1" applyFill="1" applyBorder="1" applyAlignment="1">
      <alignment horizontal="center" vertical="center"/>
    </xf>
    <xf numFmtId="0" fontId="30" fillId="4" borderId="48" xfId="0" applyFont="1" applyFill="1" applyBorder="1" applyAlignment="1">
      <alignment horizontal="center" vertical="center"/>
    </xf>
    <xf numFmtId="0" fontId="30" fillId="4" borderId="14" xfId="0" applyFont="1" applyFill="1" applyBorder="1" applyAlignment="1">
      <alignment horizontal="center" vertical="center"/>
    </xf>
    <xf numFmtId="0" fontId="30" fillId="4" borderId="28" xfId="0" applyFont="1" applyFill="1" applyBorder="1" applyAlignment="1">
      <alignment horizontal="center" vertical="center"/>
    </xf>
    <xf numFmtId="0" fontId="35" fillId="0" borderId="21" xfId="0" applyFont="1" applyBorder="1" applyAlignment="1">
      <alignment horizontal="center" vertical="center"/>
    </xf>
    <xf numFmtId="0" fontId="35" fillId="0" borderId="22" xfId="0" applyFont="1" applyBorder="1" applyAlignment="1">
      <alignment horizontal="center" vertical="center"/>
    </xf>
    <xf numFmtId="0" fontId="33" fillId="0" borderId="44" xfId="0" applyFont="1" applyBorder="1" applyAlignment="1">
      <alignment horizontal="center" vertical="center"/>
    </xf>
    <xf numFmtId="0" fontId="35" fillId="0" borderId="49" xfId="0" applyFont="1" applyBorder="1" applyAlignment="1">
      <alignment horizontal="center" vertical="center"/>
    </xf>
    <xf numFmtId="0" fontId="35" fillId="0" borderId="54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0" fillId="4" borderId="61" xfId="0" applyFont="1" applyFill="1" applyBorder="1" applyAlignment="1">
      <alignment horizontal="center" vertical="center"/>
    </xf>
    <xf numFmtId="0" fontId="30" fillId="4" borderId="18" xfId="0" applyFont="1" applyFill="1" applyBorder="1" applyAlignment="1">
      <alignment horizontal="center" vertical="center"/>
    </xf>
    <xf numFmtId="0" fontId="30" fillId="2" borderId="17" xfId="0" applyFont="1" applyFill="1" applyBorder="1" applyAlignment="1">
      <alignment horizontal="center" vertical="center"/>
    </xf>
    <xf numFmtId="0" fontId="30" fillId="2" borderId="18" xfId="0" applyFont="1" applyFill="1" applyBorder="1" applyAlignment="1">
      <alignment horizontal="center" vertical="center"/>
    </xf>
    <xf numFmtId="0" fontId="30" fillId="4" borderId="17" xfId="0" applyFont="1" applyFill="1" applyBorder="1" applyAlignment="1">
      <alignment horizontal="center" vertical="center"/>
    </xf>
    <xf numFmtId="0" fontId="30" fillId="0" borderId="0" xfId="0" applyFont="1" applyFill="1" applyAlignment="1">
      <alignment vertical="center" wrapText="1"/>
    </xf>
    <xf numFmtId="0" fontId="32" fillId="0" borderId="0" xfId="0" applyFont="1" applyFill="1" applyAlignment="1">
      <alignment vertical="center" wrapText="1"/>
    </xf>
    <xf numFmtId="0" fontId="13" fillId="0" borderId="0" xfId="0" applyFont="1" applyFill="1" applyAlignment="1">
      <alignment horizontal="left" vertical="center"/>
    </xf>
    <xf numFmtId="0" fontId="13" fillId="0" borderId="0" xfId="0" applyFont="1" applyFill="1" applyAlignment="1">
      <alignment horizontal="center" vertical="center"/>
    </xf>
    <xf numFmtId="0" fontId="12" fillId="0" borderId="0" xfId="0" applyFont="1" applyBorder="1" applyAlignment="1">
      <alignment horizontal="center" vertical="center" wrapText="1"/>
    </xf>
  </cellXfs>
  <cellStyles count="6">
    <cellStyle name="Millares" xfId="3" builtinId="3"/>
    <cellStyle name="Normal" xfId="0" builtinId="0"/>
    <cellStyle name="Normal 2" xfId="1"/>
    <cellStyle name="Normal 3" xfId="2"/>
    <cellStyle name="Normal 4" xfId="5"/>
    <cellStyle name="Porcentaje" xfId="4" builtinId="5"/>
  </cellStyles>
  <dxfs count="0"/>
  <tableStyles count="0" defaultTableStyle="TableStyleMedium2" defaultPivotStyle="PivotStyleLight16"/>
  <colors>
    <mruColors>
      <color rgb="FF99FF99"/>
      <color rgb="FFFC0CEB"/>
      <color rgb="FF66FF66"/>
      <color rgb="FF2EFEF4"/>
      <color rgb="FFFFFF66"/>
      <color rgb="FF996633"/>
      <color rgb="FFFFFFCC"/>
      <color rgb="FFFFFF99"/>
      <color rgb="FFCCECF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22770224890415E-2"/>
          <c:y val="8.6505336466899035E-2"/>
          <c:w val="0.72797071055344253"/>
          <c:h val="0.60207714180961724"/>
        </c:manualLayout>
      </c:layout>
      <c:lineChart>
        <c:grouping val="standard"/>
        <c:varyColors val="0"/>
        <c:ser>
          <c:idx val="2"/>
          <c:order val="0"/>
          <c:tx>
            <c:strRef>
              <c:f>'02_CUADRYGRÁF.COMP.ÚLT.5 CAMP.'!$C$24</c:f>
              <c:strCache>
                <c:ptCount val="1"/>
                <c:pt idx="0">
                  <c:v>2016/17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'02_CUADRYGRÁF.COMP.ÚLT.5 CAMP.'!$B$25:$B$36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CAMP.'!$C$25:$C$36</c:f>
              <c:numCache>
                <c:formatCode>#,##0.0</c:formatCode>
                <c:ptCount val="12"/>
                <c:pt idx="0">
                  <c:v>8.9</c:v>
                </c:pt>
                <c:pt idx="1">
                  <c:v>9.6999999999999993</c:v>
                </c:pt>
                <c:pt idx="2">
                  <c:v>15.6</c:v>
                </c:pt>
                <c:pt idx="3">
                  <c:v>4.5999999999999996</c:v>
                </c:pt>
                <c:pt idx="4">
                  <c:v>6.3</c:v>
                </c:pt>
                <c:pt idx="5">
                  <c:v>10</c:v>
                </c:pt>
                <c:pt idx="6">
                  <c:v>4.7</c:v>
                </c:pt>
                <c:pt idx="7">
                  <c:v>6.6</c:v>
                </c:pt>
                <c:pt idx="8">
                  <c:v>9.4</c:v>
                </c:pt>
                <c:pt idx="9">
                  <c:v>5.3</c:v>
                </c:pt>
                <c:pt idx="10">
                  <c:v>6.2</c:v>
                </c:pt>
                <c:pt idx="11">
                  <c:v>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060-4DF5-871A-477ED7A99EE4}"/>
            </c:ext>
          </c:extLst>
        </c:ser>
        <c:ser>
          <c:idx val="3"/>
          <c:order val="1"/>
          <c:tx>
            <c:strRef>
              <c:f>'02_CUADRYGRÁF.COMP.ÚLT.5 CAMP.'!$D$24</c:f>
              <c:strCache>
                <c:ptCount val="1"/>
                <c:pt idx="0">
                  <c:v>2017/18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'02_CUADRYGRÁF.COMP.ÚLT.5 CAMP.'!$B$25:$B$36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CAMP.'!$D$25:$D$36</c:f>
              <c:numCache>
                <c:formatCode>#,##0.0</c:formatCode>
                <c:ptCount val="12"/>
                <c:pt idx="0">
                  <c:v>7.1</c:v>
                </c:pt>
                <c:pt idx="1">
                  <c:v>15.8</c:v>
                </c:pt>
                <c:pt idx="2">
                  <c:v>20.2</c:v>
                </c:pt>
                <c:pt idx="3">
                  <c:v>13.8</c:v>
                </c:pt>
                <c:pt idx="4">
                  <c:v>17.600000000000001</c:v>
                </c:pt>
                <c:pt idx="5">
                  <c:v>15.5</c:v>
                </c:pt>
                <c:pt idx="6">
                  <c:v>11.7</c:v>
                </c:pt>
                <c:pt idx="7">
                  <c:v>14.8</c:v>
                </c:pt>
                <c:pt idx="8">
                  <c:v>13.3</c:v>
                </c:pt>
                <c:pt idx="9">
                  <c:v>11.9</c:v>
                </c:pt>
                <c:pt idx="10">
                  <c:v>14.5</c:v>
                </c:pt>
                <c:pt idx="11">
                  <c:v>7.8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060-4DF5-871A-477ED7A99EE4}"/>
            </c:ext>
          </c:extLst>
        </c:ser>
        <c:ser>
          <c:idx val="4"/>
          <c:order val="2"/>
          <c:tx>
            <c:strRef>
              <c:f>'02_CUADRYGRÁF.COMP.ÚLT.5 CAMP.'!$E$24</c:f>
              <c:strCache>
                <c:ptCount val="1"/>
                <c:pt idx="0">
                  <c:v>2018/19</c:v>
                </c:pt>
              </c:strCache>
            </c:strRef>
          </c:tx>
          <c:spPr>
            <a:ln w="12700">
              <a:solidFill>
                <a:srgbClr val="333333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'02_CUADRYGRÁF.COMP.ÚLT.5 CAMP.'!$B$25:$B$36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CAMP.'!$E$25:$E$36</c:f>
              <c:numCache>
                <c:formatCode>#,##0.0</c:formatCode>
                <c:ptCount val="12"/>
                <c:pt idx="0">
                  <c:v>11</c:v>
                </c:pt>
                <c:pt idx="1">
                  <c:v>15.2</c:v>
                </c:pt>
                <c:pt idx="2">
                  <c:v>19.2</c:v>
                </c:pt>
                <c:pt idx="3">
                  <c:v>11.5</c:v>
                </c:pt>
                <c:pt idx="4">
                  <c:v>13.6</c:v>
                </c:pt>
                <c:pt idx="5">
                  <c:v>13.6</c:v>
                </c:pt>
                <c:pt idx="6">
                  <c:v>10.3</c:v>
                </c:pt>
                <c:pt idx="7">
                  <c:v>9</c:v>
                </c:pt>
                <c:pt idx="8">
                  <c:v>9.9</c:v>
                </c:pt>
                <c:pt idx="9">
                  <c:v>8.8000000000000007</c:v>
                </c:pt>
                <c:pt idx="10">
                  <c:v>12.3</c:v>
                </c:pt>
                <c:pt idx="11">
                  <c:v>6.6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060-4DF5-871A-477ED7A99EE4}"/>
            </c:ext>
          </c:extLst>
        </c:ser>
        <c:ser>
          <c:idx val="0"/>
          <c:order val="3"/>
          <c:tx>
            <c:strRef>
              <c:f>'02_CUADRYGRÁF.COMP.ÚLT.5 CAMP.'!$F$24</c:f>
              <c:strCache>
                <c:ptCount val="1"/>
                <c:pt idx="0">
                  <c:v>2019/20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'02_CUADRYGRÁF.COMP.ÚLT.5 CAMP.'!$B$25:$B$36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CAMP.'!$F$25:$F$36</c:f>
              <c:numCache>
                <c:formatCode>#,##0.0</c:formatCode>
                <c:ptCount val="12"/>
                <c:pt idx="0">
                  <c:v>10.199999999999999</c:v>
                </c:pt>
                <c:pt idx="1">
                  <c:v>16</c:v>
                </c:pt>
                <c:pt idx="2">
                  <c:v>26.9</c:v>
                </c:pt>
                <c:pt idx="3">
                  <c:v>14.9</c:v>
                </c:pt>
                <c:pt idx="4">
                  <c:v>19.3</c:v>
                </c:pt>
                <c:pt idx="5">
                  <c:v>31.7</c:v>
                </c:pt>
                <c:pt idx="6">
                  <c:v>25.5</c:v>
                </c:pt>
                <c:pt idx="7">
                  <c:v>26.9</c:v>
                </c:pt>
                <c:pt idx="8">
                  <c:v>24.1</c:v>
                </c:pt>
                <c:pt idx="9">
                  <c:v>17.399999999999999</c:v>
                </c:pt>
                <c:pt idx="10">
                  <c:v>13.6</c:v>
                </c:pt>
                <c:pt idx="11">
                  <c:v>17.100000000000001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060-4DF5-871A-477ED7A99EE4}"/>
            </c:ext>
          </c:extLst>
        </c:ser>
        <c:ser>
          <c:idx val="1"/>
          <c:order val="4"/>
          <c:tx>
            <c:strRef>
              <c:f>'02_CUADRYGRÁF.COMP.ÚLT.5 CAMP.'!$G$24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CAMP.'!$B$25:$B$36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CAMP.'!$G$25:$G$36</c:f>
              <c:numCache>
                <c:formatCode>#,##0.0</c:formatCode>
                <c:ptCount val="12"/>
                <c:pt idx="0">
                  <c:v>18.399999999999999</c:v>
                </c:pt>
                <c:pt idx="1">
                  <c:v>20.100000000000001</c:v>
                </c:pt>
                <c:pt idx="2">
                  <c:v>20.9</c:v>
                </c:pt>
                <c:pt idx="3">
                  <c:v>11.7</c:v>
                </c:pt>
                <c:pt idx="4">
                  <c:v>16.7</c:v>
                </c:pt>
                <c:pt idx="5">
                  <c:v>17.8</c:v>
                </c:pt>
                <c:pt idx="6">
                  <c:v>15.5</c:v>
                </c:pt>
                <c:pt idx="7">
                  <c:v>13.3</c:v>
                </c:pt>
                <c:pt idx="8">
                  <c:v>13.3</c:v>
                </c:pt>
                <c:pt idx="9">
                  <c:v>10.5</c:v>
                </c:pt>
                <c:pt idx="10">
                  <c:v>8.5</c:v>
                </c:pt>
                <c:pt idx="11">
                  <c:v>16.2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A060-4DF5-871A-477ED7A99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8196512"/>
        <c:axId val="-328188352"/>
      </c:lineChart>
      <c:catAx>
        <c:axId val="-32819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328188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328188352"/>
        <c:scaling>
          <c:orientation val="minMax"/>
        </c:scaling>
        <c:delete val="0"/>
        <c:axPos val="l"/>
        <c:majorGridlines>
          <c:spPr>
            <a:ln w="3175">
              <a:solidFill>
                <a:srgbClr val="808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328196512"/>
        <c:crosses val="autoZero"/>
        <c:crossBetween val="between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71663599521324"/>
          <c:y val="0.22145365047362159"/>
          <c:w val="0.147509779668346"/>
          <c:h val="0.332180657348627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>
      <c:oddHeader>&amp;Z&amp;G&amp;D&amp;"Arial,Normal"&amp;9CAMPAÑA: 2020/2021. MES: JUNIO
Fecha de emisión de datos:  26/07/2021</c:oddHeader>
    </c:headerFooter>
    <c:pageMargins b="0.75" l="0.7" r="0.7" t="0.75" header="0.3" footer="0.3"/>
    <c:pageSetup paperSize="9" orientation="landscape" verticalDpi="12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083639545056885E-2"/>
          <c:y val="5.2434055958715281E-2"/>
          <c:w val="0.76278118501518966"/>
          <c:h val="0.818083068563797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'09_ALMAZ.PROD. POR CAMYTIPO '!$B$22</c:f>
              <c:strCache>
                <c:ptCount val="1"/>
                <c:pt idx="0">
                  <c:v>% Nº Empresas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solidFill>
                <a:schemeClr val="accent2">
                  <a:lumMod val="50000"/>
                </a:schemeClr>
              </a:solidFill>
            </a:ln>
          </c:spPr>
          <c:invertIfNegative val="0"/>
          <c:cat>
            <c:strRef>
              <c:f>'09_ALMAZ.PROD. POR CAMYTIPO '!$C$21:$G$21</c:f>
              <c:strCache>
                <c:ptCount val="5"/>
                <c:pt idx="0">
                  <c:v>16/17</c:v>
                </c:pt>
                <c:pt idx="1">
                  <c:v>17/19</c:v>
                </c:pt>
                <c:pt idx="2">
                  <c:v>18/20</c:v>
                </c:pt>
                <c:pt idx="3">
                  <c:v>19/21</c:v>
                </c:pt>
                <c:pt idx="4">
                  <c:v>20/21</c:v>
                </c:pt>
              </c:strCache>
            </c:strRef>
          </c:cat>
          <c:val>
            <c:numRef>
              <c:f>'09_ALMAZ.PROD. POR CAMYTIPO '!$C$22:$G$22</c:f>
              <c:numCache>
                <c:formatCode>#0.00</c:formatCode>
                <c:ptCount val="5"/>
                <c:pt idx="0">
                  <c:v>51.158940397350996</c:v>
                </c:pt>
                <c:pt idx="1">
                  <c:v>50.586264656616414</c:v>
                </c:pt>
                <c:pt idx="2">
                  <c:v>50.472484713729848</c:v>
                </c:pt>
                <c:pt idx="3">
                  <c:v>50.471436494731002</c:v>
                </c:pt>
                <c:pt idx="4">
                  <c:v>50.109529025191677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FA3-470F-B4F5-C73F27DEF268}"/>
            </c:ext>
          </c:extLst>
        </c:ser>
        <c:ser>
          <c:idx val="1"/>
          <c:order val="1"/>
          <c:tx>
            <c:strRef>
              <c:f>'09_ALMAZ.PROD. POR CAMYTIPO '!$B$23</c:f>
              <c:strCache>
                <c:ptCount val="1"/>
                <c:pt idx="0">
                  <c:v>% Producción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accent4"/>
              </a:solidFill>
            </a:ln>
          </c:spPr>
          <c:invertIfNegative val="0"/>
          <c:cat>
            <c:strRef>
              <c:f>'09_ALMAZ.PROD. POR CAMYTIPO '!$C$21:$G$21</c:f>
              <c:strCache>
                <c:ptCount val="5"/>
                <c:pt idx="0">
                  <c:v>16/17</c:v>
                </c:pt>
                <c:pt idx="1">
                  <c:v>17/19</c:v>
                </c:pt>
                <c:pt idx="2">
                  <c:v>18/20</c:v>
                </c:pt>
                <c:pt idx="3">
                  <c:v>19/21</c:v>
                </c:pt>
                <c:pt idx="4">
                  <c:v>20/21</c:v>
                </c:pt>
              </c:strCache>
            </c:strRef>
          </c:cat>
          <c:val>
            <c:numRef>
              <c:f>'09_ALMAZ.PROD. POR CAMYTIPO '!$C$23:$G$23</c:f>
              <c:numCache>
                <c:formatCode>#0.00</c:formatCode>
                <c:ptCount val="5"/>
                <c:pt idx="0">
                  <c:v>66.789287365223132</c:v>
                </c:pt>
                <c:pt idx="1">
                  <c:v>63.604764916150245</c:v>
                </c:pt>
                <c:pt idx="2">
                  <c:v>67.258779959251783</c:v>
                </c:pt>
                <c:pt idx="3">
                  <c:v>65.410513543576201</c:v>
                </c:pt>
                <c:pt idx="4">
                  <c:v>65.380859548888054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FA3-470F-B4F5-C73F27DEF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328191072"/>
        <c:axId val="-504297456"/>
      </c:barChart>
      <c:catAx>
        <c:axId val="-32819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04297456"/>
        <c:crosses val="autoZero"/>
        <c:auto val="1"/>
        <c:lblAlgn val="ctr"/>
        <c:lblOffset val="100"/>
        <c:noMultiLvlLbl val="0"/>
      </c:catAx>
      <c:valAx>
        <c:axId val="-504297456"/>
        <c:scaling>
          <c:orientation val="minMax"/>
          <c:max val="80"/>
          <c:min val="20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328191072"/>
        <c:crosses val="autoZero"/>
        <c:crossBetween val="between"/>
        <c:majorUnit val="10"/>
      </c:valAx>
      <c:spPr>
        <a:noFill/>
      </c:spPr>
    </c:plotArea>
    <c:legend>
      <c:legendPos val="r"/>
      <c:layout>
        <c:manualLayout>
          <c:xMode val="edge"/>
          <c:yMode val="edge"/>
          <c:x val="0.84106426496019104"/>
          <c:y val="0.41072846157388221"/>
          <c:w val="0.14827868924411206"/>
          <c:h val="0.194664169181495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95256873617696"/>
          <c:y val="8.9965549925574997E-2"/>
          <c:w val="0.68762032667471484"/>
          <c:h val="0.63321906293770092"/>
        </c:manualLayout>
      </c:layout>
      <c:lineChart>
        <c:grouping val="standard"/>
        <c:varyColors val="0"/>
        <c:ser>
          <c:idx val="1"/>
          <c:order val="0"/>
          <c:tx>
            <c:strRef>
              <c:f>'02_CUADRYGRÁF.COMP.ÚLT.5 CAMP.'!$C$41</c:f>
              <c:strCache>
                <c:ptCount val="1"/>
                <c:pt idx="0">
                  <c:v>2016/17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'02_CUADRYGRÁF.COMP.ÚLT.5 CAMP.'!$B$42:$B$53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CAMP.'!$C$42:$C$53</c:f>
              <c:numCache>
                <c:formatCode>#,##0.0</c:formatCode>
                <c:ptCount val="12"/>
                <c:pt idx="0">
                  <c:v>70.099999999999994</c:v>
                </c:pt>
                <c:pt idx="1">
                  <c:v>78.2</c:v>
                </c:pt>
                <c:pt idx="2">
                  <c:v>74.2</c:v>
                </c:pt>
                <c:pt idx="3">
                  <c:v>86.7</c:v>
                </c:pt>
                <c:pt idx="4">
                  <c:v>96.4</c:v>
                </c:pt>
                <c:pt idx="5">
                  <c:v>99.5</c:v>
                </c:pt>
                <c:pt idx="6">
                  <c:v>67</c:v>
                </c:pt>
                <c:pt idx="7">
                  <c:v>88.9</c:v>
                </c:pt>
                <c:pt idx="8">
                  <c:v>80.900000000000006</c:v>
                </c:pt>
                <c:pt idx="9">
                  <c:v>75.599999999999994</c:v>
                </c:pt>
                <c:pt idx="10">
                  <c:v>61.8</c:v>
                </c:pt>
                <c:pt idx="11">
                  <c:v>74.8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66D-4EDA-9824-32750332C4BC}"/>
            </c:ext>
          </c:extLst>
        </c:ser>
        <c:ser>
          <c:idx val="2"/>
          <c:order val="1"/>
          <c:tx>
            <c:strRef>
              <c:f>'02_CUADRYGRÁF.COMP.ÚLT.5 CAMP.'!$D$41</c:f>
              <c:strCache>
                <c:ptCount val="1"/>
                <c:pt idx="0">
                  <c:v>2017/18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'02_CUADRYGRÁF.COMP.ÚLT.5 CAMP.'!$B$42:$B$53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CAMP.'!$D$42:$D$53</c:f>
              <c:numCache>
                <c:formatCode>#,##0.0</c:formatCode>
                <c:ptCount val="12"/>
                <c:pt idx="0">
                  <c:v>79.7</c:v>
                </c:pt>
                <c:pt idx="1">
                  <c:v>74.400000000000006</c:v>
                </c:pt>
                <c:pt idx="2">
                  <c:v>55.4</c:v>
                </c:pt>
                <c:pt idx="3">
                  <c:v>63.9</c:v>
                </c:pt>
                <c:pt idx="4">
                  <c:v>56.5</c:v>
                </c:pt>
                <c:pt idx="5">
                  <c:v>61.3</c:v>
                </c:pt>
                <c:pt idx="6">
                  <c:v>70.5</c:v>
                </c:pt>
                <c:pt idx="7">
                  <c:v>79.900000000000006</c:v>
                </c:pt>
                <c:pt idx="8">
                  <c:v>93.5</c:v>
                </c:pt>
                <c:pt idx="9">
                  <c:v>88</c:v>
                </c:pt>
                <c:pt idx="10">
                  <c:v>71.3</c:v>
                </c:pt>
                <c:pt idx="11">
                  <c:v>89.5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66D-4EDA-9824-32750332C4BC}"/>
            </c:ext>
          </c:extLst>
        </c:ser>
        <c:ser>
          <c:idx val="3"/>
          <c:order val="2"/>
          <c:tx>
            <c:strRef>
              <c:f>'02_CUADRYGRÁF.COMP.ÚLT.5 CAMP.'!$E$41</c:f>
              <c:strCache>
                <c:ptCount val="1"/>
                <c:pt idx="0">
                  <c:v>2018/19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CAMP.'!$B$42:$B$53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CAMP.'!$E$42:$E$53</c:f>
              <c:numCache>
                <c:formatCode>#,##0.0</c:formatCode>
                <c:ptCount val="12"/>
                <c:pt idx="0">
                  <c:v>80.5</c:v>
                </c:pt>
                <c:pt idx="1">
                  <c:v>71.400000000000006</c:v>
                </c:pt>
                <c:pt idx="2">
                  <c:v>71.2</c:v>
                </c:pt>
                <c:pt idx="3">
                  <c:v>81.900000000000006</c:v>
                </c:pt>
                <c:pt idx="4">
                  <c:v>88.4</c:v>
                </c:pt>
                <c:pt idx="5">
                  <c:v>89.9</c:v>
                </c:pt>
                <c:pt idx="6">
                  <c:v>78.7</c:v>
                </c:pt>
                <c:pt idx="7">
                  <c:v>87.7</c:v>
                </c:pt>
                <c:pt idx="8">
                  <c:v>90.3</c:v>
                </c:pt>
                <c:pt idx="9">
                  <c:v>103.4</c:v>
                </c:pt>
                <c:pt idx="10">
                  <c:v>72.7</c:v>
                </c:pt>
                <c:pt idx="11">
                  <c:v>101.2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66D-4EDA-9824-32750332C4BC}"/>
            </c:ext>
          </c:extLst>
        </c:ser>
        <c:ser>
          <c:idx val="4"/>
          <c:order val="3"/>
          <c:tx>
            <c:strRef>
              <c:f>'02_CUADRYGRÁF.COMP.ÚLT.5 CAMP.'!$F$41</c:f>
              <c:strCache>
                <c:ptCount val="1"/>
                <c:pt idx="0">
                  <c:v>2019/20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'02_CUADRYGRÁF.COMP.ÚLT.5 CAMP.'!$B$42:$B$53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CAMP.'!$F$42:$F$53</c:f>
              <c:numCache>
                <c:formatCode>#,##0.0</c:formatCode>
                <c:ptCount val="12"/>
                <c:pt idx="0">
                  <c:v>106.1</c:v>
                </c:pt>
                <c:pt idx="1">
                  <c:v>88.9</c:v>
                </c:pt>
                <c:pt idx="2">
                  <c:v>73.099999999999994</c:v>
                </c:pt>
                <c:pt idx="3">
                  <c:v>81.599999999999994</c:v>
                </c:pt>
                <c:pt idx="4">
                  <c:v>71.2</c:v>
                </c:pt>
                <c:pt idx="5">
                  <c:v>98.3</c:v>
                </c:pt>
                <c:pt idx="6">
                  <c:v>94.4</c:v>
                </c:pt>
                <c:pt idx="7">
                  <c:v>94.3</c:v>
                </c:pt>
                <c:pt idx="8">
                  <c:v>109.1</c:v>
                </c:pt>
                <c:pt idx="9">
                  <c:v>111.1</c:v>
                </c:pt>
                <c:pt idx="10">
                  <c:v>79.8</c:v>
                </c:pt>
                <c:pt idx="11">
                  <c:v>106.6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66D-4EDA-9824-32750332C4BC}"/>
            </c:ext>
          </c:extLst>
        </c:ser>
        <c:ser>
          <c:idx val="0"/>
          <c:order val="4"/>
          <c:tx>
            <c:strRef>
              <c:f>'02_CUADRYGRÁF.COMP.ÚLT.5 CAMP.'!$G$41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CAMP.'!$B$42:$B$53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CAMP.'!$G$42:$G$53</c:f>
              <c:numCache>
                <c:formatCode>#,##0.0</c:formatCode>
                <c:ptCount val="12"/>
                <c:pt idx="0">
                  <c:v>95.7</c:v>
                </c:pt>
                <c:pt idx="1">
                  <c:v>95.7</c:v>
                </c:pt>
                <c:pt idx="2">
                  <c:v>83.5</c:v>
                </c:pt>
                <c:pt idx="3">
                  <c:v>82.5</c:v>
                </c:pt>
                <c:pt idx="4">
                  <c:v>104.2</c:v>
                </c:pt>
                <c:pt idx="5">
                  <c:v>106.8</c:v>
                </c:pt>
                <c:pt idx="6">
                  <c:v>99.4</c:v>
                </c:pt>
                <c:pt idx="7">
                  <c:v>90.3</c:v>
                </c:pt>
                <c:pt idx="8">
                  <c:v>87.8</c:v>
                </c:pt>
                <c:pt idx="9">
                  <c:v>81.900000000000006</c:v>
                </c:pt>
                <c:pt idx="10">
                  <c:v>66</c:v>
                </c:pt>
                <c:pt idx="11">
                  <c:v>103.8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F66D-4EDA-9824-32750332C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8186176"/>
        <c:axId val="-328189440"/>
      </c:lineChart>
      <c:catAx>
        <c:axId val="-32818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328189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328189440"/>
        <c:scaling>
          <c:orientation val="minMax"/>
        </c:scaling>
        <c:delete val="0"/>
        <c:axPos val="l"/>
        <c:majorGridlines>
          <c:spPr>
            <a:ln w="3175">
              <a:solidFill>
                <a:srgbClr val="808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328186176"/>
        <c:crosses val="autoZero"/>
        <c:crossBetween val="between"/>
        <c:majorUnit val="10"/>
        <c:minorUnit val="10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42873140857392"/>
          <c:y val="0.17993115912414062"/>
          <c:w val="0.14666686664166972"/>
          <c:h val="0.332180657348627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12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53275699824331"/>
          <c:y val="8.9655172413793102E-2"/>
          <c:w val="0.68582503783719062"/>
          <c:h val="0.6344827586206897"/>
        </c:manualLayout>
      </c:layout>
      <c:lineChart>
        <c:grouping val="standard"/>
        <c:varyColors val="0"/>
        <c:ser>
          <c:idx val="1"/>
          <c:order val="0"/>
          <c:tx>
            <c:strRef>
              <c:f>'02_CUADRYGRÁF.COMP.ÚLT.5 CAMP.'!$C$58</c:f>
              <c:strCache>
                <c:ptCount val="1"/>
                <c:pt idx="0">
                  <c:v>2016/17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'02_CUADRYGRÁF.COMP.ÚLT.5 CAMP.'!$B$59:$B$70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CAMP.'!$C$59:$C$70</c:f>
              <c:numCache>
                <c:formatCode>#,##0.0</c:formatCode>
                <c:ptCount val="12"/>
                <c:pt idx="0">
                  <c:v>35.4</c:v>
                </c:pt>
                <c:pt idx="1">
                  <c:v>40.9</c:v>
                </c:pt>
                <c:pt idx="2">
                  <c:v>47.1</c:v>
                </c:pt>
                <c:pt idx="3">
                  <c:v>54.4</c:v>
                </c:pt>
                <c:pt idx="4">
                  <c:v>39.9</c:v>
                </c:pt>
                <c:pt idx="5">
                  <c:v>48.4</c:v>
                </c:pt>
                <c:pt idx="6">
                  <c:v>31.4</c:v>
                </c:pt>
                <c:pt idx="7">
                  <c:v>37.799999999999997</c:v>
                </c:pt>
                <c:pt idx="8">
                  <c:v>26.7</c:v>
                </c:pt>
                <c:pt idx="9">
                  <c:v>30.2</c:v>
                </c:pt>
                <c:pt idx="10">
                  <c:v>37</c:v>
                </c:pt>
                <c:pt idx="11">
                  <c:v>28.6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02E-480D-843E-08573EAB47E0}"/>
            </c:ext>
          </c:extLst>
        </c:ser>
        <c:ser>
          <c:idx val="2"/>
          <c:order val="1"/>
          <c:tx>
            <c:strRef>
              <c:f>'02_CUADRYGRÁF.COMP.ÚLT.5 CAMP.'!$D$58</c:f>
              <c:strCache>
                <c:ptCount val="1"/>
                <c:pt idx="0">
                  <c:v>2017/18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'02_CUADRYGRÁF.COMP.ÚLT.5 CAMP.'!$B$59:$B$70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CAMP.'!$D$59:$D$70</c:f>
              <c:numCache>
                <c:formatCode>#,##0.0</c:formatCode>
                <c:ptCount val="12"/>
                <c:pt idx="0">
                  <c:v>28.6</c:v>
                </c:pt>
                <c:pt idx="1">
                  <c:v>45</c:v>
                </c:pt>
                <c:pt idx="2">
                  <c:v>47.3</c:v>
                </c:pt>
                <c:pt idx="3">
                  <c:v>48</c:v>
                </c:pt>
                <c:pt idx="4">
                  <c:v>38.700000000000003</c:v>
                </c:pt>
                <c:pt idx="5">
                  <c:v>38.299999999999997</c:v>
                </c:pt>
                <c:pt idx="6">
                  <c:v>39.6</c:v>
                </c:pt>
                <c:pt idx="7">
                  <c:v>44.3</c:v>
                </c:pt>
                <c:pt idx="8">
                  <c:v>30.9</c:v>
                </c:pt>
                <c:pt idx="9">
                  <c:v>42.6</c:v>
                </c:pt>
                <c:pt idx="10">
                  <c:v>39.799999999999997</c:v>
                </c:pt>
                <c:pt idx="11">
                  <c:v>28.6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02E-480D-843E-08573EAB47E0}"/>
            </c:ext>
          </c:extLst>
        </c:ser>
        <c:ser>
          <c:idx val="3"/>
          <c:order val="2"/>
          <c:tx>
            <c:strRef>
              <c:f>'02_CUADRYGRÁF.COMP.ÚLT.5 CAMP.'!$E$58</c:f>
              <c:strCache>
                <c:ptCount val="1"/>
                <c:pt idx="0">
                  <c:v>2018/19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CAMP.'!$B$59:$B$70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CAMP.'!$E$59:$E$70</c:f>
              <c:numCache>
                <c:formatCode>#,##0.0</c:formatCode>
                <c:ptCount val="12"/>
                <c:pt idx="0">
                  <c:v>37</c:v>
                </c:pt>
                <c:pt idx="1">
                  <c:v>46.4</c:v>
                </c:pt>
                <c:pt idx="2">
                  <c:v>42.8</c:v>
                </c:pt>
                <c:pt idx="3">
                  <c:v>54</c:v>
                </c:pt>
                <c:pt idx="4">
                  <c:v>47.1</c:v>
                </c:pt>
                <c:pt idx="5">
                  <c:v>50.6</c:v>
                </c:pt>
                <c:pt idx="6">
                  <c:v>53.4</c:v>
                </c:pt>
                <c:pt idx="7">
                  <c:v>48.2</c:v>
                </c:pt>
                <c:pt idx="8">
                  <c:v>44.7</c:v>
                </c:pt>
                <c:pt idx="9">
                  <c:v>40.5</c:v>
                </c:pt>
                <c:pt idx="10">
                  <c:v>37.5</c:v>
                </c:pt>
                <c:pt idx="11">
                  <c:v>34.9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02E-480D-843E-08573EAB47E0}"/>
            </c:ext>
          </c:extLst>
        </c:ser>
        <c:ser>
          <c:idx val="4"/>
          <c:order val="3"/>
          <c:tx>
            <c:strRef>
              <c:f>'02_CUADRYGRÁF.COMP.ÚLT.5 CAMP.'!$F$58</c:f>
              <c:strCache>
                <c:ptCount val="1"/>
                <c:pt idx="0">
                  <c:v>2019/20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'02_CUADRYGRÁF.COMP.ÚLT.5 CAMP.'!$B$59:$B$70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CAMP.'!$F$59:$F$70</c:f>
              <c:numCache>
                <c:formatCode>#,##0.0</c:formatCode>
                <c:ptCount val="12"/>
                <c:pt idx="0">
                  <c:v>49.4</c:v>
                </c:pt>
                <c:pt idx="1">
                  <c:v>44.2</c:v>
                </c:pt>
                <c:pt idx="2">
                  <c:v>47.7</c:v>
                </c:pt>
                <c:pt idx="3">
                  <c:v>38.6</c:v>
                </c:pt>
                <c:pt idx="4">
                  <c:v>45.1</c:v>
                </c:pt>
                <c:pt idx="5">
                  <c:v>60.9</c:v>
                </c:pt>
                <c:pt idx="6">
                  <c:v>27</c:v>
                </c:pt>
                <c:pt idx="7">
                  <c:v>42.1</c:v>
                </c:pt>
                <c:pt idx="8">
                  <c:v>37.6</c:v>
                </c:pt>
                <c:pt idx="9">
                  <c:v>43.6</c:v>
                </c:pt>
                <c:pt idx="10">
                  <c:v>47.5</c:v>
                </c:pt>
                <c:pt idx="11">
                  <c:v>35.6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02E-480D-843E-08573EAB47E0}"/>
            </c:ext>
          </c:extLst>
        </c:ser>
        <c:ser>
          <c:idx val="0"/>
          <c:order val="4"/>
          <c:tx>
            <c:strRef>
              <c:f>'02_CUADRYGRÁF.COMP.ÚLT.5 CAMP.'!$G$58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CAMP.'!$B$59:$B$70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CAMP.'!$G$59:$G$70</c:f>
              <c:numCache>
                <c:formatCode>#,##0.0</c:formatCode>
                <c:ptCount val="12"/>
                <c:pt idx="0">
                  <c:v>51.324670000000026</c:v>
                </c:pt>
                <c:pt idx="1">
                  <c:v>50.560499999999934</c:v>
                </c:pt>
                <c:pt idx="2">
                  <c:v>62.651329999999803</c:v>
                </c:pt>
                <c:pt idx="3">
                  <c:v>42.707800000000134</c:v>
                </c:pt>
                <c:pt idx="4">
                  <c:v>49.396000000000186</c:v>
                </c:pt>
                <c:pt idx="5">
                  <c:v>51.598760000000084</c:v>
                </c:pt>
                <c:pt idx="6">
                  <c:v>44.472069999999917</c:v>
                </c:pt>
                <c:pt idx="7">
                  <c:v>47.783869999999865</c:v>
                </c:pt>
                <c:pt idx="8">
                  <c:v>33.109299999999962</c:v>
                </c:pt>
                <c:pt idx="9">
                  <c:v>37.55460000000005</c:v>
                </c:pt>
                <c:pt idx="10">
                  <c:v>37.081300000000056</c:v>
                </c:pt>
                <c:pt idx="11">
                  <c:v>34.63692999999995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E02E-480D-843E-08573EAB4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8188896"/>
        <c:axId val="-328195968"/>
      </c:lineChart>
      <c:catAx>
        <c:axId val="-32818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328195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328195968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808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328188896"/>
        <c:crosses val="autoZero"/>
        <c:crossBetween val="between"/>
        <c:majorUnit val="10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333494232761129"/>
          <c:y val="0.18275862068965518"/>
          <c:w val="0.147509779668346"/>
          <c:h val="0.331034482758620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53275699824331"/>
          <c:y val="8.9965549925574997E-2"/>
          <c:w val="0.66666791387525792"/>
          <c:h val="0.63321906293770092"/>
        </c:manualLayout>
      </c:layout>
      <c:lineChart>
        <c:grouping val="standard"/>
        <c:varyColors val="0"/>
        <c:ser>
          <c:idx val="1"/>
          <c:order val="0"/>
          <c:tx>
            <c:strRef>
              <c:f>'02_CUADRYGRÁF.COMP.ÚLT.5 CAMP.'!$C$75</c:f>
              <c:strCache>
                <c:ptCount val="1"/>
                <c:pt idx="0">
                  <c:v>2016/17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'02_CUADRYGRÁF.COMP.ÚLT.5 CAMP.'!$B$76:$B$87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CAMP.'!$C$76:$C$87</c:f>
              <c:numCache>
                <c:formatCode>#,##0.0</c:formatCode>
                <c:ptCount val="12"/>
                <c:pt idx="0">
                  <c:v>105.5</c:v>
                </c:pt>
                <c:pt idx="1">
                  <c:v>119.1</c:v>
                </c:pt>
                <c:pt idx="2">
                  <c:v>121.30000000000001</c:v>
                </c:pt>
                <c:pt idx="3">
                  <c:v>141.1</c:v>
                </c:pt>
                <c:pt idx="4">
                  <c:v>136.30000000000001</c:v>
                </c:pt>
                <c:pt idx="5">
                  <c:v>147.9</c:v>
                </c:pt>
                <c:pt idx="6">
                  <c:v>98.4</c:v>
                </c:pt>
                <c:pt idx="7">
                  <c:v>126.7</c:v>
                </c:pt>
                <c:pt idx="8">
                  <c:v>107.60000000000001</c:v>
                </c:pt>
                <c:pt idx="9">
                  <c:v>105.8</c:v>
                </c:pt>
                <c:pt idx="10">
                  <c:v>98.8</c:v>
                </c:pt>
                <c:pt idx="11">
                  <c:v>103.4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F92-4617-A5EB-B98923669604}"/>
            </c:ext>
          </c:extLst>
        </c:ser>
        <c:ser>
          <c:idx val="2"/>
          <c:order val="1"/>
          <c:tx>
            <c:strRef>
              <c:f>'02_CUADRYGRÁF.COMP.ÚLT.5 CAMP.'!$D$75</c:f>
              <c:strCache>
                <c:ptCount val="1"/>
                <c:pt idx="0">
                  <c:v>2017/18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'02_CUADRYGRÁF.COMP.ÚLT.5 CAMP.'!$B$76:$B$87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CAMP.'!$D$76:$D$87</c:f>
              <c:numCache>
                <c:formatCode>#,##0.0</c:formatCode>
                <c:ptCount val="12"/>
                <c:pt idx="0">
                  <c:v>108.30000000000001</c:v>
                </c:pt>
                <c:pt idx="1">
                  <c:v>119.4</c:v>
                </c:pt>
                <c:pt idx="2">
                  <c:v>102.69999999999999</c:v>
                </c:pt>
                <c:pt idx="3">
                  <c:v>111.9</c:v>
                </c:pt>
                <c:pt idx="4">
                  <c:v>95.2</c:v>
                </c:pt>
                <c:pt idx="5">
                  <c:v>99.6</c:v>
                </c:pt>
                <c:pt idx="6">
                  <c:v>110.1</c:v>
                </c:pt>
                <c:pt idx="7">
                  <c:v>124.2</c:v>
                </c:pt>
                <c:pt idx="8">
                  <c:v>124.4</c:v>
                </c:pt>
                <c:pt idx="9">
                  <c:v>130.6</c:v>
                </c:pt>
                <c:pt idx="10">
                  <c:v>111.1</c:v>
                </c:pt>
                <c:pt idx="11">
                  <c:v>118.1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F92-4617-A5EB-B98923669604}"/>
            </c:ext>
          </c:extLst>
        </c:ser>
        <c:ser>
          <c:idx val="3"/>
          <c:order val="2"/>
          <c:tx>
            <c:strRef>
              <c:f>'02_CUADRYGRÁF.COMP.ÚLT.5 CAMP.'!$E$75</c:f>
              <c:strCache>
                <c:ptCount val="1"/>
                <c:pt idx="0">
                  <c:v>2018/19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CAMP.'!$B$76:$B$87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CAMP.'!$E$76:$E$87</c:f>
              <c:numCache>
                <c:formatCode>#,##0.0</c:formatCode>
                <c:ptCount val="12"/>
                <c:pt idx="0">
                  <c:v>117.5</c:v>
                </c:pt>
                <c:pt idx="1">
                  <c:v>117.80000000000001</c:v>
                </c:pt>
                <c:pt idx="2">
                  <c:v>114</c:v>
                </c:pt>
                <c:pt idx="3">
                  <c:v>135.9</c:v>
                </c:pt>
                <c:pt idx="4">
                  <c:v>135.5</c:v>
                </c:pt>
                <c:pt idx="5">
                  <c:v>140.5</c:v>
                </c:pt>
                <c:pt idx="6">
                  <c:v>132.1</c:v>
                </c:pt>
                <c:pt idx="7">
                  <c:v>135.9</c:v>
                </c:pt>
                <c:pt idx="8">
                  <c:v>135</c:v>
                </c:pt>
                <c:pt idx="9">
                  <c:v>143.9</c:v>
                </c:pt>
                <c:pt idx="10">
                  <c:v>110.2</c:v>
                </c:pt>
                <c:pt idx="11">
                  <c:v>136.1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F92-4617-A5EB-B98923669604}"/>
            </c:ext>
          </c:extLst>
        </c:ser>
        <c:ser>
          <c:idx val="4"/>
          <c:order val="3"/>
          <c:tx>
            <c:strRef>
              <c:f>'02_CUADRYGRÁF.COMP.ÚLT.5 CAMP.'!$F$75</c:f>
              <c:strCache>
                <c:ptCount val="1"/>
                <c:pt idx="0">
                  <c:v>2019/20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'02_CUADRYGRÁF.COMP.ÚLT.5 CAMP.'!$B$76:$B$87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CAMP.'!$F$76:$F$87</c:f>
              <c:numCache>
                <c:formatCode>#,##0.0</c:formatCode>
                <c:ptCount val="12"/>
                <c:pt idx="0">
                  <c:v>155.5</c:v>
                </c:pt>
                <c:pt idx="1">
                  <c:v>133.10000000000002</c:v>
                </c:pt>
                <c:pt idx="2">
                  <c:v>120.8</c:v>
                </c:pt>
                <c:pt idx="3">
                  <c:v>120.19999999999999</c:v>
                </c:pt>
                <c:pt idx="4">
                  <c:v>116.30000000000001</c:v>
                </c:pt>
                <c:pt idx="5">
                  <c:v>159.19999999999999</c:v>
                </c:pt>
                <c:pt idx="6">
                  <c:v>121.4</c:v>
                </c:pt>
                <c:pt idx="7">
                  <c:v>136.4</c:v>
                </c:pt>
                <c:pt idx="8">
                  <c:v>146.69999999999999</c:v>
                </c:pt>
                <c:pt idx="9">
                  <c:v>154.69999999999999</c:v>
                </c:pt>
                <c:pt idx="10">
                  <c:v>127.3</c:v>
                </c:pt>
                <c:pt idx="11">
                  <c:v>142.19999999999999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F92-4617-A5EB-B98923669604}"/>
            </c:ext>
          </c:extLst>
        </c:ser>
        <c:ser>
          <c:idx val="0"/>
          <c:order val="4"/>
          <c:tx>
            <c:strRef>
              <c:f>'02_CUADRYGRÁF.COMP.ÚLT.5 CAMP.'!$G$75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CAMP.'!$B$76:$B$87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CAMP.'!$G$76:$G$87</c:f>
              <c:numCache>
                <c:formatCode>#,##0.0</c:formatCode>
                <c:ptCount val="12"/>
                <c:pt idx="0">
                  <c:v>147.02467000000001</c:v>
                </c:pt>
                <c:pt idx="1">
                  <c:v>146.26049999999992</c:v>
                </c:pt>
                <c:pt idx="2">
                  <c:v>146.1513299999998</c:v>
                </c:pt>
                <c:pt idx="3">
                  <c:v>125.20780000000013</c:v>
                </c:pt>
                <c:pt idx="4">
                  <c:v>153.59600000000017</c:v>
                </c:pt>
                <c:pt idx="5">
                  <c:v>158.3987600000001</c:v>
                </c:pt>
                <c:pt idx="6">
                  <c:v>143.87206999999992</c:v>
                </c:pt>
                <c:pt idx="7">
                  <c:v>138.08386999999988</c:v>
                </c:pt>
                <c:pt idx="8">
                  <c:v>120.90929999999996</c:v>
                </c:pt>
                <c:pt idx="9">
                  <c:v>119.45460000000006</c:v>
                </c:pt>
                <c:pt idx="10">
                  <c:v>103.08130000000006</c:v>
                </c:pt>
                <c:pt idx="11">
                  <c:v>138.43692999999996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F92-4617-A5EB-B98923669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8195424"/>
        <c:axId val="-328198144"/>
      </c:lineChart>
      <c:catAx>
        <c:axId val="-32819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328198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328198144"/>
        <c:scaling>
          <c:orientation val="minMax"/>
          <c:max val="180"/>
        </c:scaling>
        <c:delete val="0"/>
        <c:axPos val="l"/>
        <c:majorGridlines>
          <c:spPr>
            <a:ln w="3175">
              <a:solidFill>
                <a:srgbClr val="808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328195424"/>
        <c:crosses val="autoZero"/>
        <c:crossBetween val="between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333494232761129"/>
          <c:y val="0.17993115912414062"/>
          <c:w val="0.147509779668346"/>
          <c:h val="0.332180657348627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9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12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617044602050037E-2"/>
          <c:y val="8.6206896551724144E-2"/>
          <c:w val="0.71647643617628298"/>
          <c:h val="0.60344827586206895"/>
        </c:manualLayout>
      </c:layout>
      <c:lineChart>
        <c:grouping val="standard"/>
        <c:varyColors val="0"/>
        <c:ser>
          <c:idx val="2"/>
          <c:order val="0"/>
          <c:tx>
            <c:strRef>
              <c:f>'02_CUADRYGRÁF.COMP.ÚLT.5 CAMP.'!$C$7</c:f>
              <c:strCache>
                <c:ptCount val="1"/>
                <c:pt idx="0">
                  <c:v>2016/17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'02_CUADRYGRÁF.COMP.ÚLT.5 CAMP.'!$B$8:$B$19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CAMP.'!$C$8:$C$19</c:f>
              <c:numCache>
                <c:formatCode>#,##0.0</c:formatCode>
                <c:ptCount val="12"/>
                <c:pt idx="0">
                  <c:v>9.6999999999999993</c:v>
                </c:pt>
                <c:pt idx="1">
                  <c:v>93.5</c:v>
                </c:pt>
                <c:pt idx="2">
                  <c:v>457.1</c:v>
                </c:pt>
                <c:pt idx="3">
                  <c:v>527.29999999999995</c:v>
                </c:pt>
                <c:pt idx="4">
                  <c:v>155.9</c:v>
                </c:pt>
                <c:pt idx="5">
                  <c:v>37.4</c:v>
                </c:pt>
                <c:pt idx="6">
                  <c:v>4.5</c:v>
                </c:pt>
                <c:pt idx="7">
                  <c:v>5.2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551-4181-A856-9CB40A72BB42}"/>
            </c:ext>
          </c:extLst>
        </c:ser>
        <c:ser>
          <c:idx val="3"/>
          <c:order val="1"/>
          <c:tx>
            <c:strRef>
              <c:f>'02_CUADRYGRÁF.COMP.ÚLT.5 CAMP.'!$D$7</c:f>
              <c:strCache>
                <c:ptCount val="1"/>
                <c:pt idx="0">
                  <c:v>2017/18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'02_CUADRYGRÁF.COMP.ÚLT.5 CAMP.'!$B$8:$B$19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CAMP.'!$D$8:$D$19</c:f>
              <c:numCache>
                <c:formatCode>#,##0.0</c:formatCode>
                <c:ptCount val="12"/>
                <c:pt idx="0">
                  <c:v>28</c:v>
                </c:pt>
                <c:pt idx="1">
                  <c:v>206.2</c:v>
                </c:pt>
                <c:pt idx="2">
                  <c:v>426.1</c:v>
                </c:pt>
                <c:pt idx="3">
                  <c:v>404.7</c:v>
                </c:pt>
                <c:pt idx="4">
                  <c:v>155.9</c:v>
                </c:pt>
                <c:pt idx="5">
                  <c:v>18.600000000000001</c:v>
                </c:pt>
                <c:pt idx="6">
                  <c:v>15</c:v>
                </c:pt>
                <c:pt idx="7">
                  <c:v>7.7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551-4181-A856-9CB40A72BB42}"/>
            </c:ext>
          </c:extLst>
        </c:ser>
        <c:ser>
          <c:idx val="4"/>
          <c:order val="2"/>
          <c:tx>
            <c:strRef>
              <c:f>'02_CUADRYGRÁF.COMP.ÚLT.5 CAMP.'!$E$7</c:f>
              <c:strCache>
                <c:ptCount val="1"/>
                <c:pt idx="0">
                  <c:v>2018/19</c:v>
                </c:pt>
              </c:strCache>
            </c:strRef>
          </c:tx>
          <c:spPr>
            <a:ln w="12700">
              <a:solidFill>
                <a:srgbClr val="333333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'02_CUADRYGRÁF.COMP.ÚLT.5 CAMP.'!$B$8:$B$19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CAMP.'!$E$8:$E$19</c:f>
              <c:numCache>
                <c:formatCode>#,##0.0</c:formatCode>
                <c:ptCount val="12"/>
                <c:pt idx="0">
                  <c:v>7.3</c:v>
                </c:pt>
                <c:pt idx="1">
                  <c:v>98.4</c:v>
                </c:pt>
                <c:pt idx="2">
                  <c:v>630.9</c:v>
                </c:pt>
                <c:pt idx="3">
                  <c:v>691</c:v>
                </c:pt>
                <c:pt idx="4">
                  <c:v>277.39999999999998</c:v>
                </c:pt>
                <c:pt idx="5">
                  <c:v>71.400000000000006</c:v>
                </c:pt>
                <c:pt idx="6">
                  <c:v>10.4</c:v>
                </c:pt>
                <c:pt idx="7">
                  <c:v>6.7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551-4181-A856-9CB40A72BB42}"/>
            </c:ext>
          </c:extLst>
        </c:ser>
        <c:ser>
          <c:idx val="0"/>
          <c:order val="3"/>
          <c:tx>
            <c:strRef>
              <c:f>'02_CUADRYGRÁF.COMP.ÚLT.5 CAMP.'!$F$7</c:f>
              <c:strCache>
                <c:ptCount val="1"/>
                <c:pt idx="0">
                  <c:v>2019/20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'02_CUADRYGRÁF.COMP.ÚLT.5 CAMP.'!$B$8:$B$19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CAMP.'!$F$8:$F$19</c:f>
              <c:numCache>
                <c:formatCode>#,##0.0</c:formatCode>
                <c:ptCount val="12"/>
                <c:pt idx="0">
                  <c:v>42.9</c:v>
                </c:pt>
                <c:pt idx="1">
                  <c:v>170.2</c:v>
                </c:pt>
                <c:pt idx="2">
                  <c:v>457.9</c:v>
                </c:pt>
                <c:pt idx="3">
                  <c:v>332.9</c:v>
                </c:pt>
                <c:pt idx="4">
                  <c:v>101.1</c:v>
                </c:pt>
                <c:pt idx="5">
                  <c:v>12.1</c:v>
                </c:pt>
                <c:pt idx="6">
                  <c:v>2.1</c:v>
                </c:pt>
                <c:pt idx="7">
                  <c:v>6.5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551-4181-A856-9CB40A72BB42}"/>
            </c:ext>
          </c:extLst>
        </c:ser>
        <c:ser>
          <c:idx val="1"/>
          <c:order val="4"/>
          <c:tx>
            <c:strRef>
              <c:f>'02_CUADRYGRÁF.COMP.ÚLT.5 CAMP.'!$G$7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CAMP.'!$B$8:$B$19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CAMP.'!$G$8:$G$19</c:f>
              <c:numCache>
                <c:formatCode>#,##0.0</c:formatCode>
                <c:ptCount val="12"/>
                <c:pt idx="0">
                  <c:v>38.299999999999997</c:v>
                </c:pt>
                <c:pt idx="1">
                  <c:v>244.7</c:v>
                </c:pt>
                <c:pt idx="2">
                  <c:v>475.3</c:v>
                </c:pt>
                <c:pt idx="3">
                  <c:v>352.1</c:v>
                </c:pt>
                <c:pt idx="4">
                  <c:v>227.4</c:v>
                </c:pt>
                <c:pt idx="5">
                  <c:v>44.6</c:v>
                </c:pt>
                <c:pt idx="6">
                  <c:v>3.1</c:v>
                </c:pt>
                <c:pt idx="7">
                  <c:v>4.5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551-4181-A856-9CB40A72B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8185632"/>
        <c:axId val="-328200864"/>
      </c:lineChart>
      <c:catAx>
        <c:axId val="-32818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328200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328200864"/>
        <c:scaling>
          <c:orientation val="minMax"/>
        </c:scaling>
        <c:delete val="0"/>
        <c:axPos val="l"/>
        <c:majorGridlines>
          <c:spPr>
            <a:ln w="3175">
              <a:solidFill>
                <a:srgbClr val="808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328185632"/>
        <c:crosses val="autoZero"/>
        <c:crossBetween val="between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71663599521324"/>
          <c:y val="0.22413793103448276"/>
          <c:w val="0.147509779668346"/>
          <c:h val="0.331034482758620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6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981366459627328E-2"/>
          <c:y val="7.4626865671641784E-2"/>
          <c:w val="0.74534161490683226"/>
          <c:h val="0.68059701492537317"/>
        </c:manualLayout>
      </c:layout>
      <c:lineChart>
        <c:grouping val="standard"/>
        <c:varyColors val="0"/>
        <c:ser>
          <c:idx val="1"/>
          <c:order val="0"/>
          <c:tx>
            <c:strRef>
              <c:f>'03_CUADRYGRÁF.COMP.5 ÚLT.CAMP.'!$F$7</c:f>
              <c:strCache>
                <c:ptCount val="1"/>
                <c:pt idx="0">
                  <c:v>2016/17</c:v>
                </c:pt>
              </c:strCache>
            </c:strRef>
          </c:tx>
          <c:spPr>
            <a:ln w="12700">
              <a:solidFill>
                <a:srgbClr val="2EFEF4"/>
              </a:solidFill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'03_CUADRYGRÁF.COMP.5 ÚLT.CAMP.'!$E$8:$E$19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ÚLT.CAMP.'!$F$8:$F$19</c:f>
              <c:numCache>
                <c:formatCode>#,##0.0</c:formatCode>
                <c:ptCount val="12"/>
                <c:pt idx="0">
                  <c:v>121.6</c:v>
                </c:pt>
                <c:pt idx="1">
                  <c:v>112.6</c:v>
                </c:pt>
                <c:pt idx="2">
                  <c:v>465.6</c:v>
                </c:pt>
                <c:pt idx="3">
                  <c:v>811.8</c:v>
                </c:pt>
                <c:pt idx="4">
                  <c:v>809</c:v>
                </c:pt>
                <c:pt idx="5">
                  <c:v>697.4</c:v>
                </c:pt>
                <c:pt idx="6">
                  <c:v>604.5</c:v>
                </c:pt>
                <c:pt idx="7">
                  <c:v>492.7</c:v>
                </c:pt>
                <c:pt idx="8">
                  <c:v>405.1</c:v>
                </c:pt>
                <c:pt idx="9">
                  <c:v>325.39999999999998</c:v>
                </c:pt>
                <c:pt idx="10">
                  <c:v>262.39999999999998</c:v>
                </c:pt>
                <c:pt idx="11">
                  <c:v>182.1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8EBB-4476-89EF-FC56D7BB5BFE}"/>
            </c:ext>
          </c:extLst>
        </c:ser>
        <c:ser>
          <c:idx val="2"/>
          <c:order val="1"/>
          <c:tx>
            <c:strRef>
              <c:f>'03_CUADRYGRÁF.COMP.5 ÚLT.CAMP.'!$G$7</c:f>
              <c:strCache>
                <c:ptCount val="1"/>
                <c:pt idx="0">
                  <c:v>2017/18</c:v>
                </c:pt>
              </c:strCache>
            </c:strRef>
          </c:tx>
          <c:spPr>
            <a:ln w="12700">
              <a:solidFill>
                <a:srgbClr val="66FF66"/>
              </a:solidFill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'03_CUADRYGRÁF.COMP.5 ÚLT.CAMP.'!$E$8:$E$19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ÚLT.CAMP.'!$G$8:$G$19</c:f>
              <c:numCache>
                <c:formatCode>#,##0.0</c:formatCode>
                <c:ptCount val="12"/>
                <c:pt idx="0">
                  <c:v>118.8</c:v>
                </c:pt>
                <c:pt idx="1">
                  <c:v>216.3</c:v>
                </c:pt>
                <c:pt idx="2">
                  <c:v>530.70000000000005</c:v>
                </c:pt>
                <c:pt idx="3">
                  <c:v>798.9</c:v>
                </c:pt>
                <c:pt idx="4">
                  <c:v>848</c:v>
                </c:pt>
                <c:pt idx="5">
                  <c:v>778.5</c:v>
                </c:pt>
                <c:pt idx="6">
                  <c:v>695.6</c:v>
                </c:pt>
                <c:pt idx="7">
                  <c:v>599.20000000000005</c:v>
                </c:pt>
                <c:pt idx="8">
                  <c:v>501.3</c:v>
                </c:pt>
                <c:pt idx="9">
                  <c:v>399.1</c:v>
                </c:pt>
                <c:pt idx="10">
                  <c:v>316.8</c:v>
                </c:pt>
                <c:pt idx="11">
                  <c:v>223.4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8EBB-4476-89EF-FC56D7BB5BFE}"/>
            </c:ext>
          </c:extLst>
        </c:ser>
        <c:ser>
          <c:idx val="3"/>
          <c:order val="2"/>
          <c:tx>
            <c:strRef>
              <c:f>'03_CUADRYGRÁF.COMP.5 ÚLT.CAMP.'!$H$7</c:f>
              <c:strCache>
                <c:ptCount val="1"/>
                <c:pt idx="0">
                  <c:v>2018/19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ÚLT.CAMP.'!$E$8:$E$19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ÚLT.CAMP.'!$H$8:$H$19</c:f>
              <c:numCache>
                <c:formatCode>#,##0.0</c:formatCode>
                <c:ptCount val="12"/>
                <c:pt idx="0">
                  <c:v>139.1</c:v>
                </c:pt>
                <c:pt idx="1">
                  <c:v>143.80000000000001</c:v>
                </c:pt>
                <c:pt idx="2">
                  <c:v>658.4</c:v>
                </c:pt>
                <c:pt idx="3">
                  <c:v>1145.4000000000001</c:v>
                </c:pt>
                <c:pt idx="4">
                  <c:v>1255.8</c:v>
                </c:pt>
                <c:pt idx="5">
                  <c:v>1198.5999999999999</c:v>
                </c:pt>
                <c:pt idx="6">
                  <c:v>1099.0999999999999</c:v>
                </c:pt>
                <c:pt idx="7">
                  <c:v>981.2</c:v>
                </c:pt>
                <c:pt idx="8">
                  <c:v>874.4</c:v>
                </c:pt>
                <c:pt idx="9">
                  <c:v>754.2</c:v>
                </c:pt>
                <c:pt idx="10">
                  <c:v>672.3</c:v>
                </c:pt>
                <c:pt idx="11">
                  <c:v>559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8EBB-4476-89EF-FC56D7BB5BFE}"/>
            </c:ext>
          </c:extLst>
        </c:ser>
        <c:ser>
          <c:idx val="4"/>
          <c:order val="3"/>
          <c:tx>
            <c:strRef>
              <c:f>'03_CUADRYGRÁF.COMP.5 ÚLT.CAMP.'!$I$7</c:f>
              <c:strCache>
                <c:ptCount val="1"/>
                <c:pt idx="0">
                  <c:v>2019/20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'03_CUADRYGRÁF.COMP.5 ÚLT.CAMP.'!$E$8:$E$19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ÚLT.CAMP.'!$I$8:$I$19</c:f>
              <c:numCache>
                <c:formatCode>#,##0.0</c:formatCode>
                <c:ptCount val="12"/>
                <c:pt idx="0">
                  <c:v>460.8</c:v>
                </c:pt>
                <c:pt idx="1">
                  <c:v>493.3</c:v>
                </c:pt>
                <c:pt idx="2">
                  <c:v>821.8</c:v>
                </c:pt>
                <c:pt idx="3">
                  <c:v>1013.1</c:v>
                </c:pt>
                <c:pt idx="4">
                  <c:v>998.1</c:v>
                </c:pt>
                <c:pt idx="5">
                  <c:v>890.1</c:v>
                </c:pt>
                <c:pt idx="6">
                  <c:v>795.8</c:v>
                </c:pt>
                <c:pt idx="7">
                  <c:v>699.1</c:v>
                </c:pt>
                <c:pt idx="8">
                  <c:v>584.4</c:v>
                </c:pt>
                <c:pt idx="9">
                  <c:v>459.2</c:v>
                </c:pt>
                <c:pt idx="10">
                  <c:v>367.4</c:v>
                </c:pt>
                <c:pt idx="11">
                  <c:v>255.5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8EBB-4476-89EF-FC56D7BB5BFE}"/>
            </c:ext>
          </c:extLst>
        </c:ser>
        <c:ser>
          <c:idx val="0"/>
          <c:order val="4"/>
          <c:tx>
            <c:strRef>
              <c:f>'03_CUADRYGRÁF.COMP.5 ÚLT.CAMP.'!$J$7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FC0CEB"/>
              </a:solidFill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ÚLT.CAMP.'!$E$8:$E$19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ÚLT.CAMP.'!$J$8:$J$19</c:f>
              <c:numCache>
                <c:formatCode>#,##0.0</c:formatCode>
                <c:ptCount val="12"/>
                <c:pt idx="0">
                  <c:v>195.2081</c:v>
                </c:pt>
                <c:pt idx="1">
                  <c:v>328.36399999999998</c:v>
                </c:pt>
                <c:pt idx="2">
                  <c:v>666.36200000000008</c:v>
                </c:pt>
                <c:pt idx="3">
                  <c:v>873.18310000000008</c:v>
                </c:pt>
                <c:pt idx="4">
                  <c:v>937.91409999999996</c:v>
                </c:pt>
                <c:pt idx="5">
                  <c:v>824.06679999999994</c:v>
                </c:pt>
                <c:pt idx="6">
                  <c:v>689.44269999999995</c:v>
                </c:pt>
                <c:pt idx="7">
                  <c:v>566.95100000000002</c:v>
                </c:pt>
                <c:pt idx="8">
                  <c:v>470.09520000000003</c:v>
                </c:pt>
                <c:pt idx="9">
                  <c:v>383.92019999999997</c:v>
                </c:pt>
                <c:pt idx="10">
                  <c:v>315.07299999999998</c:v>
                </c:pt>
                <c:pt idx="11">
                  <c:v>213.12287000000001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8EBB-4476-89EF-FC56D7BB5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8200320"/>
        <c:axId val="-328198688"/>
      </c:lineChart>
      <c:catAx>
        <c:axId val="-328200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340000" vert="horz"/>
          <a:lstStyle/>
          <a:p>
            <a:pPr>
              <a:defRPr sz="74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32819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328198688"/>
        <c:scaling>
          <c:orientation val="minMax"/>
          <c:max val="1300"/>
        </c:scaling>
        <c:delete val="0"/>
        <c:axPos val="l"/>
        <c:majorGridlines>
          <c:spPr>
            <a:ln w="3175">
              <a:solidFill>
                <a:srgbClr val="99CC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328200320"/>
        <c:crosses val="autoZero"/>
        <c:crossBetween val="between"/>
        <c:majorUnit val="100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373801284738925"/>
          <c:y val="0.22686567164179106"/>
          <c:w val="0.13611525832237847"/>
          <c:h val="0.316417910447761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4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6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307692307692309E-2"/>
          <c:y val="7.7611940298507459E-2"/>
          <c:w val="0.74923076923076926"/>
          <c:h val="0.67761194029850746"/>
        </c:manualLayout>
      </c:layout>
      <c:lineChart>
        <c:grouping val="standard"/>
        <c:varyColors val="0"/>
        <c:ser>
          <c:idx val="1"/>
          <c:order val="0"/>
          <c:tx>
            <c:strRef>
              <c:f>'03_CUADRYGRÁF.COMP.5 ÚLT.CAMP.'!$F$24</c:f>
              <c:strCache>
                <c:ptCount val="1"/>
                <c:pt idx="0">
                  <c:v>2016/17</c:v>
                </c:pt>
              </c:strCache>
            </c:strRef>
          </c:tx>
          <c:spPr>
            <a:ln w="12700">
              <a:solidFill>
                <a:srgbClr val="2EFEF4"/>
              </a:solidFill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'03_CUADRYGRÁF.COMP.5 ÚLT.CAMP.'!$E$25:$E$36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ÚLT.CAMP.'!$F$25:$F$36</c:f>
              <c:numCache>
                <c:formatCode>#,##0.0</c:formatCode>
                <c:ptCount val="12"/>
                <c:pt idx="0">
                  <c:v>122.5</c:v>
                </c:pt>
                <c:pt idx="1">
                  <c:v>115.6</c:v>
                </c:pt>
                <c:pt idx="2">
                  <c:v>114</c:v>
                </c:pt>
                <c:pt idx="3">
                  <c:v>158.6</c:v>
                </c:pt>
                <c:pt idx="4">
                  <c:v>187.3</c:v>
                </c:pt>
                <c:pt idx="5">
                  <c:v>198.4</c:v>
                </c:pt>
                <c:pt idx="6">
                  <c:v>202.1</c:v>
                </c:pt>
                <c:pt idx="7">
                  <c:v>199</c:v>
                </c:pt>
                <c:pt idx="8">
                  <c:v>188.4</c:v>
                </c:pt>
                <c:pt idx="9">
                  <c:v>167.6</c:v>
                </c:pt>
                <c:pt idx="10">
                  <c:v>138</c:v>
                </c:pt>
                <c:pt idx="11">
                  <c:v>122.9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D61-4F37-BF09-5230703EAA2D}"/>
            </c:ext>
          </c:extLst>
        </c:ser>
        <c:ser>
          <c:idx val="2"/>
          <c:order val="1"/>
          <c:tx>
            <c:strRef>
              <c:f>'03_CUADRYGRÁF.COMP.5 ÚLT.CAMP.'!$G$24</c:f>
              <c:strCache>
                <c:ptCount val="1"/>
                <c:pt idx="0">
                  <c:v>2017/18</c:v>
                </c:pt>
              </c:strCache>
            </c:strRef>
          </c:tx>
          <c:spPr>
            <a:ln w="12700">
              <a:solidFill>
                <a:srgbClr val="66FF66"/>
              </a:solidFill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'03_CUADRYGRÁF.COMP.5 ÚLT.CAMP.'!$E$25:$E$36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ÚLT.CAMP.'!$G$25:$G$36</c:f>
              <c:numCache>
                <c:formatCode>#,##0.0</c:formatCode>
                <c:ptCount val="12"/>
                <c:pt idx="0">
                  <c:v>113</c:v>
                </c:pt>
                <c:pt idx="1">
                  <c:v>118.1</c:v>
                </c:pt>
                <c:pt idx="2">
                  <c:v>147.30000000000001</c:v>
                </c:pt>
                <c:pt idx="3">
                  <c:v>185.7</c:v>
                </c:pt>
                <c:pt idx="4">
                  <c:v>214.9</c:v>
                </c:pt>
                <c:pt idx="5">
                  <c:v>218.9</c:v>
                </c:pt>
                <c:pt idx="6">
                  <c:v>218.4</c:v>
                </c:pt>
                <c:pt idx="7">
                  <c:v>213.1</c:v>
                </c:pt>
                <c:pt idx="8">
                  <c:v>199.9</c:v>
                </c:pt>
                <c:pt idx="9">
                  <c:v>183.4</c:v>
                </c:pt>
                <c:pt idx="10">
                  <c:v>169.1</c:v>
                </c:pt>
                <c:pt idx="11">
                  <c:v>152.19999999999999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5D61-4F37-BF09-5230703EAA2D}"/>
            </c:ext>
          </c:extLst>
        </c:ser>
        <c:ser>
          <c:idx val="3"/>
          <c:order val="2"/>
          <c:tx>
            <c:strRef>
              <c:f>'03_CUADRYGRÁF.COMP.5 ÚLT.CAMP.'!$H$24</c:f>
              <c:strCache>
                <c:ptCount val="1"/>
                <c:pt idx="0">
                  <c:v>2018/19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ÚLT.CAMP.'!$E$25:$E$36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ÚLT.CAMP.'!$H$25:$H$36</c:f>
              <c:numCache>
                <c:formatCode>#,##0.0</c:formatCode>
                <c:ptCount val="12"/>
                <c:pt idx="0">
                  <c:v>137.30000000000001</c:v>
                </c:pt>
                <c:pt idx="1">
                  <c:v>128.4</c:v>
                </c:pt>
                <c:pt idx="2">
                  <c:v>149.9</c:v>
                </c:pt>
                <c:pt idx="3">
                  <c:v>229.5</c:v>
                </c:pt>
                <c:pt idx="4">
                  <c:v>274.60000000000002</c:v>
                </c:pt>
                <c:pt idx="5">
                  <c:v>276.3</c:v>
                </c:pt>
                <c:pt idx="6">
                  <c:v>264.39999999999998</c:v>
                </c:pt>
                <c:pt idx="7">
                  <c:v>262.10000000000002</c:v>
                </c:pt>
                <c:pt idx="8">
                  <c:v>243.8</c:v>
                </c:pt>
                <c:pt idx="9">
                  <c:v>228.9</c:v>
                </c:pt>
                <c:pt idx="10">
                  <c:v>212.9</c:v>
                </c:pt>
                <c:pt idx="11">
                  <c:v>196.7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5D61-4F37-BF09-5230703EAA2D}"/>
            </c:ext>
          </c:extLst>
        </c:ser>
        <c:ser>
          <c:idx val="4"/>
          <c:order val="3"/>
          <c:tx>
            <c:strRef>
              <c:f>'03_CUADRYGRÁF.COMP.5 ÚLT.CAMP.'!$I$24</c:f>
              <c:strCache>
                <c:ptCount val="1"/>
                <c:pt idx="0">
                  <c:v>2019/20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'03_CUADRYGRÁF.COMP.5 ÚLT.CAMP.'!$E$25:$E$36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ÚLT.CAMP.'!$I$25:$I$36</c:f>
              <c:numCache>
                <c:formatCode>#,##0.0</c:formatCode>
                <c:ptCount val="12"/>
                <c:pt idx="0">
                  <c:v>192.5</c:v>
                </c:pt>
                <c:pt idx="1">
                  <c:v>213.1</c:v>
                </c:pt>
                <c:pt idx="2">
                  <c:v>248.6</c:v>
                </c:pt>
                <c:pt idx="3">
                  <c:v>284.89999999999998</c:v>
                </c:pt>
                <c:pt idx="4">
                  <c:v>304</c:v>
                </c:pt>
                <c:pt idx="5">
                  <c:v>296.60000000000002</c:v>
                </c:pt>
                <c:pt idx="6">
                  <c:v>297.10000000000002</c:v>
                </c:pt>
                <c:pt idx="7">
                  <c:v>290.8</c:v>
                </c:pt>
                <c:pt idx="8">
                  <c:v>282.89999999999998</c:v>
                </c:pt>
                <c:pt idx="9">
                  <c:v>270.8</c:v>
                </c:pt>
                <c:pt idx="10">
                  <c:v>248.9</c:v>
                </c:pt>
                <c:pt idx="11">
                  <c:v>235.7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5D61-4F37-BF09-5230703EAA2D}"/>
            </c:ext>
          </c:extLst>
        </c:ser>
        <c:ser>
          <c:idx val="0"/>
          <c:order val="4"/>
          <c:tx>
            <c:strRef>
              <c:f>'03_CUADRYGRÁF.COMP.5 ÚLT.CAMP.'!$J$24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FC0CEB"/>
              </a:solidFill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ÚLT.CAMP.'!$E$25:$E$36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ÚLT.CAMP.'!$J$25:$J$36</c:f>
              <c:numCache>
                <c:formatCode>#,##0.0</c:formatCode>
                <c:ptCount val="12"/>
                <c:pt idx="0">
                  <c:v>205.66722999999999</c:v>
                </c:pt>
                <c:pt idx="1">
                  <c:v>191.05082999999999</c:v>
                </c:pt>
                <c:pt idx="2">
                  <c:v>203.10149999999999</c:v>
                </c:pt>
                <c:pt idx="3">
                  <c:v>234.87260000000001</c:v>
                </c:pt>
                <c:pt idx="4">
                  <c:v>260.6456</c:v>
                </c:pt>
                <c:pt idx="5">
                  <c:v>278.49414000000002</c:v>
                </c:pt>
                <c:pt idx="6">
                  <c:v>287.84616999999997</c:v>
                </c:pt>
                <c:pt idx="7">
                  <c:v>290.05399999999997</c:v>
                </c:pt>
                <c:pt idx="8">
                  <c:v>279.3005</c:v>
                </c:pt>
                <c:pt idx="9">
                  <c:v>256.52089999999998</c:v>
                </c:pt>
                <c:pt idx="10">
                  <c:v>230.7868</c:v>
                </c:pt>
                <c:pt idx="11">
                  <c:v>210.5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5D61-4F37-BF09-5230703EA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8194336"/>
        <c:axId val="-328193792"/>
      </c:lineChart>
      <c:catAx>
        <c:axId val="-328194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4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32819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328193792"/>
        <c:scaling>
          <c:orientation val="minMax"/>
          <c:max val="350"/>
        </c:scaling>
        <c:delete val="0"/>
        <c:axPos val="l"/>
        <c:majorGridlines>
          <c:spPr>
            <a:ln w="3175">
              <a:solidFill>
                <a:srgbClr val="99CC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328194336"/>
        <c:crosses val="autoZero"/>
        <c:crossBetween val="between"/>
        <c:majorUnit val="25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488055577306364"/>
          <c:y val="0.20895522388059701"/>
          <c:w val="0.15127335061378988"/>
          <c:h val="0.30149253731343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4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687372024486647E-2"/>
          <c:y val="8.2596108142365357E-2"/>
          <c:w val="0.7306507070635303"/>
          <c:h val="0.62832039408299367"/>
        </c:manualLayout>
      </c:layout>
      <c:lineChart>
        <c:grouping val="standard"/>
        <c:varyColors val="0"/>
        <c:ser>
          <c:idx val="1"/>
          <c:order val="0"/>
          <c:tx>
            <c:strRef>
              <c:f>'03_CUADRYGRÁF.COMP.5 ÚLT.CAMP.'!$F$41</c:f>
              <c:strCache>
                <c:ptCount val="1"/>
                <c:pt idx="0">
                  <c:v>2016/17</c:v>
                </c:pt>
              </c:strCache>
            </c:strRef>
          </c:tx>
          <c:spPr>
            <a:ln w="12700">
              <a:solidFill>
                <a:srgbClr val="2EFEF4"/>
              </a:solidFill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'03_CUADRYGRÁF.COMP.5 ÚLT.CAMP.'!$E$42:$E$53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ÚLT.CAMP.'!$F$42:$F$53</c:f>
              <c:numCache>
                <c:formatCode>#,##0.0</c:formatCode>
                <c:ptCount val="12"/>
                <c:pt idx="0">
                  <c:v>244.1</c:v>
                </c:pt>
                <c:pt idx="1">
                  <c:v>228.2</c:v>
                </c:pt>
                <c:pt idx="2">
                  <c:v>579.6</c:v>
                </c:pt>
                <c:pt idx="3">
                  <c:v>970.4</c:v>
                </c:pt>
                <c:pt idx="4">
                  <c:v>996.3</c:v>
                </c:pt>
                <c:pt idx="5">
                  <c:v>895.8</c:v>
                </c:pt>
                <c:pt idx="6">
                  <c:v>806.6</c:v>
                </c:pt>
                <c:pt idx="7">
                  <c:v>691.7</c:v>
                </c:pt>
                <c:pt idx="8">
                  <c:v>593.5</c:v>
                </c:pt>
                <c:pt idx="9">
                  <c:v>493</c:v>
                </c:pt>
                <c:pt idx="10">
                  <c:v>400.4</c:v>
                </c:pt>
                <c:pt idx="11">
                  <c:v>305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CF5F-4081-BFEF-D8C381EB635C}"/>
            </c:ext>
          </c:extLst>
        </c:ser>
        <c:ser>
          <c:idx val="2"/>
          <c:order val="1"/>
          <c:tx>
            <c:strRef>
              <c:f>'03_CUADRYGRÁF.COMP.5 ÚLT.CAMP.'!$G$41</c:f>
              <c:strCache>
                <c:ptCount val="1"/>
                <c:pt idx="0">
                  <c:v>2017/18</c:v>
                </c:pt>
              </c:strCache>
            </c:strRef>
          </c:tx>
          <c:spPr>
            <a:ln w="12700">
              <a:solidFill>
                <a:srgbClr val="66FF66"/>
              </a:solidFill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'03_CUADRYGRÁF.COMP.5 ÚLT.CAMP.'!$E$42:$E$53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ÚLT.CAMP.'!$G$42:$G$53</c:f>
              <c:numCache>
                <c:formatCode>#,##0.0</c:formatCode>
                <c:ptCount val="12"/>
                <c:pt idx="0">
                  <c:v>231.8</c:v>
                </c:pt>
                <c:pt idx="1">
                  <c:v>334.4</c:v>
                </c:pt>
                <c:pt idx="2">
                  <c:v>678</c:v>
                </c:pt>
                <c:pt idx="3">
                  <c:v>984.59999999999991</c:v>
                </c:pt>
                <c:pt idx="4">
                  <c:v>1062.9000000000001</c:v>
                </c:pt>
                <c:pt idx="5">
                  <c:v>997.4</c:v>
                </c:pt>
                <c:pt idx="6">
                  <c:v>914</c:v>
                </c:pt>
                <c:pt idx="7">
                  <c:v>812.30000000000007</c:v>
                </c:pt>
                <c:pt idx="8">
                  <c:v>701.2</c:v>
                </c:pt>
                <c:pt idx="9">
                  <c:v>582.5</c:v>
                </c:pt>
                <c:pt idx="10">
                  <c:v>485.9</c:v>
                </c:pt>
                <c:pt idx="11">
                  <c:v>375.6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CF5F-4081-BFEF-D8C381EB635C}"/>
            </c:ext>
          </c:extLst>
        </c:ser>
        <c:ser>
          <c:idx val="3"/>
          <c:order val="2"/>
          <c:tx>
            <c:strRef>
              <c:f>'03_CUADRYGRÁF.COMP.5 ÚLT.CAMP.'!$H$41</c:f>
              <c:strCache>
                <c:ptCount val="1"/>
                <c:pt idx="0">
                  <c:v>2018/19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ÚLT.CAMP.'!$E$42:$E$53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ÚLT.CAMP.'!$H$42:$H$53</c:f>
              <c:numCache>
                <c:formatCode>#,##0.0</c:formatCode>
                <c:ptCount val="12"/>
                <c:pt idx="0">
                  <c:v>276.39999999999998</c:v>
                </c:pt>
                <c:pt idx="1">
                  <c:v>272.20000000000005</c:v>
                </c:pt>
                <c:pt idx="2">
                  <c:v>808.3</c:v>
                </c:pt>
                <c:pt idx="3">
                  <c:v>1374.9</c:v>
                </c:pt>
                <c:pt idx="4">
                  <c:v>1530.4</c:v>
                </c:pt>
                <c:pt idx="5">
                  <c:v>1474.8999999999999</c:v>
                </c:pt>
                <c:pt idx="6">
                  <c:v>1363.5</c:v>
                </c:pt>
                <c:pt idx="7">
                  <c:v>1243.3000000000002</c:v>
                </c:pt>
                <c:pt idx="8">
                  <c:v>1118.2</c:v>
                </c:pt>
                <c:pt idx="9">
                  <c:v>983.1</c:v>
                </c:pt>
                <c:pt idx="10">
                  <c:v>885.19999999999993</c:v>
                </c:pt>
                <c:pt idx="11">
                  <c:v>755.7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CF5F-4081-BFEF-D8C381EB635C}"/>
            </c:ext>
          </c:extLst>
        </c:ser>
        <c:ser>
          <c:idx val="4"/>
          <c:order val="3"/>
          <c:tx>
            <c:strRef>
              <c:f>'03_CUADRYGRÁF.COMP.5 ÚLT.CAMP.'!$I$41</c:f>
              <c:strCache>
                <c:ptCount val="1"/>
                <c:pt idx="0">
                  <c:v>2019/20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'03_CUADRYGRÁF.COMP.5 ÚLT.CAMP.'!$E$42:$E$53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ÚLT.CAMP.'!$I$42:$I$53</c:f>
              <c:numCache>
                <c:formatCode>#,##0.0</c:formatCode>
                <c:ptCount val="12"/>
                <c:pt idx="0">
                  <c:v>653.29999999999995</c:v>
                </c:pt>
                <c:pt idx="1">
                  <c:v>706.4</c:v>
                </c:pt>
                <c:pt idx="2">
                  <c:v>1070.3999999999999</c:v>
                </c:pt>
                <c:pt idx="3">
                  <c:v>1298</c:v>
                </c:pt>
                <c:pt idx="4">
                  <c:v>1302.0999999999999</c:v>
                </c:pt>
                <c:pt idx="5">
                  <c:v>1186.7</c:v>
                </c:pt>
                <c:pt idx="6">
                  <c:v>1092.9000000000001</c:v>
                </c:pt>
                <c:pt idx="7">
                  <c:v>989.90000000000009</c:v>
                </c:pt>
                <c:pt idx="8">
                  <c:v>867.3</c:v>
                </c:pt>
                <c:pt idx="9">
                  <c:v>730</c:v>
                </c:pt>
                <c:pt idx="10">
                  <c:v>616.29999999999995</c:v>
                </c:pt>
                <c:pt idx="11">
                  <c:v>491.2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CF5F-4081-BFEF-D8C381EB635C}"/>
            </c:ext>
          </c:extLst>
        </c:ser>
        <c:ser>
          <c:idx val="0"/>
          <c:order val="4"/>
          <c:tx>
            <c:strRef>
              <c:f>'03_CUADRYGRÁF.COMP.5 ÚLT.CAMP.'!$J$41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FC0CEB"/>
              </a:solidFill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ÚLT.CAMP.'!$E$42:$E$53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ÚLT.CAMP.'!$J$42:$J$53</c:f>
              <c:numCache>
                <c:formatCode>#,##0.0</c:formatCode>
                <c:ptCount val="12"/>
                <c:pt idx="0">
                  <c:v>400.87532999999996</c:v>
                </c:pt>
                <c:pt idx="1">
                  <c:v>519.41482999999994</c:v>
                </c:pt>
                <c:pt idx="2">
                  <c:v>869.46350000000007</c:v>
                </c:pt>
                <c:pt idx="3">
                  <c:v>1108.0557000000001</c:v>
                </c:pt>
                <c:pt idx="4">
                  <c:v>1198.5597</c:v>
                </c:pt>
                <c:pt idx="5">
                  <c:v>1102.5609399999998</c:v>
                </c:pt>
                <c:pt idx="6">
                  <c:v>977.28886999999986</c:v>
                </c:pt>
                <c:pt idx="7">
                  <c:v>857.005</c:v>
                </c:pt>
                <c:pt idx="8">
                  <c:v>749.39570000000003</c:v>
                </c:pt>
                <c:pt idx="9">
                  <c:v>640.44110000000001</c:v>
                </c:pt>
                <c:pt idx="10">
                  <c:v>545.85979999999995</c:v>
                </c:pt>
                <c:pt idx="11">
                  <c:v>423.62287000000003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CF5F-4081-BFEF-D8C381EB6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8193248"/>
        <c:axId val="-328190528"/>
      </c:lineChart>
      <c:catAx>
        <c:axId val="-32819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340000" vert="horz"/>
          <a:lstStyle/>
          <a:p>
            <a:pPr>
              <a:defRPr sz="74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328190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328190528"/>
        <c:scaling>
          <c:orientation val="minMax"/>
        </c:scaling>
        <c:delete val="0"/>
        <c:axPos val="l"/>
        <c:majorGridlines>
          <c:spPr>
            <a:ln w="3175">
              <a:solidFill>
                <a:srgbClr val="99CC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328193248"/>
        <c:crosses val="autoZero"/>
        <c:crossBetween val="between"/>
        <c:majorUnit val="100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20581061339325"/>
          <c:y val="0.23008923442500701"/>
          <c:w val="0.14703804095888429"/>
          <c:h val="0.297936032332241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64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6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083639545056885E-2"/>
          <c:y val="5.2434055958715281E-2"/>
          <c:w val="0.76278118501518966"/>
          <c:h val="0.818083068563797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'09_ALMAZ.PROD. POR CAMYTIPO '!$B$40</c:f>
              <c:strCache>
                <c:ptCount val="1"/>
                <c:pt idx="0">
                  <c:v>% Nº Empresas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 w="12700">
              <a:solidFill>
                <a:schemeClr val="accent2">
                  <a:lumMod val="50000"/>
                </a:schemeClr>
              </a:solidFill>
              <a:prstDash val="solid"/>
            </a:ln>
          </c:spPr>
          <c:invertIfNegative val="0"/>
          <c:cat>
            <c:strRef>
              <c:f>'09_ALMAZ.PROD. POR CAMYTIPO '!$C$39:$G$39</c:f>
              <c:strCache>
                <c:ptCount val="5"/>
                <c:pt idx="0">
                  <c:v>16/17</c:v>
                </c:pt>
                <c:pt idx="1">
                  <c:v>17/19</c:v>
                </c:pt>
                <c:pt idx="2">
                  <c:v>18/20</c:v>
                </c:pt>
                <c:pt idx="3">
                  <c:v>19/21</c:v>
                </c:pt>
                <c:pt idx="4">
                  <c:v>20/21</c:v>
                </c:pt>
              </c:strCache>
            </c:strRef>
          </c:cat>
          <c:val>
            <c:numRef>
              <c:f>'09_ALMAZ.PROD. POR CAMYTIPO '!$C$40:$G$40</c:f>
              <c:numCache>
                <c:formatCode>#0.00</c:formatCode>
                <c:ptCount val="5"/>
                <c:pt idx="0">
                  <c:v>48.841059602649004</c:v>
                </c:pt>
                <c:pt idx="1">
                  <c:v>49.413735343383586</c:v>
                </c:pt>
                <c:pt idx="2">
                  <c:v>49.527515286270152</c:v>
                </c:pt>
                <c:pt idx="3">
                  <c:v>49.528563505268998</c:v>
                </c:pt>
                <c:pt idx="4">
                  <c:v>49.890470974808323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380-41B5-9C4F-1CE6764E355A}"/>
            </c:ext>
          </c:extLst>
        </c:ser>
        <c:ser>
          <c:idx val="1"/>
          <c:order val="1"/>
          <c:tx>
            <c:strRef>
              <c:f>'09_ALMAZ.PROD. POR CAMYTIPO '!$B$41</c:f>
              <c:strCache>
                <c:ptCount val="1"/>
                <c:pt idx="0">
                  <c:v>% Producción</c:v>
                </c:pt>
              </c:strCache>
            </c:strRef>
          </c:tx>
          <c:spPr>
            <a:solidFill>
              <a:schemeClr val="accent4"/>
            </a:solidFill>
            <a:ln w="12700">
              <a:solidFill>
                <a:schemeClr val="accent4"/>
              </a:solidFill>
              <a:prstDash val="sysDash"/>
            </a:ln>
          </c:spPr>
          <c:invertIfNegative val="0"/>
          <c:cat>
            <c:strRef>
              <c:f>'09_ALMAZ.PROD. POR CAMYTIPO '!$C$39:$G$39</c:f>
              <c:strCache>
                <c:ptCount val="5"/>
                <c:pt idx="0">
                  <c:v>16/17</c:v>
                </c:pt>
                <c:pt idx="1">
                  <c:v>17/19</c:v>
                </c:pt>
                <c:pt idx="2">
                  <c:v>18/20</c:v>
                </c:pt>
                <c:pt idx="3">
                  <c:v>19/21</c:v>
                </c:pt>
                <c:pt idx="4">
                  <c:v>20/21</c:v>
                </c:pt>
              </c:strCache>
            </c:strRef>
          </c:cat>
          <c:val>
            <c:numRef>
              <c:f>'09_ALMAZ.PROD. POR CAMYTIPO '!$C$41:$G$41</c:f>
              <c:numCache>
                <c:formatCode>#0.00</c:formatCode>
                <c:ptCount val="5"/>
                <c:pt idx="0">
                  <c:v>33.210712634776868</c:v>
                </c:pt>
                <c:pt idx="1">
                  <c:v>36.395235083849755</c:v>
                </c:pt>
                <c:pt idx="2">
                  <c:v>32.741220040748217</c:v>
                </c:pt>
                <c:pt idx="3">
                  <c:v>34.589486456423799</c:v>
                </c:pt>
                <c:pt idx="4">
                  <c:v>34.619140451111953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380-41B5-9C4F-1CE6764E35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328192160"/>
        <c:axId val="-328191616"/>
      </c:barChart>
      <c:catAx>
        <c:axId val="-32819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328191616"/>
        <c:crosses val="autoZero"/>
        <c:auto val="1"/>
        <c:lblAlgn val="ctr"/>
        <c:lblOffset val="100"/>
        <c:noMultiLvlLbl val="0"/>
      </c:catAx>
      <c:valAx>
        <c:axId val="-328191616"/>
        <c:scaling>
          <c:orientation val="minMax"/>
          <c:max val="80"/>
          <c:min val="20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328192160"/>
        <c:crosses val="autoZero"/>
        <c:crossBetween val="between"/>
        <c:majorUnit val="10"/>
      </c:valAx>
      <c:spPr>
        <a:noFill/>
      </c:spPr>
    </c:plotArea>
    <c:legend>
      <c:legendPos val="r"/>
      <c:layout>
        <c:manualLayout>
          <c:xMode val="edge"/>
          <c:yMode val="edge"/>
          <c:x val="0.83881595202609727"/>
          <c:y val="0.42242436800663075"/>
          <c:w val="0.1500617699169513"/>
          <c:h val="0.18283925035686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190500</xdr:colOff>
      <xdr:row>0</xdr:row>
      <xdr:rowOff>85725</xdr:rowOff>
    </xdr:from>
    <xdr:ext cx="2433320" cy="552450"/>
    <xdr:pic>
      <xdr:nvPicPr>
        <xdr:cNvPr id="2" name="Imagen 6">
          <a:extLst>
            <a:ext uri="{FF2B5EF4-FFF2-40B4-BE49-F238E27FC236}">
              <a16:creationId xmlns="" xmlns:a16="http://schemas.microsoft.com/office/drawing/2014/main" id="{8FB89F7E-16B9-46F2-9856-57F2A4218C8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85725"/>
          <a:ext cx="2433320" cy="55245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23</xdr:row>
      <xdr:rowOff>19049</xdr:rowOff>
    </xdr:from>
    <xdr:to>
      <xdr:col>14</xdr:col>
      <xdr:colOff>19050</xdr:colOff>
      <xdr:row>37</xdr:row>
      <xdr:rowOff>9525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40</xdr:row>
      <xdr:rowOff>9525</xdr:rowOff>
    </xdr:from>
    <xdr:to>
      <xdr:col>13</xdr:col>
      <xdr:colOff>730250</xdr:colOff>
      <xdr:row>54</xdr:row>
      <xdr:rowOff>42333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</xdr:colOff>
      <xdr:row>57</xdr:row>
      <xdr:rowOff>19050</xdr:rowOff>
    </xdr:from>
    <xdr:to>
      <xdr:col>13</xdr:col>
      <xdr:colOff>719667</xdr:colOff>
      <xdr:row>71</xdr:row>
      <xdr:rowOff>74084</xdr:rowOff>
    </xdr:to>
    <xdr:graphicFrame macro="">
      <xdr:nvGraphicFramePr>
        <xdr:cNvPr id="4" name="Gráfico 3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</xdr:colOff>
      <xdr:row>74</xdr:row>
      <xdr:rowOff>9525</xdr:rowOff>
    </xdr:from>
    <xdr:to>
      <xdr:col>13</xdr:col>
      <xdr:colOff>730250</xdr:colOff>
      <xdr:row>88</xdr:row>
      <xdr:rowOff>31750</xdr:rowOff>
    </xdr:to>
    <xdr:graphicFrame macro="">
      <xdr:nvGraphicFramePr>
        <xdr:cNvPr id="5" name="Gráfico 4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14</xdr:col>
      <xdr:colOff>9525</xdr:colOff>
      <xdr:row>19</xdr:row>
      <xdr:rowOff>190500</xdr:rowOff>
    </xdr:to>
    <xdr:graphicFrame macro="">
      <xdr:nvGraphicFramePr>
        <xdr:cNvPr id="6" name="Gráfico 1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131762</xdr:colOff>
      <xdr:row>6</xdr:row>
      <xdr:rowOff>9525</xdr:rowOff>
    </xdr:from>
    <xdr:to>
      <xdr:col>16</xdr:col>
      <xdr:colOff>845343</xdr:colOff>
      <xdr:row>21</xdr:row>
      <xdr:rowOff>0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114301</xdr:colOff>
      <xdr:row>23</xdr:row>
      <xdr:rowOff>11905</xdr:rowOff>
    </xdr:from>
    <xdr:to>
      <xdr:col>16</xdr:col>
      <xdr:colOff>878417</xdr:colOff>
      <xdr:row>37</xdr:row>
      <xdr:rowOff>285750</xdr:rowOff>
    </xdr:to>
    <xdr:graphicFrame macro="">
      <xdr:nvGraphicFramePr>
        <xdr:cNvPr id="3" name="Gráfico 5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107156</xdr:colOff>
      <xdr:row>39</xdr:row>
      <xdr:rowOff>197645</xdr:rowOff>
    </xdr:from>
    <xdr:to>
      <xdr:col>16</xdr:col>
      <xdr:colOff>845343</xdr:colOff>
      <xdr:row>53</xdr:row>
      <xdr:rowOff>166687</xdr:rowOff>
    </xdr:to>
    <xdr:graphicFrame macro="">
      <xdr:nvGraphicFramePr>
        <xdr:cNvPr id="4" name="Gráfico 3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42</xdr:row>
      <xdr:rowOff>1</xdr:rowOff>
    </xdr:from>
    <xdr:to>
      <xdr:col>7</xdr:col>
      <xdr:colOff>0</xdr:colOff>
      <xdr:row>57</xdr:row>
      <xdr:rowOff>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8173" y="8535866"/>
          <a:ext cx="4835769" cy="293076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60</xdr:row>
      <xdr:rowOff>1</xdr:rowOff>
    </xdr:from>
    <xdr:to>
      <xdr:col>14</xdr:col>
      <xdr:colOff>24423</xdr:colOff>
      <xdr:row>75</xdr:row>
      <xdr:rowOff>12211</xdr:rowOff>
    </xdr:to>
    <xdr:pic>
      <xdr:nvPicPr>
        <xdr:cNvPr id="20" name="Imagen 1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86635" y="12052789"/>
          <a:ext cx="4994519" cy="2942980"/>
        </a:xfrm>
        <a:prstGeom prst="rect">
          <a:avLst/>
        </a:prstGeom>
      </xdr:spPr>
    </xdr:pic>
    <xdr:clientData/>
  </xdr:twoCellAnchor>
  <xdr:twoCellAnchor editAs="oneCell">
    <xdr:from>
      <xdr:col>0</xdr:col>
      <xdr:colOff>818172</xdr:colOff>
      <xdr:row>60</xdr:row>
      <xdr:rowOff>24423</xdr:rowOff>
    </xdr:from>
    <xdr:to>
      <xdr:col>7</xdr:col>
      <xdr:colOff>36633</xdr:colOff>
      <xdr:row>75</xdr:row>
      <xdr:rowOff>23733</xdr:rowOff>
    </xdr:to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8172" y="12077211"/>
          <a:ext cx="4884615" cy="29300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</xdr:row>
      <xdr:rowOff>12211</xdr:rowOff>
    </xdr:from>
    <xdr:to>
      <xdr:col>7</xdr:col>
      <xdr:colOff>12211</xdr:colOff>
      <xdr:row>75</xdr:row>
      <xdr:rowOff>24423</xdr:rowOff>
    </xdr:to>
    <xdr:pic>
      <xdr:nvPicPr>
        <xdr:cNvPr id="18" name="Imagen 1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8173" y="12064999"/>
          <a:ext cx="4860192" cy="2942982"/>
        </a:xfrm>
        <a:prstGeom prst="rect">
          <a:avLst/>
        </a:prstGeom>
      </xdr:spPr>
    </xdr:pic>
    <xdr:clientData/>
  </xdr:twoCellAnchor>
  <xdr:twoCellAnchor editAs="oneCell">
    <xdr:from>
      <xdr:col>7</xdr:col>
      <xdr:colOff>708269</xdr:colOff>
      <xdr:row>42</xdr:row>
      <xdr:rowOff>0</xdr:rowOff>
    </xdr:from>
    <xdr:to>
      <xdr:col>13</xdr:col>
      <xdr:colOff>805961</xdr:colOff>
      <xdr:row>56</xdr:row>
      <xdr:rowOff>183173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74423" y="8535865"/>
          <a:ext cx="4970096" cy="2918558"/>
        </a:xfrm>
        <a:prstGeom prst="rect">
          <a:avLst/>
        </a:prstGeom>
      </xdr:spPr>
    </xdr:pic>
    <xdr:clientData/>
  </xdr:twoCellAnchor>
  <xdr:twoCellAnchor editAs="oneCell">
    <xdr:from>
      <xdr:col>1</xdr:col>
      <xdr:colOff>12211</xdr:colOff>
      <xdr:row>24</xdr:row>
      <xdr:rowOff>12210</xdr:rowOff>
    </xdr:from>
    <xdr:to>
      <xdr:col>7</xdr:col>
      <xdr:colOff>12211</xdr:colOff>
      <xdr:row>38</xdr:row>
      <xdr:rowOff>179347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30384" y="5043364"/>
          <a:ext cx="4847981" cy="2902521"/>
        </a:xfrm>
        <a:prstGeom prst="rect">
          <a:avLst/>
        </a:prstGeom>
      </xdr:spPr>
    </xdr:pic>
    <xdr:clientData/>
  </xdr:twoCellAnchor>
  <xdr:twoCellAnchor editAs="oneCell">
    <xdr:from>
      <xdr:col>8</xdr:col>
      <xdr:colOff>12211</xdr:colOff>
      <xdr:row>24</xdr:row>
      <xdr:rowOff>0</xdr:rowOff>
    </xdr:from>
    <xdr:to>
      <xdr:col>14</xdr:col>
      <xdr:colOff>12210</xdr:colOff>
      <xdr:row>38</xdr:row>
      <xdr:rowOff>184314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398846" y="5031154"/>
          <a:ext cx="4970095" cy="2919698"/>
        </a:xfrm>
        <a:prstGeom prst="rect">
          <a:avLst/>
        </a:prstGeom>
      </xdr:spPr>
    </xdr:pic>
    <xdr:clientData/>
  </xdr:twoCellAnchor>
  <xdr:twoCellAnchor editAs="oneCell">
    <xdr:from>
      <xdr:col>7</xdr:col>
      <xdr:colOff>708269</xdr:colOff>
      <xdr:row>6</xdr:row>
      <xdr:rowOff>12212</xdr:rowOff>
    </xdr:from>
    <xdr:to>
      <xdr:col>13</xdr:col>
      <xdr:colOff>793750</xdr:colOff>
      <xdr:row>21</xdr:row>
      <xdr:rowOff>36635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374423" y="1526443"/>
          <a:ext cx="4957885" cy="29551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280865</xdr:rowOff>
    </xdr:from>
    <xdr:to>
      <xdr:col>7</xdr:col>
      <xdr:colOff>12211</xdr:colOff>
      <xdr:row>21</xdr:row>
      <xdr:rowOff>41473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18173" y="1514230"/>
          <a:ext cx="4860192" cy="297224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819149</xdr:colOff>
      <xdr:row>26</xdr:row>
      <xdr:rowOff>1</xdr:rowOff>
    </xdr:from>
    <xdr:to>
      <xdr:col>6</xdr:col>
      <xdr:colOff>1019174</xdr:colOff>
      <xdr:row>37</xdr:row>
      <xdr:rowOff>76201</xdr:rowOff>
    </xdr:to>
    <xdr:graphicFrame macro="">
      <xdr:nvGraphicFramePr>
        <xdr:cNvPr id="2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7</xdr:row>
      <xdr:rowOff>180975</xdr:rowOff>
    </xdr:from>
    <xdr:to>
      <xdr:col>7</xdr:col>
      <xdr:colOff>0</xdr:colOff>
      <xdr:row>19</xdr:row>
      <xdr:rowOff>57150</xdr:rowOff>
    </xdr:to>
    <xdr:graphicFrame macro="">
      <xdr:nvGraphicFramePr>
        <xdr:cNvPr id="3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342900</xdr:colOff>
      <xdr:row>17</xdr:row>
      <xdr:rowOff>38100</xdr:rowOff>
    </xdr:from>
    <xdr:ext cx="184731" cy="264560"/>
    <xdr:sp macro="" textlink="">
      <xdr:nvSpPr>
        <xdr:cNvPr id="2" name="CuadroTexto 1"/>
        <xdr:cNvSpPr txBox="1"/>
      </xdr:nvSpPr>
      <xdr:spPr>
        <a:xfrm>
          <a:off x="10972800" y="161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 editAs="oneCell">
    <xdr:from>
      <xdr:col>1</xdr:col>
      <xdr:colOff>1130416</xdr:colOff>
      <xdr:row>17</xdr:row>
      <xdr:rowOff>24348</xdr:rowOff>
    </xdr:from>
    <xdr:to>
      <xdr:col>12</xdr:col>
      <xdr:colOff>725164</xdr:colOff>
      <xdr:row>30</xdr:row>
      <xdr:rowOff>357372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5216" y="3624798"/>
          <a:ext cx="10300848" cy="280952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1333499</xdr:colOff>
      <xdr:row>15</xdr:row>
      <xdr:rowOff>78441</xdr:rowOff>
    </xdr:from>
    <xdr:to>
      <xdr:col>12</xdr:col>
      <xdr:colOff>481852</xdr:colOff>
      <xdr:row>28</xdr:row>
      <xdr:rowOff>216189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9323" y="3137647"/>
          <a:ext cx="9950823" cy="2759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1"/>
  <sheetViews>
    <sheetView tabSelected="1" workbookViewId="0">
      <selection activeCell="L17" sqref="L17"/>
    </sheetView>
  </sheetViews>
  <sheetFormatPr baseColWidth="10" defaultColWidth="11.42578125" defaultRowHeight="15" x14ac:dyDescent="0.25"/>
  <cols>
    <col min="1" max="16384" width="11.42578125" style="222"/>
  </cols>
  <sheetData>
    <row r="1" spans="1:17" x14ac:dyDescent="0.25">
      <c r="A1" s="333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</row>
    <row r="2" spans="1:17" x14ac:dyDescent="0.25">
      <c r="A2" s="333"/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</row>
    <row r="3" spans="1:17" x14ac:dyDescent="0.25">
      <c r="A3" s="333"/>
      <c r="B3" s="333"/>
      <c r="C3" s="333"/>
      <c r="D3" s="333"/>
      <c r="E3" s="333"/>
      <c r="F3" s="333"/>
      <c r="G3" s="333"/>
      <c r="H3" s="333"/>
      <c r="I3" s="333"/>
      <c r="J3" s="333"/>
      <c r="K3" s="333"/>
      <c r="L3" s="333"/>
      <c r="M3" s="333"/>
      <c r="N3" s="333"/>
      <c r="O3" s="333"/>
      <c r="P3" s="333"/>
      <c r="Q3" s="333"/>
    </row>
    <row r="4" spans="1:17" x14ac:dyDescent="0.25">
      <c r="A4" s="333"/>
      <c r="B4" s="333"/>
      <c r="C4" s="333"/>
      <c r="D4" s="333"/>
      <c r="E4" s="333"/>
      <c r="F4" s="333"/>
      <c r="G4" s="333"/>
      <c r="H4" s="333"/>
      <c r="I4" s="333"/>
      <c r="J4" s="333"/>
      <c r="K4" s="333"/>
      <c r="L4" s="333"/>
      <c r="M4" s="333"/>
      <c r="N4" s="333"/>
      <c r="O4" s="333"/>
      <c r="P4" s="333"/>
      <c r="Q4" s="333"/>
    </row>
    <row r="5" spans="1:17" x14ac:dyDescent="0.25">
      <c r="A5" s="333"/>
      <c r="B5" s="333"/>
      <c r="C5" s="333"/>
      <c r="D5" s="333"/>
      <c r="E5" s="333"/>
      <c r="F5" s="333"/>
      <c r="G5" s="333"/>
      <c r="H5" s="333"/>
      <c r="I5" s="333"/>
      <c r="J5" s="333"/>
      <c r="K5" s="333"/>
      <c r="L5" s="333"/>
      <c r="M5" s="333"/>
      <c r="N5" s="333"/>
      <c r="O5" s="333"/>
      <c r="P5" s="333"/>
      <c r="Q5" s="333"/>
    </row>
    <row r="6" spans="1:17" x14ac:dyDescent="0.25">
      <c r="A6" s="333"/>
      <c r="B6" s="333"/>
      <c r="C6" s="333"/>
      <c r="D6" s="333"/>
      <c r="E6" s="333"/>
      <c r="F6" s="333"/>
      <c r="G6" s="333"/>
      <c r="H6" s="333"/>
      <c r="I6" s="333"/>
      <c r="J6" s="333"/>
      <c r="K6" s="333"/>
      <c r="L6" s="333"/>
      <c r="M6" s="333"/>
      <c r="N6" s="333"/>
      <c r="O6" s="333"/>
      <c r="P6" s="333"/>
      <c r="Q6" s="333"/>
    </row>
    <row r="7" spans="1:17" x14ac:dyDescent="0.25">
      <c r="A7" s="333"/>
      <c r="B7" s="333"/>
      <c r="C7" s="333"/>
      <c r="D7" s="333"/>
      <c r="E7" s="333"/>
      <c r="F7" s="333"/>
      <c r="G7" s="333"/>
      <c r="H7" s="333"/>
      <c r="I7" s="333"/>
      <c r="J7" s="333"/>
      <c r="K7" s="333"/>
      <c r="L7" s="333"/>
      <c r="M7" s="333"/>
      <c r="N7" s="333"/>
      <c r="O7" s="333"/>
      <c r="P7" s="333"/>
      <c r="Q7" s="333"/>
    </row>
    <row r="8" spans="1:17" x14ac:dyDescent="0.25">
      <c r="A8" s="333"/>
      <c r="B8" s="333"/>
      <c r="C8" s="333"/>
      <c r="D8" s="333"/>
      <c r="E8" s="333"/>
      <c r="F8" s="333"/>
      <c r="G8" s="333"/>
      <c r="H8" s="333"/>
      <c r="I8" s="333"/>
      <c r="J8" s="333"/>
      <c r="K8" s="333"/>
      <c r="L8" s="333"/>
      <c r="M8" s="333"/>
      <c r="N8" s="333"/>
      <c r="O8" s="333"/>
      <c r="P8" s="333"/>
      <c r="Q8" s="333"/>
    </row>
    <row r="9" spans="1:17" x14ac:dyDescent="0.25">
      <c r="A9" s="333"/>
      <c r="B9" s="333"/>
      <c r="C9" s="333"/>
      <c r="D9" s="333"/>
      <c r="E9" s="333"/>
      <c r="F9" s="333"/>
      <c r="G9" s="333"/>
      <c r="H9" s="333"/>
      <c r="I9" s="333"/>
      <c r="J9" s="333"/>
      <c r="K9" s="333"/>
      <c r="L9" s="333"/>
      <c r="M9" s="333"/>
      <c r="N9" s="333"/>
      <c r="O9" s="333"/>
      <c r="P9" s="333"/>
      <c r="Q9" s="333"/>
    </row>
    <row r="10" spans="1:17" ht="33.75" x14ac:dyDescent="0.25">
      <c r="A10" s="333"/>
      <c r="B10" s="333"/>
      <c r="C10" s="333"/>
      <c r="D10" s="569" t="s">
        <v>214</v>
      </c>
      <c r="E10" s="569"/>
      <c r="F10" s="569"/>
      <c r="G10" s="569"/>
      <c r="H10" s="569"/>
      <c r="I10" s="569"/>
      <c r="J10" s="569"/>
      <c r="K10" s="569"/>
      <c r="L10" s="333"/>
      <c r="M10" s="333"/>
      <c r="N10" s="333"/>
      <c r="O10" s="333"/>
      <c r="P10" s="333"/>
      <c r="Q10" s="337"/>
    </row>
    <row r="11" spans="1:17" ht="57" customHeight="1" x14ac:dyDescent="0.25">
      <c r="A11" s="333"/>
      <c r="B11" s="333"/>
      <c r="C11" s="333"/>
      <c r="D11" s="569"/>
      <c r="E11" s="569"/>
      <c r="F11" s="569"/>
      <c r="G11" s="569"/>
      <c r="H11" s="569"/>
      <c r="I11" s="569"/>
      <c r="J11" s="569"/>
      <c r="K11" s="569"/>
      <c r="L11" s="333"/>
      <c r="M11" s="333"/>
      <c r="N11" s="333"/>
      <c r="O11" s="333"/>
      <c r="P11" s="333"/>
      <c r="Q11" s="333"/>
    </row>
    <row r="12" spans="1:17" x14ac:dyDescent="0.25">
      <c r="A12" s="333"/>
      <c r="B12" s="333"/>
      <c r="C12" s="333"/>
      <c r="D12" s="333"/>
      <c r="E12" s="333"/>
      <c r="F12" s="333"/>
      <c r="G12" s="333"/>
      <c r="H12" s="333"/>
      <c r="I12" s="333"/>
      <c r="J12" s="333"/>
      <c r="K12" s="333"/>
      <c r="L12" s="333"/>
      <c r="M12" s="333"/>
      <c r="N12" s="333"/>
      <c r="O12" s="333"/>
      <c r="P12" s="333"/>
      <c r="Q12" s="333"/>
    </row>
    <row r="13" spans="1:17" x14ac:dyDescent="0.25">
      <c r="A13" s="333"/>
      <c r="B13" s="333"/>
      <c r="C13" s="333"/>
      <c r="D13" s="333"/>
      <c r="E13" s="333"/>
      <c r="F13" s="333"/>
      <c r="G13" s="333"/>
      <c r="H13" s="333"/>
      <c r="I13" s="333"/>
      <c r="J13" s="333"/>
      <c r="K13" s="333"/>
      <c r="L13" s="333"/>
      <c r="M13" s="333"/>
      <c r="N13" s="333"/>
      <c r="O13" s="333"/>
      <c r="P13" s="333"/>
      <c r="Q13" s="333"/>
    </row>
    <row r="14" spans="1:17" x14ac:dyDescent="0.25">
      <c r="A14" s="333"/>
      <c r="B14" s="333"/>
      <c r="C14" s="333"/>
      <c r="D14" s="333"/>
      <c r="E14" s="333"/>
      <c r="F14" s="333"/>
      <c r="G14" s="333"/>
      <c r="H14" s="333"/>
      <c r="I14" s="333"/>
      <c r="J14" s="333"/>
      <c r="K14" s="333"/>
      <c r="L14" s="333"/>
      <c r="M14" s="333"/>
      <c r="N14" s="333"/>
      <c r="O14" s="333"/>
      <c r="P14" s="333"/>
      <c r="Q14" s="333"/>
    </row>
    <row r="15" spans="1:17" ht="28.5" x14ac:dyDescent="0.25">
      <c r="A15" s="333"/>
      <c r="B15" s="333"/>
      <c r="C15" s="333"/>
      <c r="D15" s="333"/>
      <c r="E15" s="333"/>
      <c r="F15" s="333"/>
      <c r="G15" s="567" t="s">
        <v>157</v>
      </c>
      <c r="H15" s="333"/>
      <c r="I15" s="333"/>
      <c r="J15" s="333"/>
      <c r="K15" s="333"/>
      <c r="L15" s="333"/>
      <c r="M15" s="333"/>
      <c r="N15" s="333"/>
      <c r="O15" s="333"/>
      <c r="P15" s="333"/>
      <c r="Q15" s="333"/>
    </row>
    <row r="16" spans="1:17" ht="28.5" x14ac:dyDescent="0.25">
      <c r="A16" s="333"/>
      <c r="B16" s="333"/>
      <c r="C16" s="333"/>
      <c r="D16" s="333"/>
      <c r="E16" s="333"/>
      <c r="F16" s="333"/>
      <c r="G16" s="336"/>
      <c r="H16" s="335"/>
      <c r="I16" s="333"/>
      <c r="J16" s="333"/>
      <c r="K16" s="333"/>
      <c r="L16" s="333"/>
      <c r="M16" s="333"/>
      <c r="N16" s="333"/>
      <c r="O16" s="333"/>
      <c r="P16" s="333"/>
      <c r="Q16" s="333"/>
    </row>
    <row r="17" spans="1:17" ht="26.25" x14ac:dyDescent="0.25">
      <c r="A17" s="333"/>
      <c r="B17" s="333"/>
      <c r="C17" s="333"/>
      <c r="D17" s="333"/>
      <c r="E17" s="333"/>
      <c r="F17" s="333"/>
      <c r="G17" s="334" t="s">
        <v>213</v>
      </c>
      <c r="H17" s="333"/>
      <c r="I17" s="333"/>
      <c r="J17" s="333"/>
      <c r="K17" s="333"/>
      <c r="L17" s="333"/>
      <c r="M17" s="333"/>
      <c r="N17" s="333"/>
      <c r="O17" s="333"/>
      <c r="P17" s="333"/>
      <c r="Q17" s="333"/>
    </row>
    <row r="18" spans="1:17" x14ac:dyDescent="0.25">
      <c r="A18" s="333"/>
      <c r="B18" s="333"/>
      <c r="C18" s="333"/>
      <c r="D18" s="333"/>
      <c r="E18" s="333"/>
      <c r="F18" s="333"/>
      <c r="G18" s="333"/>
      <c r="H18" s="333"/>
      <c r="I18" s="333"/>
      <c r="J18" s="333"/>
      <c r="K18" s="333"/>
      <c r="L18" s="333"/>
      <c r="M18" s="333"/>
      <c r="N18" s="333"/>
      <c r="O18" s="333"/>
      <c r="P18" s="333"/>
      <c r="Q18" s="333"/>
    </row>
    <row r="19" spans="1:17" x14ac:dyDescent="0.25">
      <c r="A19" s="333"/>
      <c r="B19" s="333"/>
      <c r="C19" s="333"/>
      <c r="D19" s="333"/>
      <c r="E19" s="333"/>
      <c r="F19" s="333"/>
      <c r="G19" s="333"/>
      <c r="H19" s="333"/>
      <c r="I19" s="333"/>
      <c r="J19" s="333"/>
      <c r="K19" s="333"/>
      <c r="L19" s="333"/>
      <c r="M19" s="333"/>
      <c r="N19" s="333"/>
      <c r="O19" s="333"/>
      <c r="P19" s="333"/>
      <c r="Q19" s="333"/>
    </row>
    <row r="20" spans="1:17" x14ac:dyDescent="0.25">
      <c r="A20" s="333"/>
      <c r="B20" s="333"/>
      <c r="C20" s="333"/>
      <c r="D20" s="333"/>
      <c r="F20" s="333"/>
      <c r="G20" s="333"/>
      <c r="H20" s="333"/>
      <c r="I20" s="333"/>
      <c r="J20" s="333"/>
      <c r="K20" s="333"/>
      <c r="L20" s="333"/>
      <c r="M20" s="333"/>
      <c r="N20" s="333"/>
      <c r="O20" s="333"/>
      <c r="P20" s="333"/>
      <c r="Q20" s="333"/>
    </row>
    <row r="21" spans="1:17" x14ac:dyDescent="0.25">
      <c r="A21" s="333"/>
      <c r="B21" s="333"/>
      <c r="C21" s="333"/>
      <c r="D21" s="333"/>
      <c r="E21" s="333"/>
      <c r="F21" s="333"/>
      <c r="G21" s="333"/>
      <c r="H21" s="333"/>
      <c r="I21" s="333"/>
      <c r="J21" s="333"/>
      <c r="K21" s="333"/>
      <c r="L21" s="333"/>
      <c r="M21" s="333"/>
      <c r="N21" s="333"/>
      <c r="O21" s="333"/>
      <c r="P21" s="333"/>
      <c r="Q21" s="333"/>
    </row>
    <row r="22" spans="1:17" x14ac:dyDescent="0.25">
      <c r="A22" s="333"/>
      <c r="B22" s="333"/>
      <c r="C22" s="333"/>
      <c r="D22" s="333"/>
      <c r="E22" s="333"/>
      <c r="F22" s="333"/>
      <c r="G22" s="333"/>
      <c r="H22" s="333"/>
      <c r="I22" s="333"/>
      <c r="J22" s="333"/>
      <c r="K22" s="333"/>
      <c r="L22" s="333"/>
      <c r="M22" s="333"/>
      <c r="N22" s="333"/>
      <c r="O22" s="333"/>
      <c r="P22" s="333"/>
      <c r="Q22" s="333"/>
    </row>
    <row r="23" spans="1:17" x14ac:dyDescent="0.25">
      <c r="A23" s="570" t="s">
        <v>156</v>
      </c>
      <c r="B23" s="570"/>
      <c r="C23" s="570"/>
      <c r="D23" s="570"/>
      <c r="E23" s="570"/>
      <c r="F23" s="570"/>
      <c r="G23" s="570"/>
      <c r="H23" s="570"/>
      <c r="I23" s="570"/>
      <c r="J23" s="570"/>
      <c r="K23" s="570"/>
      <c r="L23" s="570"/>
      <c r="M23" s="570"/>
      <c r="N23" s="570"/>
      <c r="O23" s="570"/>
      <c r="P23" s="570"/>
      <c r="Q23" s="570"/>
    </row>
    <row r="24" spans="1:17" x14ac:dyDescent="0.25">
      <c r="A24" s="570"/>
      <c r="B24" s="570"/>
      <c r="C24" s="570"/>
      <c r="D24" s="570"/>
      <c r="E24" s="570"/>
      <c r="F24" s="570"/>
      <c r="G24" s="570"/>
      <c r="H24" s="570"/>
      <c r="I24" s="570"/>
      <c r="J24" s="570"/>
      <c r="K24" s="570"/>
      <c r="L24" s="570"/>
      <c r="M24" s="570"/>
      <c r="N24" s="570"/>
      <c r="O24" s="570"/>
      <c r="P24" s="570"/>
      <c r="Q24" s="570"/>
    </row>
    <row r="25" spans="1:17" x14ac:dyDescent="0.25">
      <c r="A25" s="570"/>
      <c r="B25" s="570"/>
      <c r="C25" s="570"/>
      <c r="D25" s="570"/>
      <c r="E25" s="570"/>
      <c r="F25" s="570"/>
      <c r="G25" s="570"/>
      <c r="H25" s="570"/>
      <c r="I25" s="570"/>
      <c r="J25" s="570"/>
      <c r="K25" s="570"/>
      <c r="L25" s="570"/>
      <c r="M25" s="570"/>
      <c r="N25" s="570"/>
      <c r="O25" s="570"/>
      <c r="P25" s="570"/>
      <c r="Q25" s="570"/>
    </row>
    <row r="26" spans="1:17" x14ac:dyDescent="0.25">
      <c r="A26" s="570"/>
      <c r="B26" s="570"/>
      <c r="C26" s="570"/>
      <c r="D26" s="570"/>
      <c r="E26" s="570"/>
      <c r="F26" s="570"/>
      <c r="G26" s="570"/>
      <c r="H26" s="570"/>
      <c r="I26" s="570"/>
      <c r="J26" s="570"/>
      <c r="K26" s="570"/>
      <c r="L26" s="570"/>
      <c r="M26" s="570"/>
      <c r="N26" s="570"/>
      <c r="O26" s="570"/>
      <c r="P26" s="570"/>
      <c r="Q26" s="570"/>
    </row>
    <row r="27" spans="1:17" x14ac:dyDescent="0.25">
      <c r="A27" s="570"/>
      <c r="B27" s="570"/>
      <c r="C27" s="570"/>
      <c r="D27" s="570"/>
      <c r="E27" s="570"/>
      <c r="F27" s="570"/>
      <c r="G27" s="570"/>
      <c r="H27" s="570"/>
      <c r="I27" s="570"/>
      <c r="J27" s="570"/>
      <c r="K27" s="570"/>
      <c r="L27" s="570"/>
      <c r="M27" s="570"/>
      <c r="N27" s="570"/>
      <c r="O27" s="570"/>
      <c r="P27" s="570"/>
      <c r="Q27" s="570"/>
    </row>
    <row r="28" spans="1:17" x14ac:dyDescent="0.25">
      <c r="A28" s="570"/>
      <c r="B28" s="570"/>
      <c r="C28" s="570"/>
      <c r="D28" s="570"/>
      <c r="E28" s="570"/>
      <c r="F28" s="570"/>
      <c r="G28" s="570"/>
      <c r="H28" s="570"/>
      <c r="I28" s="570"/>
      <c r="J28" s="570"/>
      <c r="K28" s="570"/>
      <c r="L28" s="570"/>
      <c r="M28" s="570"/>
      <c r="N28" s="570"/>
      <c r="O28" s="570"/>
      <c r="P28" s="570"/>
      <c r="Q28" s="570"/>
    </row>
    <row r="29" spans="1:17" x14ac:dyDescent="0.25">
      <c r="A29" s="570"/>
      <c r="B29" s="570"/>
      <c r="C29" s="570"/>
      <c r="D29" s="570"/>
      <c r="E29" s="570"/>
      <c r="F29" s="570"/>
      <c r="G29" s="570"/>
      <c r="H29" s="570"/>
      <c r="I29" s="570"/>
      <c r="J29" s="570"/>
      <c r="K29" s="570"/>
      <c r="L29" s="570"/>
      <c r="M29" s="570"/>
      <c r="N29" s="570"/>
      <c r="O29" s="570"/>
      <c r="P29" s="570"/>
      <c r="Q29" s="570"/>
    </row>
    <row r="30" spans="1:17" x14ac:dyDescent="0.25">
      <c r="A30" s="570"/>
      <c r="B30" s="570"/>
      <c r="C30" s="570"/>
      <c r="D30" s="570"/>
      <c r="E30" s="570"/>
      <c r="F30" s="570"/>
      <c r="G30" s="570"/>
      <c r="H30" s="570"/>
      <c r="I30" s="570"/>
      <c r="J30" s="570"/>
      <c r="K30" s="570"/>
      <c r="L30" s="570"/>
      <c r="M30" s="570"/>
      <c r="N30" s="570"/>
      <c r="O30" s="570"/>
      <c r="P30" s="570"/>
      <c r="Q30" s="570"/>
    </row>
    <row r="31" spans="1:17" x14ac:dyDescent="0.25">
      <c r="A31" s="570"/>
      <c r="B31" s="570"/>
      <c r="C31" s="570"/>
      <c r="D31" s="570"/>
      <c r="E31" s="570"/>
      <c r="F31" s="570"/>
      <c r="G31" s="570"/>
      <c r="H31" s="570"/>
      <c r="I31" s="570"/>
      <c r="J31" s="570"/>
      <c r="K31" s="570"/>
      <c r="L31" s="570"/>
      <c r="M31" s="570"/>
      <c r="N31" s="570"/>
      <c r="O31" s="570"/>
      <c r="P31" s="570"/>
      <c r="Q31" s="570"/>
    </row>
    <row r="32" spans="1:17" x14ac:dyDescent="0.25">
      <c r="A32" s="570"/>
      <c r="B32" s="570"/>
      <c r="C32" s="570"/>
      <c r="D32" s="570"/>
      <c r="E32" s="570"/>
      <c r="F32" s="570"/>
      <c r="G32" s="570"/>
      <c r="H32" s="570"/>
      <c r="I32" s="570"/>
      <c r="J32" s="570"/>
      <c r="K32" s="570"/>
      <c r="L32" s="570"/>
      <c r="M32" s="570"/>
      <c r="N32" s="570"/>
      <c r="O32" s="570"/>
      <c r="P32" s="570"/>
      <c r="Q32" s="570"/>
    </row>
    <row r="33" spans="1:17" x14ac:dyDescent="0.25">
      <c r="A33" s="570"/>
      <c r="B33" s="570"/>
      <c r="C33" s="570"/>
      <c r="D33" s="570"/>
      <c r="E33" s="570"/>
      <c r="F33" s="570"/>
      <c r="G33" s="570"/>
      <c r="H33" s="570"/>
      <c r="I33" s="570"/>
      <c r="J33" s="570"/>
      <c r="K33" s="570"/>
      <c r="L33" s="570"/>
      <c r="M33" s="570"/>
      <c r="N33" s="570"/>
      <c r="O33" s="570"/>
      <c r="P33" s="570"/>
      <c r="Q33" s="570"/>
    </row>
    <row r="34" spans="1:17" x14ac:dyDescent="0.25">
      <c r="A34" s="333"/>
      <c r="B34" s="333"/>
      <c r="C34" s="333"/>
      <c r="D34" s="333"/>
      <c r="E34" s="333"/>
      <c r="F34" s="333"/>
      <c r="G34" s="333"/>
      <c r="H34" s="333"/>
      <c r="I34" s="333"/>
      <c r="J34" s="333"/>
      <c r="K34" s="333"/>
      <c r="L34" s="333"/>
      <c r="M34" s="333"/>
      <c r="N34" s="333"/>
      <c r="O34" s="333"/>
      <c r="P34" s="333"/>
      <c r="Q34" s="333"/>
    </row>
    <row r="35" spans="1:17" x14ac:dyDescent="0.25">
      <c r="A35" s="571" t="s">
        <v>155</v>
      </c>
      <c r="B35" s="571"/>
      <c r="C35" s="571"/>
      <c r="D35" s="571"/>
      <c r="E35" s="571"/>
      <c r="F35" s="571"/>
      <c r="G35" s="571"/>
      <c r="H35" s="571"/>
      <c r="I35" s="571"/>
      <c r="J35" s="571"/>
      <c r="K35" s="571"/>
      <c r="L35" s="571"/>
      <c r="M35" s="571"/>
      <c r="N35" s="571"/>
      <c r="O35" s="571"/>
      <c r="P35" s="571"/>
      <c r="Q35" s="571"/>
    </row>
    <row r="36" spans="1:17" x14ac:dyDescent="0.25">
      <c r="A36" s="333"/>
      <c r="B36" s="333"/>
      <c r="C36" s="333"/>
      <c r="D36" s="333"/>
      <c r="E36" s="333"/>
      <c r="F36" s="333"/>
      <c r="G36" s="333"/>
      <c r="H36" s="333"/>
      <c r="I36" s="333"/>
      <c r="J36" s="333"/>
      <c r="K36" s="333"/>
      <c r="L36" s="333"/>
      <c r="M36" s="333"/>
      <c r="N36" s="333"/>
      <c r="O36" s="333"/>
      <c r="P36" s="333"/>
      <c r="Q36" s="333"/>
    </row>
    <row r="37" spans="1:17" x14ac:dyDescent="0.25">
      <c r="A37" s="571" t="s">
        <v>154</v>
      </c>
      <c r="B37" s="571"/>
      <c r="C37" s="571"/>
      <c r="D37" s="571"/>
      <c r="E37" s="571"/>
      <c r="F37" s="571"/>
      <c r="G37" s="571"/>
      <c r="H37" s="571"/>
      <c r="I37" s="571"/>
      <c r="J37" s="571"/>
      <c r="K37" s="571"/>
      <c r="L37" s="571"/>
      <c r="M37" s="571"/>
      <c r="N37" s="571"/>
      <c r="O37" s="571"/>
      <c r="P37" s="571"/>
      <c r="Q37" s="571"/>
    </row>
    <row r="38" spans="1:17" x14ac:dyDescent="0.25">
      <c r="A38" s="571"/>
      <c r="B38" s="571"/>
      <c r="C38" s="571"/>
      <c r="D38" s="571"/>
      <c r="E38" s="571"/>
      <c r="F38" s="571"/>
      <c r="G38" s="571"/>
      <c r="H38" s="571"/>
      <c r="I38" s="571"/>
      <c r="J38" s="571"/>
      <c r="K38" s="571"/>
      <c r="L38" s="571"/>
      <c r="M38" s="571"/>
      <c r="N38" s="571"/>
      <c r="O38" s="571"/>
      <c r="P38" s="571"/>
      <c r="Q38" s="571"/>
    </row>
    <row r="39" spans="1:17" x14ac:dyDescent="0.25">
      <c r="A39" s="571"/>
      <c r="B39" s="571"/>
      <c r="C39" s="571"/>
      <c r="D39" s="571"/>
      <c r="E39" s="571"/>
      <c r="F39" s="571"/>
      <c r="G39" s="571"/>
      <c r="H39" s="571"/>
      <c r="I39" s="571"/>
      <c r="J39" s="571"/>
      <c r="K39" s="571"/>
      <c r="L39" s="571"/>
      <c r="M39" s="571"/>
      <c r="N39" s="571"/>
      <c r="O39" s="571"/>
      <c r="P39" s="571"/>
      <c r="Q39" s="571"/>
    </row>
    <row r="40" spans="1:17" x14ac:dyDescent="0.25">
      <c r="A40" s="333"/>
      <c r="B40" s="333"/>
      <c r="C40" s="333"/>
      <c r="D40" s="333"/>
      <c r="E40" s="333"/>
      <c r="F40" s="333"/>
      <c r="G40" s="333"/>
      <c r="H40" s="333"/>
      <c r="I40" s="333"/>
      <c r="J40" s="333"/>
      <c r="K40" s="333"/>
      <c r="L40" s="333"/>
      <c r="M40" s="333"/>
      <c r="N40" s="333"/>
      <c r="O40" s="333"/>
      <c r="P40" s="333"/>
      <c r="Q40" s="333"/>
    </row>
    <row r="41" spans="1:17" x14ac:dyDescent="0.25">
      <c r="A41" s="333"/>
      <c r="B41" s="333"/>
      <c r="C41" s="333"/>
      <c r="D41" s="333"/>
      <c r="E41" s="333"/>
      <c r="F41" s="333"/>
      <c r="G41" s="333"/>
      <c r="H41" s="333"/>
      <c r="I41" s="333"/>
      <c r="J41" s="333"/>
      <c r="K41" s="333"/>
      <c r="L41" s="333"/>
      <c r="M41" s="333"/>
      <c r="N41" s="333"/>
      <c r="O41" s="333"/>
      <c r="P41" s="333"/>
      <c r="Q41" s="333"/>
    </row>
    <row r="42" spans="1:17" x14ac:dyDescent="0.25">
      <c r="A42" s="333"/>
      <c r="B42" s="333"/>
      <c r="C42" s="333"/>
      <c r="D42" s="333"/>
      <c r="E42" s="333"/>
      <c r="F42" s="333"/>
      <c r="G42" s="333"/>
      <c r="H42" s="333"/>
      <c r="I42" s="333"/>
      <c r="J42" s="333"/>
      <c r="K42" s="333"/>
      <c r="L42" s="333"/>
      <c r="M42" s="333"/>
      <c r="N42" s="333"/>
      <c r="O42" s="333"/>
      <c r="P42" s="333"/>
      <c r="Q42" s="333"/>
    </row>
    <row r="43" spans="1:17" x14ac:dyDescent="0.25">
      <c r="A43" s="333"/>
      <c r="B43" s="333"/>
      <c r="C43" s="333"/>
      <c r="D43" s="333"/>
      <c r="E43" s="333"/>
      <c r="F43" s="333"/>
      <c r="G43" s="333"/>
      <c r="H43" s="333"/>
      <c r="I43" s="333"/>
      <c r="J43" s="333"/>
      <c r="K43" s="333"/>
      <c r="L43" s="333"/>
      <c r="M43" s="333"/>
      <c r="N43" s="333"/>
      <c r="O43" s="333"/>
      <c r="P43" s="333"/>
      <c r="Q43" s="333"/>
    </row>
    <row r="44" spans="1:17" x14ac:dyDescent="0.25">
      <c r="A44" s="333"/>
      <c r="B44" s="333"/>
      <c r="C44" s="333"/>
      <c r="D44" s="333"/>
      <c r="E44" s="333"/>
      <c r="F44" s="333"/>
      <c r="G44" s="333"/>
      <c r="H44" s="333"/>
      <c r="I44" s="333"/>
      <c r="J44" s="333"/>
      <c r="K44" s="333"/>
      <c r="L44" s="333"/>
      <c r="M44" s="333"/>
      <c r="N44" s="333"/>
      <c r="O44" s="333"/>
      <c r="P44" s="333"/>
      <c r="Q44" s="333"/>
    </row>
    <row r="45" spans="1:17" x14ac:dyDescent="0.25">
      <c r="A45" s="333"/>
      <c r="B45" s="333"/>
      <c r="C45" s="333"/>
      <c r="D45" s="333"/>
      <c r="E45" s="333"/>
      <c r="F45" s="333"/>
      <c r="G45" s="333"/>
      <c r="H45" s="333"/>
      <c r="I45" s="333"/>
      <c r="J45" s="333"/>
      <c r="K45" s="333"/>
      <c r="L45" s="333"/>
      <c r="M45" s="333"/>
      <c r="N45" s="333"/>
      <c r="O45" s="333"/>
      <c r="P45" s="333"/>
      <c r="Q45" s="333"/>
    </row>
    <row r="46" spans="1:17" x14ac:dyDescent="0.25">
      <c r="A46" s="333"/>
      <c r="B46" s="333"/>
      <c r="C46" s="333"/>
      <c r="D46" s="333"/>
      <c r="E46" s="333"/>
      <c r="F46" s="333"/>
      <c r="G46" s="333"/>
      <c r="H46" s="333"/>
      <c r="I46" s="333"/>
      <c r="J46" s="333"/>
      <c r="K46" s="333"/>
      <c r="L46" s="333"/>
      <c r="M46" s="333"/>
      <c r="N46" s="333"/>
      <c r="O46" s="333"/>
      <c r="P46" s="333"/>
      <c r="Q46" s="333"/>
    </row>
    <row r="47" spans="1:17" x14ac:dyDescent="0.25">
      <c r="A47" s="333"/>
      <c r="B47" s="333"/>
      <c r="C47" s="333"/>
      <c r="D47" s="333"/>
      <c r="E47" s="333"/>
      <c r="F47" s="333"/>
      <c r="G47" s="333"/>
      <c r="H47" s="333"/>
      <c r="I47" s="333"/>
      <c r="J47" s="333"/>
      <c r="K47" s="333"/>
      <c r="L47" s="333"/>
      <c r="M47" s="333"/>
      <c r="N47" s="333"/>
      <c r="O47" s="333"/>
      <c r="P47" s="333"/>
      <c r="Q47" s="333"/>
    </row>
    <row r="48" spans="1:17" x14ac:dyDescent="0.25">
      <c r="A48" s="333"/>
      <c r="B48" s="333"/>
      <c r="C48" s="333"/>
      <c r="D48" s="333"/>
      <c r="E48" s="333"/>
      <c r="F48" s="333"/>
      <c r="G48" s="333"/>
      <c r="H48" s="333"/>
      <c r="I48" s="333"/>
      <c r="J48" s="333"/>
      <c r="K48" s="333"/>
      <c r="L48" s="333"/>
      <c r="M48" s="333"/>
      <c r="N48" s="333"/>
      <c r="O48" s="333"/>
      <c r="P48" s="333"/>
      <c r="Q48" s="333"/>
    </row>
    <row r="49" spans="1:17" x14ac:dyDescent="0.25">
      <c r="A49" s="333"/>
      <c r="B49" s="333"/>
      <c r="C49" s="333"/>
      <c r="D49" s="333"/>
      <c r="E49" s="333"/>
      <c r="F49" s="333"/>
      <c r="G49" s="333"/>
      <c r="H49" s="333"/>
      <c r="I49" s="333"/>
      <c r="J49" s="333"/>
      <c r="K49" s="333"/>
      <c r="L49" s="333"/>
      <c r="M49" s="333"/>
      <c r="N49" s="333"/>
      <c r="O49" s="333"/>
      <c r="P49" s="333"/>
      <c r="Q49" s="333"/>
    </row>
    <row r="50" spans="1:17" x14ac:dyDescent="0.25">
      <c r="A50" s="333"/>
      <c r="B50" s="333"/>
      <c r="C50" s="333"/>
      <c r="D50" s="333"/>
      <c r="E50" s="333"/>
      <c r="F50" s="333"/>
      <c r="G50" s="333"/>
      <c r="H50" s="333"/>
      <c r="I50" s="333"/>
      <c r="J50" s="333"/>
      <c r="K50" s="333"/>
      <c r="L50" s="333"/>
      <c r="M50" s="333"/>
      <c r="N50" s="333"/>
      <c r="O50" s="333"/>
      <c r="P50" s="333"/>
      <c r="Q50" s="333"/>
    </row>
    <row r="51" spans="1:17" x14ac:dyDescent="0.25">
      <c r="A51" s="333"/>
      <c r="B51" s="333"/>
      <c r="C51" s="333"/>
      <c r="D51" s="333"/>
      <c r="E51" s="333"/>
      <c r="F51" s="333"/>
      <c r="G51" s="333"/>
      <c r="H51" s="333"/>
      <c r="I51" s="333"/>
      <c r="J51" s="333"/>
      <c r="K51" s="333"/>
      <c r="L51" s="333"/>
      <c r="M51" s="333"/>
      <c r="N51" s="333"/>
      <c r="O51" s="333"/>
      <c r="P51" s="333"/>
      <c r="Q51" s="333"/>
    </row>
    <row r="52" spans="1:17" x14ac:dyDescent="0.25">
      <c r="A52" s="333"/>
      <c r="B52" s="333"/>
      <c r="C52" s="333"/>
      <c r="D52" s="333"/>
      <c r="E52" s="333"/>
      <c r="F52" s="333"/>
      <c r="G52" s="333"/>
      <c r="H52" s="333"/>
      <c r="I52" s="333"/>
      <c r="J52" s="333"/>
      <c r="K52" s="333"/>
      <c r="L52" s="333"/>
      <c r="M52" s="333"/>
      <c r="N52" s="333"/>
      <c r="O52" s="333"/>
      <c r="P52" s="333"/>
      <c r="Q52" s="333"/>
    </row>
    <row r="53" spans="1:17" x14ac:dyDescent="0.25">
      <c r="A53" s="333"/>
      <c r="B53" s="333"/>
      <c r="C53" s="333"/>
      <c r="D53" s="333"/>
      <c r="E53" s="333"/>
      <c r="F53" s="333"/>
      <c r="G53" s="333"/>
      <c r="H53" s="333"/>
      <c r="I53" s="333"/>
      <c r="J53" s="333"/>
      <c r="K53" s="333"/>
      <c r="L53" s="333"/>
      <c r="M53" s="333"/>
      <c r="N53" s="333"/>
      <c r="O53" s="333"/>
      <c r="P53" s="333"/>
      <c r="Q53" s="333"/>
    </row>
    <row r="54" spans="1:17" x14ac:dyDescent="0.25">
      <c r="A54" s="333"/>
      <c r="B54" s="333"/>
      <c r="C54" s="333"/>
      <c r="D54" s="333"/>
      <c r="E54" s="333"/>
      <c r="F54" s="333"/>
      <c r="G54" s="333"/>
      <c r="H54" s="333"/>
      <c r="I54" s="333"/>
      <c r="J54" s="333"/>
      <c r="K54" s="333"/>
      <c r="L54" s="333"/>
      <c r="M54" s="333"/>
      <c r="N54" s="333"/>
      <c r="O54" s="333"/>
      <c r="P54" s="333"/>
      <c r="Q54" s="333"/>
    </row>
    <row r="55" spans="1:17" x14ac:dyDescent="0.25">
      <c r="A55" s="333"/>
      <c r="B55" s="333"/>
      <c r="C55" s="333"/>
      <c r="D55" s="333"/>
      <c r="E55" s="333"/>
      <c r="F55" s="333"/>
      <c r="G55" s="333"/>
      <c r="H55" s="333"/>
      <c r="I55" s="333"/>
      <c r="J55" s="333"/>
      <c r="K55" s="333"/>
      <c r="L55" s="333"/>
      <c r="M55" s="333"/>
      <c r="N55" s="333"/>
      <c r="O55" s="333"/>
      <c r="P55" s="333"/>
      <c r="Q55" s="333"/>
    </row>
    <row r="56" spans="1:17" x14ac:dyDescent="0.25">
      <c r="A56" s="333"/>
      <c r="B56" s="333"/>
      <c r="C56" s="333"/>
      <c r="D56" s="333"/>
      <c r="E56" s="333"/>
      <c r="F56" s="333"/>
      <c r="G56" s="333"/>
      <c r="H56" s="333"/>
      <c r="I56" s="333"/>
      <c r="J56" s="333"/>
      <c r="K56" s="333"/>
      <c r="L56" s="333"/>
      <c r="M56" s="333"/>
      <c r="N56" s="333"/>
      <c r="O56" s="333"/>
      <c r="P56" s="333"/>
      <c r="Q56" s="333"/>
    </row>
    <row r="57" spans="1:17" x14ac:dyDescent="0.25">
      <c r="A57" s="333"/>
      <c r="B57" s="333"/>
      <c r="C57" s="333"/>
      <c r="D57" s="333"/>
      <c r="E57" s="333"/>
      <c r="F57" s="333"/>
      <c r="G57" s="333"/>
      <c r="H57" s="333"/>
      <c r="I57" s="333"/>
      <c r="J57" s="333"/>
      <c r="K57" s="333"/>
      <c r="L57" s="333"/>
      <c r="M57" s="333"/>
      <c r="N57" s="333"/>
      <c r="O57" s="333"/>
      <c r="P57" s="333"/>
      <c r="Q57" s="333"/>
    </row>
    <row r="58" spans="1:17" x14ac:dyDescent="0.25">
      <c r="A58" s="333"/>
      <c r="B58" s="333"/>
      <c r="C58" s="333"/>
      <c r="D58" s="333"/>
      <c r="E58" s="333"/>
      <c r="F58" s="333"/>
      <c r="G58" s="333"/>
      <c r="H58" s="333"/>
      <c r="I58" s="333"/>
      <c r="J58" s="333"/>
      <c r="K58" s="333"/>
      <c r="L58" s="333"/>
      <c r="M58" s="333"/>
      <c r="N58" s="333"/>
      <c r="O58" s="333"/>
      <c r="P58" s="333"/>
      <c r="Q58" s="333"/>
    </row>
    <row r="59" spans="1:17" x14ac:dyDescent="0.25">
      <c r="A59" s="333"/>
      <c r="B59" s="333"/>
      <c r="C59" s="333"/>
      <c r="D59" s="333"/>
      <c r="E59" s="333"/>
      <c r="F59" s="333"/>
      <c r="G59" s="333"/>
      <c r="H59" s="333"/>
      <c r="I59" s="333"/>
      <c r="J59" s="333"/>
      <c r="K59" s="333"/>
      <c r="L59" s="333"/>
      <c r="M59" s="333"/>
      <c r="N59" s="333"/>
      <c r="O59" s="333"/>
      <c r="P59" s="333"/>
      <c r="Q59" s="333"/>
    </row>
    <row r="60" spans="1:17" x14ac:dyDescent="0.25">
      <c r="A60" s="333"/>
      <c r="B60" s="333"/>
      <c r="C60" s="333"/>
      <c r="D60" s="333"/>
      <c r="E60" s="333"/>
      <c r="F60" s="333"/>
      <c r="G60" s="333"/>
      <c r="H60" s="333"/>
      <c r="I60" s="333"/>
      <c r="J60" s="333"/>
      <c r="K60" s="333"/>
      <c r="L60" s="333"/>
      <c r="M60" s="333"/>
      <c r="N60" s="333"/>
      <c r="O60" s="333"/>
      <c r="P60" s="333"/>
      <c r="Q60" s="333"/>
    </row>
    <row r="61" spans="1:17" x14ac:dyDescent="0.25">
      <c r="A61" s="333"/>
      <c r="B61" s="333"/>
      <c r="C61" s="333"/>
      <c r="D61" s="333"/>
      <c r="E61" s="333"/>
      <c r="F61" s="333"/>
      <c r="G61" s="333"/>
      <c r="H61" s="333"/>
      <c r="I61" s="333"/>
      <c r="J61" s="333"/>
      <c r="K61" s="333"/>
      <c r="L61" s="333"/>
      <c r="M61" s="333"/>
      <c r="N61" s="333"/>
      <c r="O61" s="333"/>
      <c r="P61" s="333"/>
      <c r="Q61" s="333"/>
    </row>
    <row r="62" spans="1:17" x14ac:dyDescent="0.25">
      <c r="A62" s="333"/>
      <c r="B62" s="333"/>
      <c r="C62" s="333"/>
      <c r="D62" s="333"/>
      <c r="E62" s="333"/>
      <c r="F62" s="333"/>
      <c r="G62" s="333"/>
      <c r="H62" s="333"/>
      <c r="I62" s="333"/>
      <c r="J62" s="333"/>
      <c r="K62" s="333"/>
      <c r="L62" s="333"/>
      <c r="M62" s="333"/>
      <c r="N62" s="333"/>
      <c r="O62" s="333"/>
      <c r="P62" s="333"/>
      <c r="Q62" s="333"/>
    </row>
    <row r="63" spans="1:17" x14ac:dyDescent="0.25">
      <c r="A63" s="333"/>
      <c r="B63" s="333"/>
      <c r="C63" s="333"/>
      <c r="D63" s="333"/>
      <c r="E63" s="333"/>
      <c r="F63" s="333"/>
      <c r="G63" s="333"/>
      <c r="H63" s="333"/>
      <c r="I63" s="333"/>
      <c r="J63" s="333"/>
      <c r="K63" s="333"/>
      <c r="L63" s="333"/>
      <c r="M63" s="333"/>
      <c r="N63" s="333"/>
      <c r="O63" s="333"/>
      <c r="P63" s="333"/>
      <c r="Q63" s="333"/>
    </row>
    <row r="64" spans="1:17" x14ac:dyDescent="0.25">
      <c r="A64" s="333"/>
      <c r="B64" s="333"/>
      <c r="C64" s="333"/>
      <c r="D64" s="333"/>
      <c r="E64" s="333"/>
      <c r="F64" s="333"/>
      <c r="G64" s="333"/>
      <c r="H64" s="333"/>
      <c r="I64" s="333"/>
      <c r="J64" s="333"/>
      <c r="K64" s="333"/>
      <c r="L64" s="333"/>
      <c r="M64" s="333"/>
      <c r="N64" s="333"/>
      <c r="O64" s="333"/>
      <c r="P64" s="333"/>
      <c r="Q64" s="333"/>
    </row>
    <row r="65" spans="1:17" x14ac:dyDescent="0.25">
      <c r="A65" s="333"/>
      <c r="B65" s="333"/>
      <c r="C65" s="333"/>
      <c r="D65" s="333"/>
      <c r="E65" s="333"/>
      <c r="F65" s="333"/>
      <c r="G65" s="333"/>
      <c r="H65" s="333"/>
      <c r="I65" s="333"/>
      <c r="J65" s="333"/>
      <c r="K65" s="333"/>
      <c r="L65" s="333"/>
      <c r="M65" s="333"/>
      <c r="N65" s="333"/>
      <c r="O65" s="333"/>
      <c r="P65" s="333"/>
      <c r="Q65" s="333"/>
    </row>
    <row r="66" spans="1:17" x14ac:dyDescent="0.25">
      <c r="A66" s="333"/>
      <c r="B66" s="333"/>
      <c r="C66" s="333"/>
      <c r="D66" s="333"/>
      <c r="E66" s="333"/>
      <c r="F66" s="333"/>
      <c r="G66" s="333"/>
      <c r="H66" s="333"/>
      <c r="I66" s="333"/>
      <c r="J66" s="333"/>
      <c r="K66" s="333"/>
      <c r="L66" s="333"/>
      <c r="M66" s="333"/>
      <c r="N66" s="333"/>
      <c r="O66" s="333"/>
      <c r="P66" s="333"/>
      <c r="Q66" s="333"/>
    </row>
    <row r="67" spans="1:17" x14ac:dyDescent="0.25">
      <c r="A67" s="333"/>
      <c r="B67" s="333"/>
      <c r="C67" s="333"/>
      <c r="D67" s="333"/>
      <c r="E67" s="333"/>
      <c r="F67" s="333"/>
      <c r="G67" s="333"/>
      <c r="H67" s="333"/>
      <c r="I67" s="333"/>
      <c r="J67" s="333"/>
      <c r="K67" s="333"/>
      <c r="L67" s="333"/>
      <c r="M67" s="333"/>
      <c r="N67" s="333"/>
      <c r="O67" s="333"/>
      <c r="P67" s="333"/>
      <c r="Q67" s="333"/>
    </row>
    <row r="68" spans="1:17" x14ac:dyDescent="0.25">
      <c r="A68" s="333"/>
      <c r="B68" s="333"/>
      <c r="C68" s="333"/>
      <c r="D68" s="333"/>
      <c r="E68" s="333"/>
      <c r="F68" s="333"/>
      <c r="G68" s="333"/>
      <c r="H68" s="333"/>
      <c r="I68" s="333"/>
      <c r="J68" s="333"/>
      <c r="K68" s="333"/>
      <c r="L68" s="333"/>
      <c r="M68" s="333"/>
      <c r="N68" s="333"/>
      <c r="O68" s="333"/>
      <c r="P68" s="333"/>
      <c r="Q68" s="333"/>
    </row>
    <row r="69" spans="1:17" x14ac:dyDescent="0.25">
      <c r="A69" s="333"/>
      <c r="B69" s="333"/>
      <c r="C69" s="333"/>
      <c r="D69" s="333"/>
      <c r="E69" s="333"/>
      <c r="F69" s="333"/>
      <c r="G69" s="333"/>
      <c r="H69" s="333"/>
      <c r="I69" s="333"/>
      <c r="J69" s="333"/>
      <c r="K69" s="333"/>
      <c r="L69" s="333"/>
      <c r="M69" s="333"/>
      <c r="N69" s="333"/>
      <c r="O69" s="333"/>
      <c r="P69" s="333"/>
      <c r="Q69" s="333"/>
    </row>
    <row r="70" spans="1:17" x14ac:dyDescent="0.25">
      <c r="A70" s="333"/>
      <c r="B70" s="333"/>
      <c r="C70" s="333"/>
      <c r="D70" s="333"/>
      <c r="E70" s="333"/>
      <c r="F70" s="333"/>
      <c r="G70" s="333"/>
      <c r="H70" s="333"/>
      <c r="I70" s="333"/>
      <c r="J70" s="333"/>
      <c r="K70" s="333"/>
      <c r="L70" s="333"/>
      <c r="M70" s="333"/>
      <c r="N70" s="333"/>
      <c r="O70" s="333"/>
      <c r="P70" s="333"/>
      <c r="Q70" s="333"/>
    </row>
    <row r="71" spans="1:17" x14ac:dyDescent="0.25">
      <c r="A71" s="333"/>
      <c r="B71" s="333"/>
      <c r="C71" s="333"/>
      <c r="D71" s="333"/>
      <c r="E71" s="333"/>
      <c r="F71" s="333"/>
      <c r="G71" s="333"/>
      <c r="H71" s="333"/>
      <c r="I71" s="333"/>
      <c r="J71" s="333"/>
      <c r="K71" s="333"/>
      <c r="L71" s="333"/>
      <c r="M71" s="333"/>
      <c r="N71" s="333"/>
      <c r="O71" s="333"/>
      <c r="P71" s="333"/>
      <c r="Q71" s="333"/>
    </row>
    <row r="72" spans="1:17" x14ac:dyDescent="0.25">
      <c r="A72" s="333"/>
      <c r="B72" s="333"/>
      <c r="C72" s="333"/>
      <c r="D72" s="333"/>
      <c r="E72" s="333"/>
      <c r="F72" s="333"/>
      <c r="G72" s="333"/>
      <c r="H72" s="333"/>
      <c r="I72" s="333"/>
      <c r="J72" s="333"/>
      <c r="K72" s="333"/>
      <c r="L72" s="333"/>
      <c r="M72" s="333"/>
      <c r="N72" s="333"/>
      <c r="O72" s="333"/>
      <c r="P72" s="333"/>
      <c r="Q72" s="333"/>
    </row>
    <row r="73" spans="1:17" x14ac:dyDescent="0.25">
      <c r="A73" s="333"/>
      <c r="B73" s="333"/>
      <c r="C73" s="333"/>
      <c r="D73" s="333"/>
      <c r="E73" s="333"/>
      <c r="F73" s="333"/>
      <c r="G73" s="333"/>
      <c r="H73" s="333"/>
      <c r="I73" s="333"/>
      <c r="J73" s="333"/>
      <c r="K73" s="333"/>
      <c r="L73" s="333"/>
      <c r="M73" s="333"/>
      <c r="N73" s="333"/>
      <c r="O73" s="333"/>
      <c r="P73" s="333"/>
      <c r="Q73" s="333"/>
    </row>
    <row r="74" spans="1:17" x14ac:dyDescent="0.25">
      <c r="A74" s="333"/>
      <c r="B74" s="333"/>
      <c r="C74" s="333"/>
      <c r="D74" s="333"/>
      <c r="E74" s="333"/>
      <c r="F74" s="333"/>
      <c r="G74" s="333"/>
      <c r="H74" s="333"/>
      <c r="I74" s="333"/>
      <c r="J74" s="333"/>
      <c r="K74" s="333"/>
      <c r="L74" s="333"/>
      <c r="M74" s="333"/>
      <c r="N74" s="333"/>
      <c r="O74" s="333"/>
      <c r="P74" s="333"/>
      <c r="Q74" s="333"/>
    </row>
    <row r="75" spans="1:17" x14ac:dyDescent="0.25">
      <c r="A75" s="333"/>
      <c r="B75" s="333"/>
      <c r="C75" s="333"/>
      <c r="D75" s="333"/>
      <c r="E75" s="333"/>
      <c r="F75" s="333"/>
      <c r="G75" s="333"/>
      <c r="H75" s="333"/>
      <c r="I75" s="333"/>
      <c r="J75" s="333"/>
      <c r="K75" s="333"/>
      <c r="L75" s="333"/>
      <c r="M75" s="333"/>
      <c r="N75" s="333"/>
      <c r="O75" s="333"/>
      <c r="P75" s="333"/>
      <c r="Q75" s="333"/>
    </row>
    <row r="76" spans="1:17" x14ac:dyDescent="0.25">
      <c r="A76" s="333"/>
      <c r="B76" s="333"/>
      <c r="C76" s="333"/>
      <c r="D76" s="333"/>
      <c r="E76" s="333"/>
      <c r="F76" s="333"/>
      <c r="G76" s="333"/>
      <c r="H76" s="333"/>
      <c r="I76" s="333"/>
      <c r="J76" s="333"/>
      <c r="K76" s="333"/>
      <c r="L76" s="333"/>
      <c r="M76" s="333"/>
      <c r="N76" s="333"/>
      <c r="O76" s="333"/>
      <c r="P76" s="333"/>
      <c r="Q76" s="333"/>
    </row>
    <row r="77" spans="1:17" x14ac:dyDescent="0.25">
      <c r="A77" s="333"/>
      <c r="B77" s="333"/>
      <c r="C77" s="333"/>
      <c r="D77" s="333"/>
      <c r="E77" s="333"/>
      <c r="F77" s="333"/>
      <c r="G77" s="333"/>
      <c r="H77" s="333"/>
      <c r="I77" s="333"/>
      <c r="J77" s="333"/>
      <c r="K77" s="333"/>
      <c r="L77" s="333"/>
      <c r="M77" s="333"/>
      <c r="N77" s="333"/>
      <c r="O77" s="333"/>
      <c r="P77" s="333"/>
      <c r="Q77" s="333"/>
    </row>
    <row r="78" spans="1:17" x14ac:dyDescent="0.25">
      <c r="A78" s="333"/>
      <c r="B78" s="333"/>
      <c r="C78" s="333"/>
      <c r="D78" s="333"/>
      <c r="E78" s="333"/>
      <c r="F78" s="333"/>
      <c r="G78" s="333"/>
      <c r="H78" s="333"/>
      <c r="I78" s="333"/>
      <c r="J78" s="333"/>
      <c r="K78" s="333"/>
      <c r="L78" s="333"/>
      <c r="M78" s="333"/>
      <c r="N78" s="333"/>
      <c r="O78" s="333"/>
      <c r="P78" s="333"/>
      <c r="Q78" s="333"/>
    </row>
    <row r="79" spans="1:17" x14ac:dyDescent="0.25">
      <c r="A79" s="333"/>
      <c r="B79" s="333"/>
      <c r="C79" s="333"/>
      <c r="D79" s="333"/>
      <c r="E79" s="333"/>
      <c r="F79" s="333"/>
      <c r="G79" s="333"/>
      <c r="H79" s="333"/>
      <c r="I79" s="333"/>
      <c r="J79" s="333"/>
      <c r="K79" s="333"/>
      <c r="L79" s="333"/>
      <c r="M79" s="333"/>
      <c r="N79" s="333"/>
      <c r="O79" s="333"/>
      <c r="P79" s="333"/>
      <c r="Q79" s="333"/>
    </row>
    <row r="80" spans="1:17" x14ac:dyDescent="0.25">
      <c r="A80" s="333"/>
      <c r="B80" s="333"/>
      <c r="C80" s="333"/>
      <c r="D80" s="333"/>
      <c r="E80" s="333"/>
      <c r="F80" s="333"/>
      <c r="G80" s="333"/>
      <c r="H80" s="333"/>
      <c r="I80" s="333"/>
      <c r="J80" s="333"/>
      <c r="K80" s="333"/>
      <c r="L80" s="333"/>
      <c r="M80" s="333"/>
      <c r="N80" s="333"/>
      <c r="O80" s="333"/>
      <c r="P80" s="333"/>
      <c r="Q80" s="333"/>
    </row>
    <row r="81" spans="1:17" x14ac:dyDescent="0.25">
      <c r="A81" s="333"/>
      <c r="B81" s="333"/>
      <c r="C81" s="333"/>
      <c r="D81" s="333"/>
      <c r="E81" s="333"/>
      <c r="F81" s="333"/>
      <c r="G81" s="333"/>
      <c r="H81" s="333"/>
      <c r="I81" s="333"/>
      <c r="J81" s="333"/>
      <c r="K81" s="333"/>
      <c r="L81" s="333"/>
      <c r="M81" s="333"/>
      <c r="N81" s="333"/>
      <c r="O81" s="333"/>
      <c r="P81" s="333"/>
      <c r="Q81" s="333"/>
    </row>
    <row r="82" spans="1:17" x14ac:dyDescent="0.25">
      <c r="A82" s="333"/>
      <c r="B82" s="333"/>
      <c r="C82" s="333"/>
      <c r="D82" s="333"/>
      <c r="E82" s="333"/>
      <c r="F82" s="333"/>
      <c r="G82" s="333"/>
      <c r="H82" s="333"/>
      <c r="I82" s="333"/>
      <c r="J82" s="333"/>
      <c r="K82" s="333"/>
      <c r="L82" s="333"/>
      <c r="M82" s="333"/>
      <c r="N82" s="333"/>
      <c r="O82" s="333"/>
      <c r="P82" s="333"/>
      <c r="Q82" s="333"/>
    </row>
    <row r="83" spans="1:17" x14ac:dyDescent="0.25">
      <c r="A83" s="333"/>
      <c r="B83" s="333"/>
      <c r="C83" s="333"/>
      <c r="D83" s="333"/>
      <c r="E83" s="333"/>
      <c r="F83" s="333"/>
      <c r="G83" s="333"/>
      <c r="H83" s="333"/>
      <c r="I83" s="333"/>
      <c r="J83" s="333"/>
      <c r="K83" s="333"/>
      <c r="L83" s="333"/>
      <c r="M83" s="333"/>
      <c r="N83" s="333"/>
      <c r="O83" s="333"/>
      <c r="P83" s="333"/>
      <c r="Q83" s="333"/>
    </row>
    <row r="84" spans="1:17" x14ac:dyDescent="0.25">
      <c r="A84" s="333"/>
      <c r="B84" s="333"/>
      <c r="C84" s="333"/>
      <c r="D84" s="333"/>
      <c r="E84" s="333"/>
      <c r="F84" s="333"/>
      <c r="G84" s="333"/>
      <c r="H84" s="333"/>
      <c r="I84" s="333"/>
      <c r="J84" s="333"/>
      <c r="K84" s="333"/>
      <c r="L84" s="333"/>
      <c r="M84" s="333"/>
      <c r="N84" s="333"/>
      <c r="O84" s="333"/>
      <c r="P84" s="333"/>
      <c r="Q84" s="333"/>
    </row>
    <row r="85" spans="1:17" x14ac:dyDescent="0.25">
      <c r="A85" s="333"/>
      <c r="B85" s="333"/>
      <c r="C85" s="333"/>
      <c r="D85" s="333"/>
      <c r="E85" s="333"/>
      <c r="F85" s="333"/>
      <c r="G85" s="333"/>
      <c r="H85" s="333"/>
      <c r="I85" s="333"/>
      <c r="J85" s="333"/>
      <c r="K85" s="333"/>
      <c r="L85" s="333"/>
      <c r="M85" s="333"/>
      <c r="N85" s="333"/>
      <c r="O85" s="333"/>
      <c r="P85" s="333"/>
      <c r="Q85" s="333"/>
    </row>
    <row r="86" spans="1:17" x14ac:dyDescent="0.25">
      <c r="A86" s="333"/>
      <c r="B86" s="333"/>
      <c r="C86" s="333"/>
      <c r="D86" s="333"/>
      <c r="E86" s="333"/>
      <c r="F86" s="333"/>
      <c r="G86" s="333"/>
      <c r="H86" s="333"/>
      <c r="I86" s="333"/>
      <c r="J86" s="333"/>
      <c r="K86" s="333"/>
      <c r="L86" s="333"/>
      <c r="M86" s="333"/>
      <c r="N86" s="333"/>
      <c r="O86" s="333"/>
      <c r="P86" s="333"/>
      <c r="Q86" s="333"/>
    </row>
    <row r="87" spans="1:17" x14ac:dyDescent="0.25">
      <c r="A87" s="333"/>
      <c r="B87" s="333"/>
      <c r="C87" s="333"/>
      <c r="D87" s="333"/>
      <c r="E87" s="333"/>
      <c r="F87" s="333"/>
      <c r="G87" s="333"/>
      <c r="H87" s="333"/>
      <c r="I87" s="333"/>
      <c r="J87" s="333"/>
      <c r="K87" s="333"/>
      <c r="L87" s="333"/>
      <c r="M87" s="333"/>
      <c r="N87" s="333"/>
      <c r="O87" s="333"/>
      <c r="P87" s="333"/>
      <c r="Q87" s="333"/>
    </row>
    <row r="88" spans="1:17" x14ac:dyDescent="0.25">
      <c r="A88" s="333"/>
      <c r="B88" s="333"/>
      <c r="C88" s="333"/>
      <c r="D88" s="333"/>
      <c r="E88" s="333"/>
      <c r="F88" s="333"/>
      <c r="G88" s="333"/>
      <c r="H88" s="333"/>
      <c r="I88" s="333"/>
      <c r="J88" s="333"/>
      <c r="K88" s="333"/>
      <c r="L88" s="333"/>
      <c r="M88" s="333"/>
      <c r="N88" s="333"/>
      <c r="O88" s="333"/>
      <c r="P88" s="333"/>
      <c r="Q88" s="333"/>
    </row>
    <row r="89" spans="1:17" x14ac:dyDescent="0.25">
      <c r="A89" s="333"/>
      <c r="B89" s="333"/>
      <c r="C89" s="333"/>
      <c r="D89" s="333"/>
      <c r="E89" s="333"/>
      <c r="F89" s="333"/>
      <c r="G89" s="333"/>
      <c r="H89" s="333"/>
      <c r="I89" s="333"/>
      <c r="J89" s="333"/>
      <c r="K89" s="333"/>
      <c r="L89" s="333"/>
      <c r="M89" s="333"/>
      <c r="N89" s="333"/>
      <c r="O89" s="333"/>
      <c r="P89" s="333"/>
      <c r="Q89" s="333"/>
    </row>
    <row r="90" spans="1:17" x14ac:dyDescent="0.25">
      <c r="A90" s="333"/>
      <c r="B90" s="333"/>
      <c r="C90" s="333"/>
      <c r="D90" s="333"/>
      <c r="E90" s="333"/>
      <c r="F90" s="333"/>
      <c r="G90" s="333"/>
      <c r="H90" s="333"/>
      <c r="I90" s="333"/>
      <c r="J90" s="333"/>
      <c r="K90" s="333"/>
      <c r="L90" s="333"/>
      <c r="M90" s="333"/>
      <c r="N90" s="333"/>
      <c r="O90" s="333"/>
      <c r="P90" s="333"/>
      <c r="Q90" s="333"/>
    </row>
    <row r="91" spans="1:17" x14ac:dyDescent="0.25">
      <c r="A91" s="333"/>
      <c r="B91" s="333"/>
      <c r="C91" s="333"/>
      <c r="D91" s="333"/>
      <c r="E91" s="333"/>
      <c r="F91" s="333"/>
      <c r="G91" s="333"/>
      <c r="H91" s="333"/>
      <c r="I91" s="333"/>
      <c r="J91" s="333"/>
      <c r="K91" s="333"/>
      <c r="L91" s="333"/>
      <c r="M91" s="333"/>
      <c r="N91" s="333"/>
      <c r="O91" s="333"/>
      <c r="P91" s="333"/>
      <c r="Q91" s="333"/>
    </row>
    <row r="92" spans="1:17" x14ac:dyDescent="0.25">
      <c r="A92" s="333"/>
      <c r="B92" s="333"/>
      <c r="C92" s="333"/>
      <c r="D92" s="333"/>
      <c r="E92" s="333"/>
      <c r="F92" s="333"/>
      <c r="G92" s="333"/>
      <c r="H92" s="333"/>
      <c r="I92" s="333"/>
      <c r="J92" s="333"/>
      <c r="K92" s="333"/>
      <c r="L92" s="333"/>
      <c r="M92" s="333"/>
      <c r="N92" s="333"/>
      <c r="O92" s="333"/>
      <c r="P92" s="333"/>
      <c r="Q92" s="333"/>
    </row>
    <row r="93" spans="1:17" x14ac:dyDescent="0.25">
      <c r="A93" s="333"/>
      <c r="B93" s="333"/>
      <c r="C93" s="333"/>
      <c r="D93" s="333"/>
      <c r="E93" s="333"/>
      <c r="F93" s="333"/>
      <c r="G93" s="333"/>
      <c r="H93" s="333"/>
      <c r="I93" s="333"/>
      <c r="J93" s="333"/>
      <c r="K93" s="333"/>
      <c r="L93" s="333"/>
      <c r="M93" s="333"/>
      <c r="N93" s="333"/>
      <c r="O93" s="333"/>
      <c r="P93" s="333"/>
      <c r="Q93" s="333"/>
    </row>
    <row r="94" spans="1:17" x14ac:dyDescent="0.25">
      <c r="A94" s="333"/>
      <c r="B94" s="333"/>
      <c r="C94" s="333"/>
      <c r="D94" s="333"/>
      <c r="E94" s="333"/>
      <c r="F94" s="333"/>
      <c r="G94" s="333"/>
      <c r="H94" s="333"/>
      <c r="I94" s="333"/>
      <c r="J94" s="333"/>
      <c r="K94" s="333"/>
      <c r="L94" s="333"/>
      <c r="M94" s="333"/>
      <c r="N94" s="333"/>
      <c r="O94" s="333"/>
      <c r="P94" s="333"/>
      <c r="Q94" s="333"/>
    </row>
    <row r="95" spans="1:17" x14ac:dyDescent="0.25">
      <c r="A95" s="333"/>
      <c r="B95" s="333"/>
      <c r="C95" s="333"/>
      <c r="D95" s="333"/>
      <c r="E95" s="333"/>
      <c r="F95" s="333"/>
      <c r="G95" s="333"/>
      <c r="H95" s="333"/>
      <c r="I95" s="333"/>
      <c r="J95" s="333"/>
      <c r="K95" s="333"/>
      <c r="L95" s="333"/>
      <c r="M95" s="333"/>
      <c r="N95" s="333"/>
      <c r="O95" s="333"/>
      <c r="P95" s="333"/>
      <c r="Q95" s="333"/>
    </row>
    <row r="96" spans="1:17" x14ac:dyDescent="0.25">
      <c r="A96" s="333"/>
      <c r="B96" s="333"/>
      <c r="C96" s="333"/>
      <c r="D96" s="333"/>
      <c r="E96" s="333"/>
      <c r="F96" s="333"/>
      <c r="G96" s="333"/>
      <c r="H96" s="333"/>
      <c r="I96" s="333"/>
      <c r="J96" s="333"/>
      <c r="K96" s="333"/>
      <c r="L96" s="333"/>
      <c r="M96" s="333"/>
      <c r="N96" s="333"/>
      <c r="O96" s="333"/>
      <c r="P96" s="333"/>
      <c r="Q96" s="333"/>
    </row>
    <row r="97" spans="1:17" x14ac:dyDescent="0.25">
      <c r="A97" s="333"/>
      <c r="B97" s="333"/>
      <c r="C97" s="333"/>
      <c r="D97" s="333"/>
      <c r="E97" s="333"/>
      <c r="F97" s="333"/>
      <c r="G97" s="333"/>
      <c r="H97" s="333"/>
      <c r="I97" s="333"/>
      <c r="J97" s="333"/>
      <c r="K97" s="333"/>
      <c r="L97" s="333"/>
      <c r="M97" s="333"/>
      <c r="N97" s="333"/>
      <c r="O97" s="333"/>
      <c r="P97" s="333"/>
      <c r="Q97" s="333"/>
    </row>
    <row r="98" spans="1:17" x14ac:dyDescent="0.25">
      <c r="A98" s="333"/>
      <c r="B98" s="333"/>
      <c r="C98" s="333"/>
      <c r="D98" s="333"/>
      <c r="E98" s="333"/>
      <c r="F98" s="333"/>
      <c r="G98" s="333"/>
      <c r="H98" s="333"/>
      <c r="I98" s="333"/>
      <c r="J98" s="333"/>
      <c r="K98" s="333"/>
      <c r="L98" s="333"/>
      <c r="M98" s="333"/>
      <c r="N98" s="333"/>
      <c r="O98" s="333"/>
      <c r="P98" s="333"/>
      <c r="Q98" s="333"/>
    </row>
    <row r="99" spans="1:17" x14ac:dyDescent="0.25">
      <c r="A99" s="333"/>
      <c r="B99" s="333"/>
      <c r="C99" s="333"/>
      <c r="D99" s="333"/>
      <c r="E99" s="333"/>
      <c r="F99" s="333"/>
      <c r="G99" s="333"/>
      <c r="H99" s="333"/>
      <c r="I99" s="333"/>
      <c r="J99" s="333"/>
      <c r="K99" s="333"/>
      <c r="L99" s="333"/>
      <c r="M99" s="333"/>
      <c r="N99" s="333"/>
      <c r="O99" s="333"/>
      <c r="P99" s="333"/>
      <c r="Q99" s="333"/>
    </row>
    <row r="100" spans="1:17" x14ac:dyDescent="0.25">
      <c r="A100" s="333"/>
      <c r="B100" s="333"/>
      <c r="C100" s="333"/>
      <c r="D100" s="333"/>
      <c r="E100" s="333"/>
      <c r="F100" s="333"/>
      <c r="G100" s="333"/>
      <c r="H100" s="333"/>
      <c r="I100" s="333"/>
      <c r="J100" s="333"/>
      <c r="K100" s="333"/>
      <c r="L100" s="333"/>
      <c r="M100" s="333"/>
      <c r="N100" s="333"/>
      <c r="O100" s="333"/>
      <c r="P100" s="333"/>
      <c r="Q100" s="333"/>
    </row>
    <row r="101" spans="1:17" x14ac:dyDescent="0.25">
      <c r="A101" s="333"/>
      <c r="B101" s="333"/>
      <c r="C101" s="333"/>
      <c r="D101" s="333"/>
      <c r="E101" s="333"/>
      <c r="F101" s="333"/>
      <c r="G101" s="333"/>
      <c r="H101" s="333"/>
      <c r="I101" s="333"/>
      <c r="J101" s="333"/>
      <c r="K101" s="333"/>
      <c r="L101" s="333"/>
      <c r="M101" s="333"/>
      <c r="N101" s="333"/>
      <c r="O101" s="333"/>
      <c r="P101" s="333"/>
      <c r="Q101" s="333"/>
    </row>
    <row r="102" spans="1:17" x14ac:dyDescent="0.25">
      <c r="A102" s="333"/>
      <c r="B102" s="333"/>
      <c r="C102" s="333"/>
      <c r="D102" s="333"/>
      <c r="E102" s="333"/>
      <c r="F102" s="333"/>
      <c r="G102" s="333"/>
      <c r="H102" s="333"/>
      <c r="I102" s="333"/>
      <c r="J102" s="333"/>
      <c r="K102" s="333"/>
      <c r="L102" s="333"/>
      <c r="M102" s="333"/>
      <c r="N102" s="333"/>
      <c r="O102" s="333"/>
      <c r="P102" s="333"/>
      <c r="Q102" s="333"/>
    </row>
    <row r="103" spans="1:17" x14ac:dyDescent="0.25">
      <c r="A103" s="333"/>
      <c r="B103" s="333"/>
      <c r="C103" s="333"/>
      <c r="D103" s="333"/>
      <c r="E103" s="333"/>
      <c r="F103" s="333"/>
      <c r="G103" s="333"/>
      <c r="H103" s="333"/>
      <c r="I103" s="333"/>
      <c r="J103" s="333"/>
      <c r="K103" s="333"/>
      <c r="L103" s="333"/>
      <c r="M103" s="333"/>
      <c r="N103" s="333"/>
      <c r="O103" s="333"/>
      <c r="P103" s="333"/>
      <c r="Q103" s="333"/>
    </row>
    <row r="104" spans="1:17" x14ac:dyDescent="0.25">
      <c r="A104" s="333"/>
      <c r="B104" s="333"/>
      <c r="C104" s="333"/>
      <c r="D104" s="333"/>
      <c r="E104" s="333"/>
      <c r="F104" s="333"/>
      <c r="G104" s="333"/>
      <c r="H104" s="333"/>
      <c r="I104" s="333"/>
      <c r="J104" s="333"/>
      <c r="K104" s="333"/>
      <c r="L104" s="333"/>
      <c r="M104" s="333"/>
      <c r="N104" s="333"/>
      <c r="O104" s="333"/>
      <c r="P104" s="333"/>
      <c r="Q104" s="333"/>
    </row>
    <row r="105" spans="1:17" x14ac:dyDescent="0.25">
      <c r="A105" s="333"/>
      <c r="B105" s="333"/>
      <c r="C105" s="333"/>
      <c r="D105" s="333"/>
      <c r="E105" s="333"/>
      <c r="F105" s="333"/>
      <c r="G105" s="333"/>
      <c r="H105" s="333"/>
      <c r="I105" s="333"/>
      <c r="J105" s="333"/>
      <c r="K105" s="333"/>
      <c r="L105" s="333"/>
      <c r="M105" s="333"/>
      <c r="N105" s="333"/>
      <c r="O105" s="333"/>
      <c r="P105" s="333"/>
      <c r="Q105" s="333"/>
    </row>
    <row r="106" spans="1:17" x14ac:dyDescent="0.25">
      <c r="A106" s="333"/>
      <c r="B106" s="333"/>
      <c r="C106" s="333"/>
      <c r="D106" s="333"/>
      <c r="E106" s="333"/>
      <c r="F106" s="333"/>
      <c r="G106" s="333"/>
      <c r="H106" s="333"/>
      <c r="I106" s="333"/>
      <c r="J106" s="333"/>
      <c r="K106" s="333"/>
      <c r="L106" s="333"/>
      <c r="M106" s="333"/>
      <c r="N106" s="333"/>
      <c r="O106" s="333"/>
      <c r="P106" s="333"/>
      <c r="Q106" s="333"/>
    </row>
    <row r="107" spans="1:17" x14ac:dyDescent="0.25">
      <c r="A107" s="333"/>
      <c r="B107" s="333"/>
      <c r="C107" s="333"/>
      <c r="D107" s="333"/>
      <c r="E107" s="333"/>
      <c r="F107" s="333"/>
      <c r="G107" s="333"/>
      <c r="H107" s="333"/>
      <c r="I107" s="333"/>
      <c r="J107" s="333"/>
      <c r="K107" s="333"/>
      <c r="L107" s="333"/>
      <c r="M107" s="333"/>
      <c r="N107" s="333"/>
      <c r="O107" s="333"/>
      <c r="P107" s="333"/>
      <c r="Q107" s="333"/>
    </row>
    <row r="108" spans="1:17" x14ac:dyDescent="0.25">
      <c r="A108" s="333"/>
      <c r="B108" s="333"/>
      <c r="C108" s="333"/>
      <c r="D108" s="333"/>
      <c r="E108" s="333"/>
      <c r="F108" s="333"/>
      <c r="G108" s="333"/>
      <c r="H108" s="333"/>
      <c r="I108" s="333"/>
      <c r="J108" s="333"/>
      <c r="K108" s="333"/>
      <c r="L108" s="333"/>
      <c r="M108" s="333"/>
      <c r="N108" s="333"/>
      <c r="O108" s="333"/>
      <c r="P108" s="333"/>
      <c r="Q108" s="333"/>
    </row>
    <row r="109" spans="1:17" x14ac:dyDescent="0.25">
      <c r="A109" s="333"/>
      <c r="B109" s="333"/>
      <c r="C109" s="333"/>
      <c r="D109" s="333"/>
      <c r="E109" s="333"/>
      <c r="F109" s="333"/>
      <c r="G109" s="333"/>
      <c r="H109" s="333"/>
      <c r="I109" s="333"/>
      <c r="J109" s="333"/>
      <c r="K109" s="333"/>
      <c r="L109" s="333"/>
      <c r="M109" s="333"/>
      <c r="N109" s="333"/>
      <c r="O109" s="333"/>
      <c r="P109" s="333"/>
      <c r="Q109" s="333"/>
    </row>
    <row r="110" spans="1:17" x14ac:dyDescent="0.25">
      <c r="A110" s="333"/>
      <c r="B110" s="333"/>
      <c r="C110" s="333"/>
      <c r="D110" s="333"/>
      <c r="E110" s="333"/>
      <c r="F110" s="333"/>
      <c r="G110" s="333"/>
      <c r="H110" s="333"/>
      <c r="I110" s="333"/>
      <c r="J110" s="333"/>
      <c r="K110" s="333"/>
      <c r="L110" s="333"/>
      <c r="M110" s="333"/>
      <c r="N110" s="333"/>
      <c r="O110" s="333"/>
      <c r="P110" s="333"/>
      <c r="Q110" s="333"/>
    </row>
    <row r="111" spans="1:17" x14ac:dyDescent="0.25">
      <c r="A111" s="333"/>
      <c r="B111" s="333"/>
      <c r="C111" s="333"/>
      <c r="D111" s="333"/>
      <c r="E111" s="333"/>
      <c r="F111" s="333"/>
      <c r="G111" s="333"/>
      <c r="H111" s="333"/>
      <c r="I111" s="333"/>
      <c r="J111" s="333"/>
      <c r="K111" s="333"/>
      <c r="L111" s="333"/>
      <c r="M111" s="333"/>
      <c r="N111" s="333"/>
      <c r="O111" s="333"/>
      <c r="P111" s="333"/>
      <c r="Q111" s="333"/>
    </row>
  </sheetData>
  <mergeCells count="4">
    <mergeCell ref="D10:K11"/>
    <mergeCell ref="A23:Q33"/>
    <mergeCell ref="A35:Q35"/>
    <mergeCell ref="A37:Q39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45"/>
  <sheetViews>
    <sheetView view="pageLayout" zoomScale="110" zoomScaleNormal="100" zoomScaleSheetLayoutView="100" zoomScalePageLayoutView="110" workbookViewId="0">
      <selection activeCell="G7" sqref="G7"/>
    </sheetView>
  </sheetViews>
  <sheetFormatPr baseColWidth="10" defaultRowHeight="15" x14ac:dyDescent="0.25"/>
  <cols>
    <col min="2" max="2" width="16.42578125" bestFit="1" customWidth="1"/>
    <col min="3" max="3" width="12.85546875" customWidth="1"/>
    <col min="4" max="4" width="13" customWidth="1"/>
    <col min="5" max="5" width="12.85546875" customWidth="1"/>
    <col min="6" max="6" width="13" customWidth="1"/>
    <col min="7" max="7" width="14.28515625" customWidth="1"/>
  </cols>
  <sheetData>
    <row r="1" spans="2:7" x14ac:dyDescent="0.25">
      <c r="B1" s="9"/>
      <c r="C1" s="9"/>
    </row>
    <row r="2" spans="2:7" x14ac:dyDescent="0.25">
      <c r="B2" s="9"/>
      <c r="C2" s="9"/>
    </row>
    <row r="3" spans="2:7" x14ac:dyDescent="0.25">
      <c r="B3" s="9"/>
      <c r="C3" s="9"/>
    </row>
    <row r="4" spans="2:7" ht="28.5" customHeight="1" x14ac:dyDescent="0.25">
      <c r="B4" s="572" t="s">
        <v>123</v>
      </c>
      <c r="C4" s="572"/>
      <c r="D4" s="572"/>
      <c r="E4" s="572"/>
      <c r="F4" s="572"/>
      <c r="G4" s="572"/>
    </row>
    <row r="5" spans="2:7" ht="28.5" customHeight="1" x14ac:dyDescent="0.25">
      <c r="B5" s="572"/>
      <c r="C5" s="572"/>
      <c r="D5" s="572"/>
      <c r="E5" s="572"/>
      <c r="F5" s="572"/>
      <c r="G5" s="572"/>
    </row>
    <row r="6" spans="2:7" ht="28.5" customHeight="1" x14ac:dyDescent="0.25">
      <c r="B6" s="40"/>
      <c r="C6" s="40"/>
      <c r="D6" s="40"/>
      <c r="E6" s="40"/>
      <c r="F6" s="40"/>
      <c r="G6" s="40"/>
    </row>
    <row r="7" spans="2:7" s="10" customFormat="1" x14ac:dyDescent="0.25">
      <c r="B7" s="11"/>
      <c r="C7" s="13"/>
      <c r="D7" s="11"/>
      <c r="E7" s="11"/>
      <c r="F7" s="11"/>
      <c r="G7" s="11"/>
    </row>
    <row r="8" spans="2:7" x14ac:dyDescent="0.25">
      <c r="B8" s="652" t="s">
        <v>135</v>
      </c>
      <c r="C8" s="652"/>
      <c r="D8" s="652"/>
      <c r="E8" s="652"/>
      <c r="F8" s="652"/>
      <c r="G8" s="652"/>
    </row>
    <row r="9" spans="2:7" x14ac:dyDescent="0.25">
      <c r="B9" s="136"/>
      <c r="C9" s="136"/>
      <c r="D9" s="136"/>
      <c r="E9" s="136"/>
      <c r="F9" s="136"/>
      <c r="G9" s="136"/>
    </row>
    <row r="10" spans="2:7" x14ac:dyDescent="0.25">
      <c r="B10" s="136"/>
      <c r="C10" s="136"/>
      <c r="D10" s="136"/>
      <c r="E10" s="136"/>
      <c r="F10" s="136"/>
      <c r="G10" s="136"/>
    </row>
    <row r="11" spans="2:7" x14ac:dyDescent="0.25">
      <c r="B11" s="136"/>
      <c r="C11" s="136"/>
      <c r="D11" s="136"/>
      <c r="E11" s="136"/>
      <c r="F11" s="136"/>
      <c r="G11" s="136"/>
    </row>
    <row r="12" spans="2:7" x14ac:dyDescent="0.25">
      <c r="B12" s="136"/>
      <c r="C12" s="136"/>
      <c r="D12" s="136"/>
      <c r="E12" s="136"/>
      <c r="F12" s="136"/>
      <c r="G12" s="136"/>
    </row>
    <row r="13" spans="2:7" x14ac:dyDescent="0.25">
      <c r="B13" s="136"/>
      <c r="C13" s="136"/>
      <c r="D13" s="136"/>
      <c r="E13" s="136"/>
      <c r="F13" s="136"/>
      <c r="G13" s="136"/>
    </row>
    <row r="14" spans="2:7" x14ac:dyDescent="0.25">
      <c r="B14" s="136"/>
      <c r="C14" s="136"/>
      <c r="D14" s="136"/>
      <c r="E14" s="136"/>
      <c r="F14" s="136"/>
      <c r="G14" s="136"/>
    </row>
    <row r="15" spans="2:7" x14ac:dyDescent="0.25">
      <c r="B15" s="136"/>
      <c r="C15" s="136"/>
      <c r="D15" s="136"/>
      <c r="E15" s="136"/>
      <c r="F15" s="136"/>
      <c r="G15" s="136"/>
    </row>
    <row r="16" spans="2:7" x14ac:dyDescent="0.25">
      <c r="B16" s="136"/>
      <c r="C16" s="136"/>
      <c r="D16" s="136"/>
      <c r="E16" s="136"/>
      <c r="F16" s="136"/>
      <c r="G16" s="136"/>
    </row>
    <row r="17" spans="2:7" x14ac:dyDescent="0.25">
      <c r="B17" s="136"/>
      <c r="C17" s="136"/>
      <c r="D17" s="136"/>
      <c r="E17" s="136"/>
      <c r="F17" s="136"/>
      <c r="G17" s="136"/>
    </row>
    <row r="18" spans="2:7" x14ac:dyDescent="0.25">
      <c r="B18" s="136"/>
      <c r="C18" s="136"/>
      <c r="D18" s="136"/>
      <c r="E18" s="136"/>
      <c r="F18" s="136"/>
      <c r="G18" s="136"/>
    </row>
    <row r="19" spans="2:7" x14ac:dyDescent="0.25">
      <c r="B19" s="136"/>
      <c r="C19" s="136"/>
      <c r="D19" s="136"/>
      <c r="E19" s="136"/>
      <c r="F19" s="136"/>
      <c r="G19" s="136"/>
    </row>
    <row r="20" spans="2:7" s="10" customFormat="1" ht="15.75" thickBot="1" x14ac:dyDescent="0.3">
      <c r="B20" s="81"/>
      <c r="C20" s="81"/>
      <c r="D20" s="81"/>
      <c r="E20" s="81"/>
      <c r="F20" s="81"/>
      <c r="G20" s="81"/>
    </row>
    <row r="21" spans="2:7" ht="15.75" thickBot="1" x14ac:dyDescent="0.3">
      <c r="B21" s="137" t="s">
        <v>104</v>
      </c>
      <c r="C21" s="137" t="s">
        <v>149</v>
      </c>
      <c r="D21" s="137" t="s">
        <v>148</v>
      </c>
      <c r="E21" s="137" t="s">
        <v>147</v>
      </c>
      <c r="F21" s="137" t="s">
        <v>146</v>
      </c>
      <c r="G21" s="137" t="s">
        <v>105</v>
      </c>
    </row>
    <row r="22" spans="2:7" ht="15.75" thickBot="1" x14ac:dyDescent="0.3">
      <c r="B22" s="137" t="s">
        <v>137</v>
      </c>
      <c r="C22" s="138">
        <v>51.158940397350996</v>
      </c>
      <c r="D22" s="138">
        <v>50.586264656616414</v>
      </c>
      <c r="E22" s="138">
        <v>50.472484713729848</v>
      </c>
      <c r="F22" s="138">
        <v>50.471436494731002</v>
      </c>
      <c r="G22" s="138">
        <v>50.109529025191677</v>
      </c>
    </row>
    <row r="23" spans="2:7" ht="15.75" thickBot="1" x14ac:dyDescent="0.3">
      <c r="B23" s="137" t="s">
        <v>136</v>
      </c>
      <c r="C23" s="138">
        <v>66.789287365223132</v>
      </c>
      <c r="D23" s="138">
        <v>63.604764916150245</v>
      </c>
      <c r="E23" s="138">
        <v>67.258779959251783</v>
      </c>
      <c r="F23" s="138">
        <v>65.410513543576201</v>
      </c>
      <c r="G23" s="138">
        <v>65.380859548888054</v>
      </c>
    </row>
    <row r="24" spans="2:7" s="10" customFormat="1" x14ac:dyDescent="0.25">
      <c r="B24" s="139"/>
      <c r="C24" s="140"/>
      <c r="D24" s="140"/>
      <c r="E24" s="140"/>
      <c r="F24" s="140"/>
      <c r="G24" s="140"/>
    </row>
    <row r="25" spans="2:7" s="10" customFormat="1" x14ac:dyDescent="0.25">
      <c r="B25" s="81"/>
      <c r="C25" s="81"/>
      <c r="D25" s="81"/>
      <c r="E25" s="81"/>
      <c r="F25" s="81"/>
      <c r="G25" s="81"/>
    </row>
    <row r="26" spans="2:7" x14ac:dyDescent="0.25">
      <c r="B26" s="653" t="s">
        <v>134</v>
      </c>
      <c r="C26" s="653"/>
      <c r="D26" s="653"/>
      <c r="E26" s="653"/>
      <c r="F26" s="653"/>
      <c r="G26" s="653"/>
    </row>
    <row r="27" spans="2:7" x14ac:dyDescent="0.25">
      <c r="B27" s="81"/>
      <c r="C27" s="81"/>
      <c r="D27" s="81"/>
      <c r="E27" s="81"/>
      <c r="F27" s="81"/>
      <c r="G27" s="81"/>
    </row>
    <row r="28" spans="2:7" s="10" customFormat="1" x14ac:dyDescent="0.25">
      <c r="B28" s="81"/>
      <c r="C28" s="81"/>
      <c r="D28" s="81"/>
      <c r="E28" s="81"/>
      <c r="F28" s="81"/>
      <c r="G28" s="81"/>
    </row>
    <row r="29" spans="2:7" s="10" customFormat="1" x14ac:dyDescent="0.25">
      <c r="B29" s="81"/>
      <c r="C29" s="81"/>
      <c r="D29" s="81"/>
      <c r="E29" s="81"/>
      <c r="F29" s="81"/>
      <c r="G29" s="81"/>
    </row>
    <row r="30" spans="2:7" s="10" customFormat="1" x14ac:dyDescent="0.25">
      <c r="B30" s="81"/>
      <c r="C30" s="81"/>
      <c r="D30" s="81"/>
      <c r="E30" s="81"/>
      <c r="F30" s="81"/>
      <c r="G30" s="81"/>
    </row>
    <row r="31" spans="2:7" s="10" customFormat="1" x14ac:dyDescent="0.25">
      <c r="B31" s="81"/>
      <c r="C31" s="81"/>
      <c r="D31" s="81"/>
      <c r="E31" s="81"/>
      <c r="F31" s="81"/>
      <c r="G31" s="81"/>
    </row>
    <row r="32" spans="2:7" s="10" customFormat="1" x14ac:dyDescent="0.25">
      <c r="B32" s="81"/>
      <c r="C32" s="81"/>
      <c r="D32" s="81"/>
      <c r="E32" s="81"/>
      <c r="F32" s="81"/>
      <c r="G32" s="81"/>
    </row>
    <row r="33" spans="2:7" s="10" customFormat="1" x14ac:dyDescent="0.25">
      <c r="B33" s="81"/>
      <c r="C33" s="81"/>
      <c r="D33" s="81"/>
      <c r="E33" s="81"/>
      <c r="F33" s="81"/>
      <c r="G33" s="81"/>
    </row>
    <row r="34" spans="2:7" s="10" customFormat="1" x14ac:dyDescent="0.25">
      <c r="B34" s="81"/>
      <c r="C34" s="81"/>
      <c r="D34" s="81"/>
      <c r="E34" s="81"/>
      <c r="F34" s="81"/>
      <c r="G34" s="81"/>
    </row>
    <row r="35" spans="2:7" s="10" customFormat="1" x14ac:dyDescent="0.25">
      <c r="B35" s="81"/>
      <c r="C35" s="81"/>
      <c r="D35" s="81"/>
      <c r="E35" s="81"/>
      <c r="F35" s="81"/>
      <c r="G35" s="81"/>
    </row>
    <row r="36" spans="2:7" s="10" customFormat="1" x14ac:dyDescent="0.25">
      <c r="B36" s="81"/>
      <c r="C36" s="81"/>
      <c r="D36" s="81"/>
      <c r="E36" s="81"/>
      <c r="F36" s="81"/>
      <c r="G36" s="81"/>
    </row>
    <row r="37" spans="2:7" s="10" customFormat="1" x14ac:dyDescent="0.25">
      <c r="B37" s="81"/>
      <c r="C37" s="81"/>
      <c r="D37" s="81"/>
      <c r="E37" s="81"/>
      <c r="F37" s="81"/>
      <c r="G37" s="81"/>
    </row>
    <row r="38" spans="2:7" s="10" customFormat="1" ht="15.75" thickBot="1" x14ac:dyDescent="0.3">
      <c r="B38" s="81"/>
      <c r="C38" s="81"/>
      <c r="D38" s="81"/>
      <c r="E38" s="81"/>
      <c r="F38" s="81"/>
      <c r="G38" s="81"/>
    </row>
    <row r="39" spans="2:7" s="10" customFormat="1" ht="15.75" thickBot="1" x14ac:dyDescent="0.3">
      <c r="B39" s="137" t="s">
        <v>104</v>
      </c>
      <c r="C39" s="137" t="s">
        <v>149</v>
      </c>
      <c r="D39" s="137" t="s">
        <v>148</v>
      </c>
      <c r="E39" s="137" t="s">
        <v>147</v>
      </c>
      <c r="F39" s="137" t="s">
        <v>146</v>
      </c>
      <c r="G39" s="137" t="s">
        <v>105</v>
      </c>
    </row>
    <row r="40" spans="2:7" s="10" customFormat="1" ht="15.75" thickBot="1" x14ac:dyDescent="0.3">
      <c r="B40" s="137" t="s">
        <v>137</v>
      </c>
      <c r="C40" s="138">
        <v>48.841059602649004</v>
      </c>
      <c r="D40" s="138">
        <v>49.413735343383586</v>
      </c>
      <c r="E40" s="138">
        <v>49.527515286270152</v>
      </c>
      <c r="F40" s="138">
        <v>49.528563505268998</v>
      </c>
      <c r="G40" s="138">
        <v>49.890470974808323</v>
      </c>
    </row>
    <row r="41" spans="2:7" s="10" customFormat="1" ht="15.75" thickBot="1" x14ac:dyDescent="0.3">
      <c r="B41" s="137" t="s">
        <v>136</v>
      </c>
      <c r="C41" s="138">
        <v>33.210712634776868</v>
      </c>
      <c r="D41" s="138">
        <v>36.395235083849755</v>
      </c>
      <c r="E41" s="138">
        <v>32.741220040748217</v>
      </c>
      <c r="F41" s="138">
        <v>34.589486456423799</v>
      </c>
      <c r="G41" s="138">
        <v>34.619140451111953</v>
      </c>
    </row>
    <row r="42" spans="2:7" s="10" customFormat="1" x14ac:dyDescent="0.25">
      <c r="B42" s="81"/>
      <c r="C42" s="81"/>
      <c r="D42" s="81"/>
      <c r="E42" s="81"/>
      <c r="F42" s="81"/>
      <c r="G42" s="81"/>
    </row>
    <row r="43" spans="2:7" s="10" customFormat="1" ht="15.75" x14ac:dyDescent="0.25">
      <c r="B43" s="630" t="s">
        <v>121</v>
      </c>
      <c r="C43" s="630"/>
      <c r="D43" s="630"/>
      <c r="E43" s="630"/>
      <c r="F43" s="630"/>
      <c r="G43" s="630"/>
    </row>
    <row r="44" spans="2:7" s="10" customFormat="1" x14ac:dyDescent="0.25"/>
    <row r="45" spans="2:7" s="10" customFormat="1" x14ac:dyDescent="0.25">
      <c r="C45" s="30"/>
      <c r="D45" s="30"/>
      <c r="E45" s="30"/>
      <c r="F45" s="30"/>
      <c r="G45" s="30"/>
    </row>
  </sheetData>
  <mergeCells count="4">
    <mergeCell ref="B4:G5"/>
    <mergeCell ref="B8:G8"/>
    <mergeCell ref="B26:G26"/>
    <mergeCell ref="B43:G43"/>
  </mergeCells>
  <pageMargins left="0.7" right="0.7" top="0.91493055555555558" bottom="0.75" header="0.3" footer="0.3"/>
  <pageSetup paperSize="9" scale="85" orientation="portrait" r:id="rId1"/>
  <headerFooter>
    <oddHeader xml:space="preserve">&amp;L&amp;G&amp;RCAMPAÑA: 2020/2021. MES: SEPTIEMBRE
Fecha de emisión de datos:  26/04/2022
</oddHead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S64"/>
  <sheetViews>
    <sheetView view="pageLayout" zoomScale="77" zoomScaleNormal="80" zoomScaleSheetLayoutView="100" zoomScalePageLayoutView="77" workbookViewId="0">
      <selection activeCell="B6" sqref="B6"/>
    </sheetView>
  </sheetViews>
  <sheetFormatPr baseColWidth="10" defaultRowHeight="15" x14ac:dyDescent="0.25"/>
  <cols>
    <col min="4" max="4" width="23.28515625" customWidth="1"/>
    <col min="5" max="5" width="15" bestFit="1" customWidth="1"/>
    <col min="6" max="6" width="11.7109375" bestFit="1" customWidth="1"/>
    <col min="7" max="7" width="14.28515625" bestFit="1" customWidth="1"/>
    <col min="8" max="8" width="13.5703125" bestFit="1" customWidth="1"/>
    <col min="17" max="17" width="15.28515625" bestFit="1" customWidth="1"/>
    <col min="18" max="18" width="14" style="14" customWidth="1"/>
  </cols>
  <sheetData>
    <row r="2" spans="4:18" ht="15" customHeight="1" x14ac:dyDescent="0.25">
      <c r="D2" s="572" t="s">
        <v>124</v>
      </c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572"/>
    </row>
    <row r="3" spans="4:18" ht="15" customHeight="1" x14ac:dyDescent="0.25"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</row>
    <row r="4" spans="4:18" ht="18" customHeight="1" x14ac:dyDescent="0.25">
      <c r="D4" s="572"/>
      <c r="E4" s="572"/>
      <c r="F4" s="572"/>
      <c r="G4" s="572"/>
      <c r="H4" s="572"/>
      <c r="I4" s="572"/>
      <c r="J4" s="572"/>
      <c r="K4" s="572"/>
      <c r="L4" s="572"/>
      <c r="M4" s="572"/>
      <c r="N4" s="572"/>
      <c r="O4" s="572"/>
      <c r="P4" s="572"/>
      <c r="Q4" s="572"/>
      <c r="R4" s="572"/>
    </row>
    <row r="5" spans="4:18" ht="15.75" thickBot="1" x14ac:dyDescent="0.3"/>
    <row r="6" spans="4:18" s="6" customFormat="1" ht="33.75" customHeight="1" thickBot="1" x14ac:dyDescent="0.2">
      <c r="D6" s="65" t="s">
        <v>54</v>
      </c>
      <c r="E6" s="67" t="s">
        <v>4</v>
      </c>
      <c r="F6" s="67" t="s">
        <v>39</v>
      </c>
      <c r="G6" s="67" t="s">
        <v>40</v>
      </c>
      <c r="H6" s="67" t="s">
        <v>41</v>
      </c>
      <c r="I6" s="67" t="s">
        <v>42</v>
      </c>
      <c r="J6" s="67" t="s">
        <v>43</v>
      </c>
      <c r="K6" s="67" t="s">
        <v>44</v>
      </c>
      <c r="L6" s="67" t="s">
        <v>45</v>
      </c>
      <c r="M6" s="67" t="s">
        <v>46</v>
      </c>
      <c r="N6" s="67" t="s">
        <v>55</v>
      </c>
      <c r="O6" s="142" t="s">
        <v>56</v>
      </c>
      <c r="P6" s="67" t="s">
        <v>57</v>
      </c>
      <c r="Q6" s="67" t="s">
        <v>58</v>
      </c>
      <c r="R6" s="67" t="s">
        <v>48</v>
      </c>
    </row>
    <row r="7" spans="4:18" x14ac:dyDescent="0.25">
      <c r="D7" s="624" t="s">
        <v>74</v>
      </c>
      <c r="E7" s="43" t="s">
        <v>80</v>
      </c>
      <c r="F7" s="69">
        <v>1325.11</v>
      </c>
      <c r="G7" s="60">
        <v>2758.37</v>
      </c>
      <c r="H7" s="60">
        <v>2740.44</v>
      </c>
      <c r="I7" s="60">
        <v>1208.46</v>
      </c>
      <c r="J7" s="60">
        <v>1496.57</v>
      </c>
      <c r="K7" s="60">
        <v>981.66</v>
      </c>
      <c r="L7" s="60">
        <v>889.46</v>
      </c>
      <c r="M7" s="60">
        <v>357.85</v>
      </c>
      <c r="N7" s="60">
        <v>515.62</v>
      </c>
      <c r="O7" s="60">
        <v>687.32</v>
      </c>
      <c r="P7" s="60">
        <v>264.45</v>
      </c>
      <c r="Q7" s="60">
        <v>863.18</v>
      </c>
      <c r="R7" s="143">
        <v>14088.48</v>
      </c>
    </row>
    <row r="8" spans="4:18" x14ac:dyDescent="0.25">
      <c r="D8" s="654"/>
      <c r="E8" s="46" t="s">
        <v>81</v>
      </c>
      <c r="F8" s="44">
        <v>941.33</v>
      </c>
      <c r="G8" s="53">
        <v>890.76</v>
      </c>
      <c r="H8" s="53">
        <v>2015.24</v>
      </c>
      <c r="I8" s="53">
        <v>1605.05</v>
      </c>
      <c r="J8" s="53">
        <v>776.91</v>
      </c>
      <c r="K8" s="53">
        <v>1003.46</v>
      </c>
      <c r="L8" s="53">
        <v>859.09</v>
      </c>
      <c r="M8" s="53">
        <v>1377.09</v>
      </c>
      <c r="N8" s="53">
        <v>454.12</v>
      </c>
      <c r="O8" s="53">
        <v>354.22</v>
      </c>
      <c r="P8" s="53">
        <v>326.8</v>
      </c>
      <c r="Q8" s="53">
        <v>401.97</v>
      </c>
      <c r="R8" s="143">
        <v>11006.03</v>
      </c>
    </row>
    <row r="9" spans="4:18" x14ac:dyDescent="0.25">
      <c r="D9" s="654"/>
      <c r="E9" s="46" t="s">
        <v>82</v>
      </c>
      <c r="F9" s="44">
        <v>13101.43</v>
      </c>
      <c r="G9" s="53">
        <v>19153.580000000002</v>
      </c>
      <c r="H9" s="53">
        <v>30950.080000000002</v>
      </c>
      <c r="I9" s="53">
        <v>38104.86</v>
      </c>
      <c r="J9" s="53">
        <v>34571.89</v>
      </c>
      <c r="K9" s="53">
        <v>29449.7</v>
      </c>
      <c r="L9" s="53">
        <v>27100.67</v>
      </c>
      <c r="M9" s="53">
        <v>23347.919999999998</v>
      </c>
      <c r="N9" s="53">
        <v>15936.82</v>
      </c>
      <c r="O9" s="53">
        <v>17158.43</v>
      </c>
      <c r="P9" s="53">
        <v>14710.97</v>
      </c>
      <c r="Q9" s="53">
        <v>20624.509999999998</v>
      </c>
      <c r="R9" s="143">
        <v>284210.86</v>
      </c>
    </row>
    <row r="10" spans="4:18" x14ac:dyDescent="0.25">
      <c r="D10" s="654"/>
      <c r="E10" s="46" t="s">
        <v>6</v>
      </c>
      <c r="F10" s="44">
        <v>11508.4</v>
      </c>
      <c r="G10" s="53">
        <v>6728.78</v>
      </c>
      <c r="H10" s="53">
        <v>10104.18</v>
      </c>
      <c r="I10" s="53">
        <v>17882.28</v>
      </c>
      <c r="J10" s="53">
        <v>18538.830000000002</v>
      </c>
      <c r="K10" s="53">
        <v>16113.76</v>
      </c>
      <c r="L10" s="53">
        <v>13570.29</v>
      </c>
      <c r="M10" s="53">
        <v>12240.64</v>
      </c>
      <c r="N10" s="53">
        <v>8188.06</v>
      </c>
      <c r="O10" s="53">
        <v>7914.55</v>
      </c>
      <c r="P10" s="53">
        <v>6562.13</v>
      </c>
      <c r="Q10" s="53">
        <v>9052.99</v>
      </c>
      <c r="R10" s="143">
        <v>138404.9</v>
      </c>
    </row>
    <row r="11" spans="4:18" x14ac:dyDescent="0.25">
      <c r="D11" s="654"/>
      <c r="E11" s="46" t="s">
        <v>7</v>
      </c>
      <c r="F11" s="44">
        <v>194.8</v>
      </c>
      <c r="G11" s="53">
        <v>475.3</v>
      </c>
      <c r="H11" s="53">
        <v>840.62</v>
      </c>
      <c r="I11" s="53">
        <v>1086.56</v>
      </c>
      <c r="J11" s="53">
        <v>1246.29</v>
      </c>
      <c r="K11" s="53">
        <v>1069.1400000000001</v>
      </c>
      <c r="L11" s="53">
        <v>951.19</v>
      </c>
      <c r="M11" s="53">
        <v>822.63</v>
      </c>
      <c r="N11" s="53">
        <v>681.3</v>
      </c>
      <c r="O11" s="53">
        <v>618.51</v>
      </c>
      <c r="P11" s="53">
        <v>541.16</v>
      </c>
      <c r="Q11" s="53">
        <v>562.55999999999995</v>
      </c>
      <c r="R11" s="143">
        <v>9090.06</v>
      </c>
    </row>
    <row r="12" spans="4:18" x14ac:dyDescent="0.25">
      <c r="D12" s="654"/>
      <c r="E12" s="46" t="s">
        <v>83</v>
      </c>
      <c r="F12" s="44">
        <v>51985.33</v>
      </c>
      <c r="G12" s="53">
        <v>40520.080000000002</v>
      </c>
      <c r="H12" s="53">
        <v>36622.339999999997</v>
      </c>
      <c r="I12" s="53">
        <v>55098.85</v>
      </c>
      <c r="J12" s="53">
        <v>63583.94</v>
      </c>
      <c r="K12" s="53">
        <v>63258.14</v>
      </c>
      <c r="L12" s="53">
        <v>61777.21</v>
      </c>
      <c r="M12" s="53">
        <v>51220.94</v>
      </c>
      <c r="N12" s="53">
        <v>39776.28</v>
      </c>
      <c r="O12" s="53">
        <v>37294.58</v>
      </c>
      <c r="P12" s="53">
        <v>29028.27</v>
      </c>
      <c r="Q12" s="53">
        <v>48059.16</v>
      </c>
      <c r="R12" s="143">
        <v>578225.11</v>
      </c>
    </row>
    <row r="13" spans="4:18" x14ac:dyDescent="0.25">
      <c r="D13" s="654"/>
      <c r="E13" s="46" t="s">
        <v>84</v>
      </c>
      <c r="F13" s="44">
        <v>2736.42</v>
      </c>
      <c r="G13" s="53">
        <v>4852.55</v>
      </c>
      <c r="H13" s="53">
        <v>5929.65</v>
      </c>
      <c r="I13" s="53">
        <v>8089.16</v>
      </c>
      <c r="J13" s="53">
        <v>5648.9</v>
      </c>
      <c r="K13" s="53">
        <v>5159.92</v>
      </c>
      <c r="L13" s="53">
        <v>6369.01</v>
      </c>
      <c r="M13" s="53">
        <v>4576.03</v>
      </c>
      <c r="N13" s="53">
        <v>3667.67</v>
      </c>
      <c r="O13" s="53">
        <v>2574.73</v>
      </c>
      <c r="P13" s="53">
        <v>2495.46</v>
      </c>
      <c r="Q13" s="53">
        <v>3143.6</v>
      </c>
      <c r="R13" s="143">
        <v>55243.09</v>
      </c>
    </row>
    <row r="14" spans="4:18" x14ac:dyDescent="0.25">
      <c r="D14" s="654"/>
      <c r="E14" s="48" t="s">
        <v>8</v>
      </c>
      <c r="F14" s="49">
        <v>6950.38</v>
      </c>
      <c r="G14" s="54">
        <v>12316.61</v>
      </c>
      <c r="H14" s="54">
        <v>12707.63</v>
      </c>
      <c r="I14" s="54">
        <v>11617.22</v>
      </c>
      <c r="J14" s="54">
        <v>10959.47</v>
      </c>
      <c r="K14" s="54">
        <v>10976.01</v>
      </c>
      <c r="L14" s="54">
        <v>7817.19</v>
      </c>
      <c r="M14" s="54">
        <v>7724.57</v>
      </c>
      <c r="N14" s="54">
        <v>7716.57</v>
      </c>
      <c r="O14" s="54">
        <v>6324.3</v>
      </c>
      <c r="P14" s="54">
        <v>5421.17</v>
      </c>
      <c r="Q14" s="54">
        <v>7016.53</v>
      </c>
      <c r="R14" s="143">
        <v>107547.65</v>
      </c>
    </row>
    <row r="15" spans="4:18" s="14" customFormat="1" ht="15.75" thickBot="1" x14ac:dyDescent="0.3">
      <c r="D15" s="625"/>
      <c r="E15" s="51" t="s">
        <v>72</v>
      </c>
      <c r="F15" s="52">
        <v>88743.2</v>
      </c>
      <c r="G15" s="144">
        <v>87696.03</v>
      </c>
      <c r="H15" s="144">
        <v>101910.18</v>
      </c>
      <c r="I15" s="144">
        <v>134692.44</v>
      </c>
      <c r="J15" s="144">
        <v>136822.79999999999</v>
      </c>
      <c r="K15" s="144">
        <v>128011.79</v>
      </c>
      <c r="L15" s="144">
        <v>119334.11</v>
      </c>
      <c r="M15" s="144">
        <v>101667.67</v>
      </c>
      <c r="N15" s="144">
        <v>76936.44</v>
      </c>
      <c r="O15" s="144">
        <v>72926.64</v>
      </c>
      <c r="P15" s="144">
        <v>59350.41</v>
      </c>
      <c r="Q15" s="144">
        <v>89724.5</v>
      </c>
      <c r="R15" s="145">
        <v>1197816.18</v>
      </c>
    </row>
    <row r="16" spans="4:18" x14ac:dyDescent="0.25">
      <c r="D16" s="624" t="s">
        <v>75</v>
      </c>
      <c r="E16" s="46" t="s">
        <v>10</v>
      </c>
      <c r="F16" s="44">
        <v>145.74</v>
      </c>
      <c r="G16" s="53">
        <v>1131.48</v>
      </c>
      <c r="H16" s="53">
        <v>775.12</v>
      </c>
      <c r="I16" s="53">
        <v>228.8</v>
      </c>
      <c r="J16" s="53">
        <v>115.54</v>
      </c>
      <c r="K16" s="53">
        <v>74.05</v>
      </c>
      <c r="L16" s="53">
        <v>56.82</v>
      </c>
      <c r="M16" s="53">
        <v>58.27</v>
      </c>
      <c r="N16" s="53">
        <v>26.47</v>
      </c>
      <c r="O16" s="53">
        <v>93.96</v>
      </c>
      <c r="P16" s="53">
        <v>71.87</v>
      </c>
      <c r="Q16" s="53">
        <v>62.74</v>
      </c>
      <c r="R16" s="143">
        <v>2840.85</v>
      </c>
    </row>
    <row r="17" spans="3:19" x14ac:dyDescent="0.25">
      <c r="D17" s="654"/>
      <c r="E17" s="46" t="s">
        <v>11</v>
      </c>
      <c r="F17" s="44">
        <v>392.48</v>
      </c>
      <c r="G17" s="53">
        <v>288.37</v>
      </c>
      <c r="H17" s="53">
        <v>530.35</v>
      </c>
      <c r="I17" s="53">
        <v>552.59</v>
      </c>
      <c r="J17" s="53">
        <v>593.95000000000005</v>
      </c>
      <c r="K17" s="53">
        <v>568.38</v>
      </c>
      <c r="L17" s="53">
        <v>581.01</v>
      </c>
      <c r="M17" s="53">
        <v>299.31</v>
      </c>
      <c r="N17" s="53">
        <v>186.36</v>
      </c>
      <c r="O17" s="53">
        <v>259.10000000000002</v>
      </c>
      <c r="P17" s="53">
        <v>168.28</v>
      </c>
      <c r="Q17" s="53">
        <v>343.68</v>
      </c>
      <c r="R17" s="143">
        <v>4763.8599999999997</v>
      </c>
    </row>
    <row r="18" spans="3:19" x14ac:dyDescent="0.25">
      <c r="D18" s="654"/>
      <c r="E18" s="48" t="s">
        <v>12</v>
      </c>
      <c r="F18" s="49">
        <v>246.75</v>
      </c>
      <c r="G18" s="54">
        <v>548.25</v>
      </c>
      <c r="H18" s="54">
        <v>923.68</v>
      </c>
      <c r="I18" s="54">
        <v>812.46</v>
      </c>
      <c r="J18" s="54">
        <v>986.16</v>
      </c>
      <c r="K18" s="54">
        <v>552.5</v>
      </c>
      <c r="L18" s="54">
        <v>478.27</v>
      </c>
      <c r="M18" s="54">
        <v>451.17</v>
      </c>
      <c r="N18" s="54">
        <v>200.55</v>
      </c>
      <c r="O18" s="54">
        <v>334.06</v>
      </c>
      <c r="P18" s="54">
        <v>118.87</v>
      </c>
      <c r="Q18" s="54">
        <v>95.54</v>
      </c>
      <c r="R18" s="143">
        <v>5748.26</v>
      </c>
    </row>
    <row r="19" spans="3:19" s="14" customFormat="1" ht="15.75" thickBot="1" x14ac:dyDescent="0.3">
      <c r="D19" s="625"/>
      <c r="E19" s="51" t="s">
        <v>72</v>
      </c>
      <c r="F19" s="52">
        <v>784.97</v>
      </c>
      <c r="G19" s="52">
        <v>1968.1</v>
      </c>
      <c r="H19" s="52">
        <v>2229.15</v>
      </c>
      <c r="I19" s="52">
        <v>1593.85</v>
      </c>
      <c r="J19" s="52">
        <v>1695.65</v>
      </c>
      <c r="K19" s="52">
        <v>1194.93</v>
      </c>
      <c r="L19" s="52">
        <v>1116.0999999999999</v>
      </c>
      <c r="M19" s="52">
        <v>808.75</v>
      </c>
      <c r="N19" s="52">
        <v>413.38</v>
      </c>
      <c r="O19" s="52">
        <v>687.12</v>
      </c>
      <c r="P19" s="52">
        <v>359.02</v>
      </c>
      <c r="Q19" s="52">
        <v>501.96</v>
      </c>
      <c r="R19" s="145">
        <v>13352.97</v>
      </c>
    </row>
    <row r="20" spans="3:19" x14ac:dyDescent="0.25">
      <c r="D20" s="624" t="s">
        <v>13</v>
      </c>
      <c r="E20" s="56" t="s">
        <v>13</v>
      </c>
      <c r="F20" s="57">
        <v>232.06</v>
      </c>
      <c r="G20" s="58">
        <v>275.60000000000002</v>
      </c>
      <c r="H20" s="58">
        <v>48.98</v>
      </c>
      <c r="I20" s="58">
        <v>35.880000000000003</v>
      </c>
      <c r="J20" s="60">
        <v>32.28</v>
      </c>
      <c r="K20" s="53">
        <v>19.489999999999998</v>
      </c>
      <c r="L20" s="53">
        <v>19.010000000000002</v>
      </c>
      <c r="M20" s="53">
        <v>42.34</v>
      </c>
      <c r="N20" s="53">
        <v>47.69</v>
      </c>
      <c r="O20" s="53">
        <v>33.26</v>
      </c>
      <c r="P20" s="53">
        <v>39.81</v>
      </c>
      <c r="Q20" s="53">
        <v>80.16</v>
      </c>
      <c r="R20" s="143">
        <v>906.56</v>
      </c>
    </row>
    <row r="21" spans="3:19" s="14" customFormat="1" ht="15.75" thickBot="1" x14ac:dyDescent="0.3">
      <c r="D21" s="625"/>
      <c r="E21" s="51" t="s">
        <v>72</v>
      </c>
      <c r="F21" s="52">
        <v>232.06</v>
      </c>
      <c r="G21" s="144">
        <v>275.60000000000002</v>
      </c>
      <c r="H21" s="144">
        <v>48.98</v>
      </c>
      <c r="I21" s="144">
        <v>35.880000000000003</v>
      </c>
      <c r="J21" s="146">
        <v>32.28</v>
      </c>
      <c r="K21" s="146">
        <v>19.489999999999998</v>
      </c>
      <c r="L21" s="146">
        <v>19.010000000000002</v>
      </c>
      <c r="M21" s="146">
        <v>42.34</v>
      </c>
      <c r="N21" s="146">
        <v>47.69</v>
      </c>
      <c r="O21" s="146">
        <v>33.26</v>
      </c>
      <c r="P21" s="146">
        <v>39.81</v>
      </c>
      <c r="Q21" s="146">
        <v>80.16</v>
      </c>
      <c r="R21" s="145">
        <v>906.56</v>
      </c>
      <c r="S21" s="18"/>
    </row>
    <row r="22" spans="3:19" x14ac:dyDescent="0.25">
      <c r="D22" s="624" t="s">
        <v>87</v>
      </c>
      <c r="E22" s="43" t="s">
        <v>14</v>
      </c>
      <c r="F22" s="44">
        <v>428.55</v>
      </c>
      <c r="G22" s="53">
        <v>1006.18</v>
      </c>
      <c r="H22" s="53">
        <v>1739.88</v>
      </c>
      <c r="I22" s="53">
        <v>1814.52</v>
      </c>
      <c r="J22" s="53">
        <v>2302.83</v>
      </c>
      <c r="K22" s="53">
        <v>1785.56</v>
      </c>
      <c r="L22" s="53">
        <v>1414.37</v>
      </c>
      <c r="M22" s="53">
        <v>1072.5899999999999</v>
      </c>
      <c r="N22" s="53">
        <v>456.98</v>
      </c>
      <c r="O22" s="53">
        <v>362.99</v>
      </c>
      <c r="P22" s="53">
        <v>124.87</v>
      </c>
      <c r="Q22" s="53">
        <v>296.16000000000003</v>
      </c>
      <c r="R22" s="143">
        <v>12805.46</v>
      </c>
    </row>
    <row r="23" spans="3:19" x14ac:dyDescent="0.25">
      <c r="D23" s="654"/>
      <c r="E23" s="46" t="s">
        <v>85</v>
      </c>
      <c r="F23" s="44">
        <v>567.69000000000005</v>
      </c>
      <c r="G23" s="53">
        <v>962.4</v>
      </c>
      <c r="H23" s="53">
        <v>1895.86</v>
      </c>
      <c r="I23" s="53">
        <v>1540.9</v>
      </c>
      <c r="J23" s="53">
        <v>1206.4100000000001</v>
      </c>
      <c r="K23" s="53">
        <v>876.12</v>
      </c>
      <c r="L23" s="53">
        <v>622.80999999999995</v>
      </c>
      <c r="M23" s="53">
        <v>462.05</v>
      </c>
      <c r="N23" s="53">
        <v>202.91</v>
      </c>
      <c r="O23" s="53">
        <v>227.03</v>
      </c>
      <c r="P23" s="53">
        <v>126.11</v>
      </c>
      <c r="Q23" s="53">
        <v>167.92</v>
      </c>
      <c r="R23" s="143">
        <v>8858.2000000000007</v>
      </c>
    </row>
    <row r="24" spans="3:19" x14ac:dyDescent="0.25">
      <c r="D24" s="654"/>
      <c r="E24" s="48" t="s">
        <v>15</v>
      </c>
      <c r="F24" s="49">
        <v>229.73</v>
      </c>
      <c r="G24" s="54">
        <v>1395.9</v>
      </c>
      <c r="H24" s="54">
        <v>1788.02</v>
      </c>
      <c r="I24" s="54">
        <v>979.7</v>
      </c>
      <c r="J24" s="54">
        <v>1223.08</v>
      </c>
      <c r="K24" s="54">
        <v>969.82</v>
      </c>
      <c r="L24" s="54">
        <v>898.73</v>
      </c>
      <c r="M24" s="54">
        <v>554.08000000000004</v>
      </c>
      <c r="N24" s="54">
        <v>275.89999999999998</v>
      </c>
      <c r="O24" s="54">
        <v>211.83</v>
      </c>
      <c r="P24" s="54">
        <v>211.76</v>
      </c>
      <c r="Q24" s="54">
        <v>70.34</v>
      </c>
      <c r="R24" s="143">
        <v>8808.8799999999992</v>
      </c>
    </row>
    <row r="25" spans="3:19" s="14" customFormat="1" ht="15.75" thickBot="1" x14ac:dyDescent="0.3">
      <c r="D25" s="625"/>
      <c r="E25" s="51" t="s">
        <v>72</v>
      </c>
      <c r="F25" s="52">
        <v>1225.97</v>
      </c>
      <c r="G25" s="52">
        <v>3364.48</v>
      </c>
      <c r="H25" s="52">
        <v>5423.76</v>
      </c>
      <c r="I25" s="52">
        <v>4335.12</v>
      </c>
      <c r="J25" s="52">
        <v>4732.32</v>
      </c>
      <c r="K25" s="52">
        <v>3631.5</v>
      </c>
      <c r="L25" s="52">
        <v>2935.91</v>
      </c>
      <c r="M25" s="52">
        <v>2088.7199999999998</v>
      </c>
      <c r="N25" s="52">
        <v>935.79</v>
      </c>
      <c r="O25" s="52">
        <v>801.85</v>
      </c>
      <c r="P25" s="52">
        <v>462.74</v>
      </c>
      <c r="Q25" s="52">
        <v>534.41999999999996</v>
      </c>
      <c r="R25" s="145">
        <v>30472.54</v>
      </c>
    </row>
    <row r="26" spans="3:19" x14ac:dyDescent="0.25">
      <c r="D26" s="624" t="s">
        <v>73</v>
      </c>
      <c r="E26" s="46" t="s">
        <v>16</v>
      </c>
      <c r="F26" s="44">
        <v>700.87</v>
      </c>
      <c r="G26" s="53">
        <v>1335.83</v>
      </c>
      <c r="H26" s="53">
        <v>3120.21</v>
      </c>
      <c r="I26" s="53">
        <v>2741.3</v>
      </c>
      <c r="J26" s="53">
        <v>2244.12</v>
      </c>
      <c r="K26" s="53">
        <v>2219.7800000000002</v>
      </c>
      <c r="L26" s="53">
        <v>2050.89</v>
      </c>
      <c r="M26" s="53">
        <v>1081.92</v>
      </c>
      <c r="N26" s="53">
        <v>670.54</v>
      </c>
      <c r="O26" s="53">
        <v>364.7</v>
      </c>
      <c r="P26" s="53">
        <v>204.45</v>
      </c>
      <c r="Q26" s="53">
        <v>787.3</v>
      </c>
      <c r="R26" s="143">
        <v>17521.900000000001</v>
      </c>
    </row>
    <row r="27" spans="3:19" x14ac:dyDescent="0.25">
      <c r="D27" s="654"/>
      <c r="E27" s="46" t="s">
        <v>17</v>
      </c>
      <c r="F27" s="44">
        <v>4548.8500000000004</v>
      </c>
      <c r="G27" s="53">
        <v>3245.66</v>
      </c>
      <c r="H27" s="53">
        <v>8852.06</v>
      </c>
      <c r="I27" s="53">
        <v>7534.93</v>
      </c>
      <c r="J27" s="53">
        <v>7965.09</v>
      </c>
      <c r="K27" s="53">
        <v>8341.9</v>
      </c>
      <c r="L27" s="53">
        <v>8113.75</v>
      </c>
      <c r="M27" s="53">
        <v>6313.38</v>
      </c>
      <c r="N27" s="53">
        <v>4232.3900000000003</v>
      </c>
      <c r="O27" s="53">
        <v>4134.5200000000004</v>
      </c>
      <c r="P27" s="53">
        <v>3458.25</v>
      </c>
      <c r="Q27" s="53">
        <v>3556.94</v>
      </c>
      <c r="R27" s="143">
        <v>70297.72</v>
      </c>
    </row>
    <row r="28" spans="3:19" x14ac:dyDescent="0.25">
      <c r="D28" s="654"/>
      <c r="E28" s="46" t="s">
        <v>18</v>
      </c>
      <c r="F28" s="44">
        <v>214.86</v>
      </c>
      <c r="G28" s="53">
        <v>258.01</v>
      </c>
      <c r="H28" s="53">
        <v>682.19</v>
      </c>
      <c r="I28" s="53">
        <v>934.92</v>
      </c>
      <c r="J28" s="53">
        <v>893.75</v>
      </c>
      <c r="K28" s="53">
        <v>943.03</v>
      </c>
      <c r="L28" s="53">
        <v>1183.3699999999999</v>
      </c>
      <c r="M28" s="53">
        <v>586.9</v>
      </c>
      <c r="N28" s="53">
        <v>463.66</v>
      </c>
      <c r="O28" s="53">
        <v>678.97</v>
      </c>
      <c r="P28" s="53">
        <v>306.86</v>
      </c>
      <c r="Q28" s="53">
        <v>408.55</v>
      </c>
      <c r="R28" s="143">
        <v>7555.04</v>
      </c>
    </row>
    <row r="29" spans="3:19" x14ac:dyDescent="0.25">
      <c r="D29" s="654"/>
      <c r="E29" s="46" t="s">
        <v>50</v>
      </c>
      <c r="F29" s="44">
        <v>44.34</v>
      </c>
      <c r="G29" s="53">
        <v>130.38999999999999</v>
      </c>
      <c r="H29" s="53">
        <v>195.52</v>
      </c>
      <c r="I29" s="53">
        <v>402.32</v>
      </c>
      <c r="J29" s="53">
        <v>385.39</v>
      </c>
      <c r="K29" s="53">
        <v>450.91</v>
      </c>
      <c r="L29" s="53">
        <v>255.53</v>
      </c>
      <c r="M29" s="53">
        <v>195.89</v>
      </c>
      <c r="N29" s="53">
        <v>55.62</v>
      </c>
      <c r="O29" s="53">
        <v>88.39</v>
      </c>
      <c r="P29" s="53">
        <v>4.95</v>
      </c>
      <c r="Q29" s="53">
        <v>102.78</v>
      </c>
      <c r="R29" s="143">
        <v>2312.02</v>
      </c>
    </row>
    <row r="30" spans="3:19" x14ac:dyDescent="0.25">
      <c r="D30" s="654"/>
      <c r="E30" s="48" t="s">
        <v>19</v>
      </c>
      <c r="F30" s="49">
        <v>1671.08</v>
      </c>
      <c r="G30" s="54">
        <v>1272.3800000000001</v>
      </c>
      <c r="H30" s="54">
        <v>2757.03</v>
      </c>
      <c r="I30" s="54">
        <v>3237.06</v>
      </c>
      <c r="J30" s="54">
        <v>5787.36</v>
      </c>
      <c r="K30" s="54">
        <v>6183.49</v>
      </c>
      <c r="L30" s="54">
        <v>5712.94</v>
      </c>
      <c r="M30" s="54">
        <v>4747.95</v>
      </c>
      <c r="N30" s="54">
        <v>3001.73</v>
      </c>
      <c r="O30" s="54">
        <v>2507.58</v>
      </c>
      <c r="P30" s="54">
        <v>1319.79</v>
      </c>
      <c r="Q30" s="54">
        <v>2668.73</v>
      </c>
      <c r="R30" s="143">
        <v>40867.120000000003</v>
      </c>
    </row>
    <row r="31" spans="3:19" s="14" customFormat="1" ht="15.75" thickBot="1" x14ac:dyDescent="0.3">
      <c r="D31" s="625"/>
      <c r="E31" s="51" t="s">
        <v>72</v>
      </c>
      <c r="F31" s="52">
        <v>7180</v>
      </c>
      <c r="G31" s="144">
        <v>6242.27</v>
      </c>
      <c r="H31" s="144">
        <v>15607.01</v>
      </c>
      <c r="I31" s="144">
        <v>14850.53</v>
      </c>
      <c r="J31" s="144">
        <v>17275.71</v>
      </c>
      <c r="K31" s="144">
        <v>18139.11</v>
      </c>
      <c r="L31" s="144">
        <v>17316.48</v>
      </c>
      <c r="M31" s="144">
        <v>12926.04</v>
      </c>
      <c r="N31" s="144">
        <v>8423.94</v>
      </c>
      <c r="O31" s="144">
        <v>7774.16</v>
      </c>
      <c r="P31" s="144">
        <v>5294.3</v>
      </c>
      <c r="Q31" s="144">
        <v>7524.3</v>
      </c>
      <c r="R31" s="145">
        <v>138553.79999999999</v>
      </c>
    </row>
    <row r="32" spans="3:19" x14ac:dyDescent="0.25">
      <c r="C32" s="7"/>
      <c r="D32" s="624" t="s">
        <v>76</v>
      </c>
      <c r="E32" s="43" t="s">
        <v>78</v>
      </c>
      <c r="F32" s="69">
        <v>14.23</v>
      </c>
      <c r="G32" s="60">
        <v>3.68</v>
      </c>
      <c r="H32" s="60">
        <v>74.72</v>
      </c>
      <c r="I32" s="60">
        <v>249.66</v>
      </c>
      <c r="J32" s="60">
        <v>95.3</v>
      </c>
      <c r="K32" s="60">
        <v>50.56</v>
      </c>
      <c r="L32" s="60">
        <v>0</v>
      </c>
      <c r="M32" s="60">
        <v>0</v>
      </c>
      <c r="N32" s="60">
        <v>0</v>
      </c>
      <c r="O32" s="60">
        <v>0</v>
      </c>
      <c r="P32" s="60">
        <v>0</v>
      </c>
      <c r="Q32" s="60">
        <v>0</v>
      </c>
      <c r="R32" s="143">
        <v>488.14</v>
      </c>
    </row>
    <row r="33" spans="3:18" x14ac:dyDescent="0.25">
      <c r="C33" s="7"/>
      <c r="D33" s="654"/>
      <c r="E33" s="46" t="s">
        <v>20</v>
      </c>
      <c r="F33" s="44">
        <v>2.31</v>
      </c>
      <c r="G33" s="53">
        <v>0.4</v>
      </c>
      <c r="H33" s="53">
        <v>2.2599999999999998</v>
      </c>
      <c r="I33" s="53">
        <v>60.5</v>
      </c>
      <c r="J33" s="53">
        <v>1.64</v>
      </c>
      <c r="K33" s="53">
        <v>83.02</v>
      </c>
      <c r="L33" s="53">
        <v>28.31</v>
      </c>
      <c r="M33" s="53">
        <v>4.71</v>
      </c>
      <c r="N33" s="53">
        <v>1.1399999999999999</v>
      </c>
      <c r="O33" s="53">
        <v>3.22</v>
      </c>
      <c r="P33" s="53">
        <v>1</v>
      </c>
      <c r="Q33" s="53">
        <v>3.35</v>
      </c>
      <c r="R33" s="143">
        <v>191.84</v>
      </c>
    </row>
    <row r="34" spans="3:18" x14ac:dyDescent="0.25">
      <c r="C34" s="7"/>
      <c r="D34" s="654"/>
      <c r="E34" s="48" t="s">
        <v>21</v>
      </c>
      <c r="F34" s="49">
        <v>163.95</v>
      </c>
      <c r="G34" s="54">
        <v>15.51</v>
      </c>
      <c r="H34" s="54">
        <v>38.950000000000003</v>
      </c>
      <c r="I34" s="54">
        <v>10.87</v>
      </c>
      <c r="J34" s="54">
        <v>4.74</v>
      </c>
      <c r="K34" s="54">
        <v>40.29</v>
      </c>
      <c r="L34" s="54">
        <v>61.27</v>
      </c>
      <c r="M34" s="54">
        <v>7.27</v>
      </c>
      <c r="N34" s="54">
        <v>41.3</v>
      </c>
      <c r="O34" s="54">
        <v>8.1</v>
      </c>
      <c r="P34" s="54">
        <v>10.4</v>
      </c>
      <c r="Q34" s="54">
        <v>25.3</v>
      </c>
      <c r="R34" s="143">
        <v>427.96</v>
      </c>
    </row>
    <row r="35" spans="3:18" s="14" customFormat="1" ht="15.75" thickBot="1" x14ac:dyDescent="0.3">
      <c r="C35" s="17"/>
      <c r="D35" s="625"/>
      <c r="E35" s="51" t="s">
        <v>72</v>
      </c>
      <c r="F35" s="52">
        <v>180.49</v>
      </c>
      <c r="G35" s="144">
        <v>19.59</v>
      </c>
      <c r="H35" s="144">
        <v>115.93</v>
      </c>
      <c r="I35" s="144">
        <v>321.02999999999997</v>
      </c>
      <c r="J35" s="144">
        <v>101.68</v>
      </c>
      <c r="K35" s="144">
        <v>173.87</v>
      </c>
      <c r="L35" s="144">
        <v>89.58</v>
      </c>
      <c r="M35" s="144">
        <v>11.98</v>
      </c>
      <c r="N35" s="144">
        <v>42.44</v>
      </c>
      <c r="O35" s="144">
        <v>11.32</v>
      </c>
      <c r="P35" s="144">
        <v>11.4</v>
      </c>
      <c r="Q35" s="144">
        <v>28.65</v>
      </c>
      <c r="R35" s="145">
        <v>1107.94</v>
      </c>
    </row>
    <row r="36" spans="3:18" x14ac:dyDescent="0.25">
      <c r="C36" s="7"/>
      <c r="D36" s="624" t="s">
        <v>22</v>
      </c>
      <c r="E36" s="46" t="s">
        <v>23</v>
      </c>
      <c r="F36" s="44">
        <v>118.88</v>
      </c>
      <c r="G36" s="53">
        <v>479.93</v>
      </c>
      <c r="H36" s="53">
        <v>188.97</v>
      </c>
      <c r="I36" s="53">
        <v>24.32</v>
      </c>
      <c r="J36" s="53">
        <v>5.0999999999999996</v>
      </c>
      <c r="K36" s="53">
        <v>7.13</v>
      </c>
      <c r="L36" s="53">
        <v>15.64</v>
      </c>
      <c r="M36" s="53">
        <v>17.940000000000001</v>
      </c>
      <c r="N36" s="53">
        <v>3.07</v>
      </c>
      <c r="O36" s="53">
        <v>28.68</v>
      </c>
      <c r="P36" s="53">
        <v>54.77</v>
      </c>
      <c r="Q36" s="53">
        <v>20.84</v>
      </c>
      <c r="R36" s="143">
        <v>965.27</v>
      </c>
    </row>
    <row r="37" spans="3:18" x14ac:dyDescent="0.25">
      <c r="C37" s="7"/>
      <c r="D37" s="654"/>
      <c r="E37" s="46" t="s">
        <v>24</v>
      </c>
      <c r="F37" s="44">
        <v>28.3</v>
      </c>
      <c r="G37" s="53">
        <v>217.09</v>
      </c>
      <c r="H37" s="53">
        <v>258.08</v>
      </c>
      <c r="I37" s="53">
        <v>71.94</v>
      </c>
      <c r="J37" s="53">
        <v>25.02</v>
      </c>
      <c r="K37" s="53">
        <v>29.35</v>
      </c>
      <c r="L37" s="53">
        <v>24.81</v>
      </c>
      <c r="M37" s="53">
        <v>22.4</v>
      </c>
      <c r="N37" s="53">
        <v>25.54</v>
      </c>
      <c r="O37" s="53">
        <v>30.57</v>
      </c>
      <c r="P37" s="53">
        <v>25.8</v>
      </c>
      <c r="Q37" s="53">
        <v>33.25</v>
      </c>
      <c r="R37" s="143">
        <v>792.15</v>
      </c>
    </row>
    <row r="38" spans="3:18" x14ac:dyDescent="0.25">
      <c r="C38" s="7"/>
      <c r="D38" s="654"/>
      <c r="E38" s="46" t="s">
        <v>25</v>
      </c>
      <c r="F38" s="44">
        <v>309.73</v>
      </c>
      <c r="G38" s="53">
        <v>2256.6</v>
      </c>
      <c r="H38" s="53">
        <v>2865.26</v>
      </c>
      <c r="I38" s="53">
        <v>1337.69</v>
      </c>
      <c r="J38" s="53">
        <v>762.44</v>
      </c>
      <c r="K38" s="53">
        <v>749</v>
      </c>
      <c r="L38" s="53">
        <v>401.94</v>
      </c>
      <c r="M38" s="53">
        <v>423.67</v>
      </c>
      <c r="N38" s="53">
        <v>434.35</v>
      </c>
      <c r="O38" s="53">
        <v>238.04</v>
      </c>
      <c r="P38" s="53">
        <v>210.39</v>
      </c>
      <c r="Q38" s="53">
        <v>235.16</v>
      </c>
      <c r="R38" s="143">
        <v>10224.25</v>
      </c>
    </row>
    <row r="39" spans="3:18" x14ac:dyDescent="0.25">
      <c r="C39" s="7"/>
      <c r="D39" s="654"/>
      <c r="E39" s="48" t="s">
        <v>26</v>
      </c>
      <c r="F39" s="49">
        <v>735.67</v>
      </c>
      <c r="G39" s="54">
        <v>3828.55</v>
      </c>
      <c r="H39" s="54">
        <v>4803.17</v>
      </c>
      <c r="I39" s="54">
        <v>2291.4</v>
      </c>
      <c r="J39" s="54">
        <v>2276.5100000000002</v>
      </c>
      <c r="K39" s="54">
        <v>1804.7</v>
      </c>
      <c r="L39" s="54">
        <v>1171.94</v>
      </c>
      <c r="M39" s="54">
        <v>1042.0899999999999</v>
      </c>
      <c r="N39" s="54">
        <v>869.35</v>
      </c>
      <c r="O39" s="54">
        <v>600.27</v>
      </c>
      <c r="P39" s="54">
        <v>508.26</v>
      </c>
      <c r="Q39" s="54">
        <v>719.65</v>
      </c>
      <c r="R39" s="143">
        <v>20651.54</v>
      </c>
    </row>
    <row r="40" spans="3:18" s="14" customFormat="1" ht="15.75" thickBot="1" x14ac:dyDescent="0.3">
      <c r="C40" s="17"/>
      <c r="D40" s="625"/>
      <c r="E40" s="51" t="s">
        <v>72</v>
      </c>
      <c r="F40" s="52">
        <v>1192.58</v>
      </c>
      <c r="G40" s="144">
        <v>6782.17</v>
      </c>
      <c r="H40" s="52">
        <v>8115.48</v>
      </c>
      <c r="I40" s="52">
        <v>3725.35</v>
      </c>
      <c r="J40" s="52">
        <v>3069.07</v>
      </c>
      <c r="K40" s="52">
        <v>2590.1799999999998</v>
      </c>
      <c r="L40" s="52">
        <v>1614.33</v>
      </c>
      <c r="M40" s="52">
        <v>1506.1</v>
      </c>
      <c r="N40" s="52">
        <v>1332.31</v>
      </c>
      <c r="O40" s="52">
        <v>897.56</v>
      </c>
      <c r="P40" s="52">
        <v>799.22</v>
      </c>
      <c r="Q40" s="52">
        <v>1008.9</v>
      </c>
      <c r="R40" s="145">
        <v>32633.21</v>
      </c>
    </row>
    <row r="41" spans="3:18" x14ac:dyDescent="0.25">
      <c r="C41" s="7"/>
      <c r="D41" s="624" t="s">
        <v>27</v>
      </c>
      <c r="E41" s="46" t="s">
        <v>28</v>
      </c>
      <c r="F41" s="44">
        <v>2885.01</v>
      </c>
      <c r="G41" s="53">
        <v>4758.62</v>
      </c>
      <c r="H41" s="53">
        <v>6908.43</v>
      </c>
      <c r="I41" s="53">
        <v>5792.88</v>
      </c>
      <c r="J41" s="53">
        <v>5672.53</v>
      </c>
      <c r="K41" s="53">
        <v>4127.0200000000004</v>
      </c>
      <c r="L41" s="53">
        <v>3826.03</v>
      </c>
      <c r="M41" s="53">
        <v>3147.51</v>
      </c>
      <c r="N41" s="53">
        <v>1034.1199999999999</v>
      </c>
      <c r="O41" s="53">
        <v>1508.02</v>
      </c>
      <c r="P41" s="53">
        <v>892.57</v>
      </c>
      <c r="Q41" s="53">
        <v>1163.72</v>
      </c>
      <c r="R41" s="143">
        <v>41716.449999999997</v>
      </c>
    </row>
    <row r="42" spans="3:18" x14ac:dyDescent="0.25">
      <c r="C42" s="7"/>
      <c r="D42" s="654"/>
      <c r="E42" s="46" t="s">
        <v>79</v>
      </c>
      <c r="F42" s="44">
        <v>519.97</v>
      </c>
      <c r="G42" s="53">
        <v>955.28</v>
      </c>
      <c r="H42" s="53">
        <v>752.34</v>
      </c>
      <c r="I42" s="53">
        <v>620.74</v>
      </c>
      <c r="J42" s="54">
        <v>611.78</v>
      </c>
      <c r="K42" s="54">
        <v>918.24</v>
      </c>
      <c r="L42" s="54">
        <v>274.76</v>
      </c>
      <c r="M42" s="54">
        <v>582.59</v>
      </c>
      <c r="N42" s="54">
        <v>294.45999999999998</v>
      </c>
      <c r="O42" s="54">
        <v>75.16</v>
      </c>
      <c r="P42" s="54">
        <v>160.11000000000001</v>
      </c>
      <c r="Q42" s="54">
        <v>318.76</v>
      </c>
      <c r="R42" s="143">
        <v>6084.18</v>
      </c>
    </row>
    <row r="43" spans="3:18" s="14" customFormat="1" ht="15.75" thickBot="1" x14ac:dyDescent="0.3">
      <c r="C43" s="17"/>
      <c r="D43" s="625"/>
      <c r="E43" s="61" t="s">
        <v>72</v>
      </c>
      <c r="F43" s="147">
        <v>3404.98</v>
      </c>
      <c r="G43" s="146">
        <v>5713.9</v>
      </c>
      <c r="H43" s="147">
        <v>7660.77</v>
      </c>
      <c r="I43" s="147">
        <v>6413.62</v>
      </c>
      <c r="J43" s="147">
        <v>6284.31</v>
      </c>
      <c r="K43" s="147">
        <v>5045.26</v>
      </c>
      <c r="L43" s="147">
        <v>4100.79</v>
      </c>
      <c r="M43" s="147">
        <v>3730.1</v>
      </c>
      <c r="N43" s="147">
        <v>1328.58</v>
      </c>
      <c r="O43" s="147">
        <v>1583.18</v>
      </c>
      <c r="P43" s="144">
        <v>1052.68</v>
      </c>
      <c r="Q43" s="147">
        <v>1482.48</v>
      </c>
      <c r="R43" s="145">
        <v>47800.63</v>
      </c>
    </row>
    <row r="44" spans="3:18" x14ac:dyDescent="0.25">
      <c r="C44" s="7"/>
      <c r="D44" s="624" t="s">
        <v>29</v>
      </c>
      <c r="E44" s="48" t="s">
        <v>30</v>
      </c>
      <c r="F44" s="49">
        <v>0.35</v>
      </c>
      <c r="G44" s="54">
        <v>3.98</v>
      </c>
      <c r="H44" s="54">
        <v>0.06</v>
      </c>
      <c r="I44" s="54">
        <v>0.03</v>
      </c>
      <c r="J44" s="58">
        <v>0.01</v>
      </c>
      <c r="K44" s="58">
        <v>0.03</v>
      </c>
      <c r="L44" s="58">
        <v>0.02</v>
      </c>
      <c r="M44" s="58">
        <v>0.03</v>
      </c>
      <c r="N44" s="58">
        <v>7.0000000000000007E-2</v>
      </c>
      <c r="O44" s="58">
        <v>0.03</v>
      </c>
      <c r="P44" s="58">
        <v>0.05</v>
      </c>
      <c r="Q44" s="58">
        <v>0.03</v>
      </c>
      <c r="R44" s="148">
        <v>4.67</v>
      </c>
    </row>
    <row r="45" spans="3:18" s="14" customFormat="1" ht="15.75" thickBot="1" x14ac:dyDescent="0.3">
      <c r="C45" s="17"/>
      <c r="D45" s="625"/>
      <c r="E45" s="61" t="s">
        <v>72</v>
      </c>
      <c r="F45" s="147">
        <v>0.35</v>
      </c>
      <c r="G45" s="147">
        <v>3.98</v>
      </c>
      <c r="H45" s="147">
        <v>0.06</v>
      </c>
      <c r="I45" s="147">
        <v>0.03</v>
      </c>
      <c r="J45" s="147">
        <v>0.01</v>
      </c>
      <c r="K45" s="147">
        <v>0.03</v>
      </c>
      <c r="L45" s="147">
        <v>0.02</v>
      </c>
      <c r="M45" s="147">
        <v>0.03</v>
      </c>
      <c r="N45" s="147">
        <v>7.0000000000000007E-2</v>
      </c>
      <c r="O45" s="147">
        <v>0.03</v>
      </c>
      <c r="P45" s="147">
        <v>0.05</v>
      </c>
      <c r="Q45" s="147">
        <v>0.03</v>
      </c>
      <c r="R45" s="145">
        <v>4.67</v>
      </c>
    </row>
    <row r="46" spans="3:18" x14ac:dyDescent="0.25">
      <c r="C46" s="7"/>
      <c r="D46" s="624" t="s">
        <v>31</v>
      </c>
      <c r="E46" s="115" t="s">
        <v>31</v>
      </c>
      <c r="F46" s="49">
        <v>208.39</v>
      </c>
      <c r="G46" s="54">
        <v>75.39</v>
      </c>
      <c r="H46" s="54">
        <v>221.97</v>
      </c>
      <c r="I46" s="54">
        <v>200.03</v>
      </c>
      <c r="J46" s="58">
        <v>245.97</v>
      </c>
      <c r="K46" s="58">
        <v>331.45</v>
      </c>
      <c r="L46" s="58">
        <v>351.37</v>
      </c>
      <c r="M46" s="58">
        <v>463.98</v>
      </c>
      <c r="N46" s="58">
        <v>139.55000000000001</v>
      </c>
      <c r="O46" s="58">
        <v>96.72</v>
      </c>
      <c r="P46" s="58">
        <v>54.52</v>
      </c>
      <c r="Q46" s="58">
        <v>120.84</v>
      </c>
      <c r="R46" s="148">
        <v>2510.17</v>
      </c>
    </row>
    <row r="47" spans="3:18" s="14" customFormat="1" ht="15.75" thickBot="1" x14ac:dyDescent="0.3">
      <c r="C47" s="17"/>
      <c r="D47" s="625"/>
      <c r="E47" s="149" t="s">
        <v>72</v>
      </c>
      <c r="F47" s="147">
        <v>208.39</v>
      </c>
      <c r="G47" s="147">
        <v>75.39</v>
      </c>
      <c r="H47" s="147">
        <v>221.97</v>
      </c>
      <c r="I47" s="147">
        <v>200.03</v>
      </c>
      <c r="J47" s="147">
        <v>245.97</v>
      </c>
      <c r="K47" s="147">
        <v>331.45</v>
      </c>
      <c r="L47" s="147">
        <v>351.37</v>
      </c>
      <c r="M47" s="147">
        <v>463.98</v>
      </c>
      <c r="N47" s="147">
        <v>139.55000000000001</v>
      </c>
      <c r="O47" s="147">
        <v>96.72</v>
      </c>
      <c r="P47" s="147">
        <v>54.52</v>
      </c>
      <c r="Q47" s="147">
        <v>120.84</v>
      </c>
      <c r="R47" s="145">
        <v>2510.17</v>
      </c>
    </row>
    <row r="48" spans="3:18" x14ac:dyDescent="0.25">
      <c r="C48" s="7"/>
      <c r="D48" s="624" t="s">
        <v>32</v>
      </c>
      <c r="E48" s="99" t="s">
        <v>32</v>
      </c>
      <c r="F48" s="49">
        <v>73.400000000000006</v>
      </c>
      <c r="G48" s="54">
        <v>153.25</v>
      </c>
      <c r="H48" s="54">
        <v>145.03</v>
      </c>
      <c r="I48" s="54">
        <v>223.54</v>
      </c>
      <c r="J48" s="53">
        <v>593.78</v>
      </c>
      <c r="K48" s="53">
        <v>1249.23</v>
      </c>
      <c r="L48" s="53">
        <v>723.37</v>
      </c>
      <c r="M48" s="53">
        <v>676.18</v>
      </c>
      <c r="N48" s="53">
        <v>544.33000000000004</v>
      </c>
      <c r="O48" s="54">
        <v>187.07</v>
      </c>
      <c r="P48" s="54">
        <v>107.53</v>
      </c>
      <c r="Q48" s="54">
        <v>221.48</v>
      </c>
      <c r="R48" s="150">
        <v>4898.1899999999996</v>
      </c>
    </row>
    <row r="49" spans="3:19" s="14" customFormat="1" ht="15.75" thickBot="1" x14ac:dyDescent="0.3">
      <c r="C49" s="17"/>
      <c r="D49" s="625"/>
      <c r="E49" s="102" t="s">
        <v>72</v>
      </c>
      <c r="F49" s="147">
        <v>73.400000000000006</v>
      </c>
      <c r="G49" s="147">
        <v>153.25</v>
      </c>
      <c r="H49" s="147">
        <v>145.03</v>
      </c>
      <c r="I49" s="147">
        <v>223.54</v>
      </c>
      <c r="J49" s="147">
        <v>593.78</v>
      </c>
      <c r="K49" s="147">
        <v>1249.23</v>
      </c>
      <c r="L49" s="147">
        <v>723.37</v>
      </c>
      <c r="M49" s="147">
        <v>676.18</v>
      </c>
      <c r="N49" s="147">
        <v>544.33000000000004</v>
      </c>
      <c r="O49" s="147">
        <v>187.07</v>
      </c>
      <c r="P49" s="147">
        <v>107.53</v>
      </c>
      <c r="Q49" s="147">
        <v>221.48</v>
      </c>
      <c r="R49" s="145">
        <v>4898.1899999999996</v>
      </c>
    </row>
    <row r="50" spans="3:19" x14ac:dyDescent="0.25">
      <c r="C50" s="7"/>
      <c r="D50" s="624" t="s">
        <v>33</v>
      </c>
      <c r="E50" s="115" t="s">
        <v>33</v>
      </c>
      <c r="F50" s="57">
        <v>556.32000000000005</v>
      </c>
      <c r="G50" s="58">
        <v>2858.48</v>
      </c>
      <c r="H50" s="58">
        <v>2810.09</v>
      </c>
      <c r="I50" s="58">
        <v>1169.1500000000001</v>
      </c>
      <c r="J50" s="54">
        <v>1091.6099999999999</v>
      </c>
      <c r="K50" s="54">
        <v>1086.9000000000001</v>
      </c>
      <c r="L50" s="54">
        <v>841.1</v>
      </c>
      <c r="M50" s="54">
        <v>668.15</v>
      </c>
      <c r="N50" s="54">
        <v>371.32</v>
      </c>
      <c r="O50" s="58">
        <v>412.49</v>
      </c>
      <c r="P50" s="58">
        <v>287.68</v>
      </c>
      <c r="Q50" s="58">
        <v>297.05</v>
      </c>
      <c r="R50" s="150">
        <v>12450.34</v>
      </c>
    </row>
    <row r="51" spans="3:19" s="14" customFormat="1" ht="15.75" thickBot="1" x14ac:dyDescent="0.3">
      <c r="C51" s="17"/>
      <c r="D51" s="625"/>
      <c r="E51" s="102" t="s">
        <v>72</v>
      </c>
      <c r="F51" s="52">
        <v>556.32000000000005</v>
      </c>
      <c r="G51" s="147">
        <v>2858.48</v>
      </c>
      <c r="H51" s="144">
        <v>2810.09</v>
      </c>
      <c r="I51" s="147">
        <v>1169.1500000000001</v>
      </c>
      <c r="J51" s="147">
        <v>1091.6099999999999</v>
      </c>
      <c r="K51" s="147">
        <v>1086.9000000000001</v>
      </c>
      <c r="L51" s="146">
        <v>841.1</v>
      </c>
      <c r="M51" s="147">
        <v>668.15</v>
      </c>
      <c r="N51" s="147">
        <v>371.32</v>
      </c>
      <c r="O51" s="147">
        <v>412.49</v>
      </c>
      <c r="P51" s="147">
        <v>287.68</v>
      </c>
      <c r="Q51" s="147">
        <v>297.05</v>
      </c>
      <c r="R51" s="145">
        <v>12450.34</v>
      </c>
    </row>
    <row r="52" spans="3:19" x14ac:dyDescent="0.25">
      <c r="C52" s="7"/>
      <c r="D52" s="624" t="s">
        <v>34</v>
      </c>
      <c r="E52" s="115" t="s">
        <v>34</v>
      </c>
      <c r="F52" s="57">
        <v>193.78</v>
      </c>
      <c r="G52" s="58">
        <v>852.84</v>
      </c>
      <c r="H52" s="58">
        <v>1350.09</v>
      </c>
      <c r="I52" s="58">
        <v>466.98</v>
      </c>
      <c r="J52" s="54">
        <v>1287.6500000000001</v>
      </c>
      <c r="K52" s="54">
        <v>558.79999999999995</v>
      </c>
      <c r="L52" s="54">
        <v>275.7</v>
      </c>
      <c r="M52" s="54">
        <v>299.05</v>
      </c>
      <c r="N52" s="54">
        <v>367.88</v>
      </c>
      <c r="O52" s="54">
        <v>248.93</v>
      </c>
      <c r="P52" s="54">
        <v>244.01</v>
      </c>
      <c r="Q52" s="54">
        <v>227.03</v>
      </c>
      <c r="R52" s="151">
        <v>6372.73</v>
      </c>
    </row>
    <row r="53" spans="3:19" s="14" customFormat="1" ht="15.75" thickBot="1" x14ac:dyDescent="0.3">
      <c r="C53" s="17"/>
      <c r="D53" s="625"/>
      <c r="E53" s="149" t="s">
        <v>72</v>
      </c>
      <c r="F53" s="147">
        <v>193.78</v>
      </c>
      <c r="G53" s="147">
        <v>852.84</v>
      </c>
      <c r="H53" s="147">
        <v>1350.09</v>
      </c>
      <c r="I53" s="147">
        <v>466.98</v>
      </c>
      <c r="J53" s="147">
        <v>1287.6500000000001</v>
      </c>
      <c r="K53" s="147">
        <v>558.79999999999995</v>
      </c>
      <c r="L53" s="147">
        <v>275.7</v>
      </c>
      <c r="M53" s="147">
        <v>299.05</v>
      </c>
      <c r="N53" s="147">
        <v>367.88</v>
      </c>
      <c r="O53" s="147">
        <v>248.93</v>
      </c>
      <c r="P53" s="147">
        <v>244.01</v>
      </c>
      <c r="Q53" s="147">
        <v>227.03</v>
      </c>
      <c r="R53" s="145">
        <v>6372.73</v>
      </c>
    </row>
    <row r="54" spans="3:19" x14ac:dyDescent="0.25">
      <c r="C54" s="7"/>
      <c r="D54" s="624" t="s">
        <v>77</v>
      </c>
      <c r="E54" s="99" t="s">
        <v>30</v>
      </c>
      <c r="F54" s="49">
        <v>0</v>
      </c>
      <c r="G54" s="54">
        <v>47.98</v>
      </c>
      <c r="H54" s="54">
        <v>23.93</v>
      </c>
      <c r="I54" s="54">
        <v>0</v>
      </c>
      <c r="J54" s="54">
        <v>0</v>
      </c>
      <c r="K54" s="54">
        <v>0</v>
      </c>
      <c r="L54" s="54">
        <v>46.7</v>
      </c>
      <c r="M54" s="54">
        <v>0</v>
      </c>
      <c r="N54" s="54">
        <v>0</v>
      </c>
      <c r="O54" s="54">
        <v>0</v>
      </c>
      <c r="P54" s="58">
        <v>0</v>
      </c>
      <c r="Q54" s="58">
        <v>0</v>
      </c>
      <c r="R54" s="150">
        <v>118.61</v>
      </c>
      <c r="S54" s="5"/>
    </row>
    <row r="55" spans="3:19" s="14" customFormat="1" ht="15.75" thickBot="1" x14ac:dyDescent="0.3">
      <c r="C55" s="17"/>
      <c r="D55" s="625"/>
      <c r="E55" s="102" t="s">
        <v>72</v>
      </c>
      <c r="F55" s="147" t="s">
        <v>152</v>
      </c>
      <c r="G55" s="147">
        <v>47.98</v>
      </c>
      <c r="H55" s="147">
        <v>23.93</v>
      </c>
      <c r="I55" s="147">
        <v>0</v>
      </c>
      <c r="J55" s="147">
        <v>0</v>
      </c>
      <c r="K55" s="147">
        <v>0</v>
      </c>
      <c r="L55" s="147">
        <v>46.7</v>
      </c>
      <c r="M55" s="147">
        <v>0</v>
      </c>
      <c r="N55" s="147">
        <v>0</v>
      </c>
      <c r="O55" s="147">
        <v>0</v>
      </c>
      <c r="P55" s="147">
        <v>0</v>
      </c>
      <c r="Q55" s="147">
        <v>0</v>
      </c>
      <c r="R55" s="145">
        <v>118.61</v>
      </c>
      <c r="S55" s="18"/>
    </row>
    <row r="56" spans="3:19" s="14" customFormat="1" ht="18" customHeight="1" thickBot="1" x14ac:dyDescent="0.3">
      <c r="C56" s="17"/>
      <c r="D56" s="604" t="s">
        <v>48</v>
      </c>
      <c r="E56" s="659"/>
      <c r="F56" s="152">
        <v>103976.48999999999</v>
      </c>
      <c r="G56" s="152">
        <v>116054.05999999994</v>
      </c>
      <c r="H56" s="152">
        <v>145662.42999999996</v>
      </c>
      <c r="I56" s="152">
        <v>168027.55</v>
      </c>
      <c r="J56" s="152">
        <v>173232.83999999997</v>
      </c>
      <c r="K56" s="152">
        <v>162032.54</v>
      </c>
      <c r="L56" s="152">
        <v>148764.57</v>
      </c>
      <c r="M56" s="152">
        <v>124889.08999999998</v>
      </c>
      <c r="N56" s="152">
        <v>90883.72000000003</v>
      </c>
      <c r="O56" s="152">
        <v>85660.330000000031</v>
      </c>
      <c r="P56" s="152">
        <v>68063.37</v>
      </c>
      <c r="Q56" s="152">
        <v>101751.8</v>
      </c>
      <c r="R56" s="230">
        <v>1488998.5399999998</v>
      </c>
    </row>
    <row r="57" spans="3:19" s="14" customFormat="1" ht="15.75" thickBot="1" x14ac:dyDescent="0.3">
      <c r="D57" s="660" t="s">
        <v>138</v>
      </c>
      <c r="E57" s="661"/>
      <c r="F57" s="153">
        <v>1825</v>
      </c>
      <c r="G57" s="154">
        <v>1823</v>
      </c>
      <c r="H57" s="154">
        <v>1820</v>
      </c>
      <c r="I57" s="154">
        <v>1820</v>
      </c>
      <c r="J57" s="154">
        <v>1815</v>
      </c>
      <c r="K57" s="154">
        <v>1815</v>
      </c>
      <c r="L57" s="154">
        <v>1813</v>
      </c>
      <c r="M57" s="154">
        <v>1813</v>
      </c>
      <c r="N57" s="154">
        <v>1811</v>
      </c>
      <c r="O57" s="154">
        <v>1808</v>
      </c>
      <c r="P57" s="154">
        <v>1808</v>
      </c>
      <c r="Q57" s="154">
        <v>1802</v>
      </c>
      <c r="R57" s="154" t="s">
        <v>153</v>
      </c>
    </row>
    <row r="58" spans="3:19" x14ac:dyDescent="0.25"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55"/>
    </row>
    <row r="59" spans="3:19" x14ac:dyDescent="0.25">
      <c r="D59" s="655" t="s">
        <v>51</v>
      </c>
      <c r="E59" s="655"/>
      <c r="F59" s="655"/>
      <c r="G59" s="655"/>
      <c r="H59" s="655"/>
      <c r="I59" s="655"/>
      <c r="J59" s="655"/>
      <c r="K59" s="655"/>
      <c r="L59" s="655"/>
      <c r="M59" s="655"/>
      <c r="N59" s="655"/>
      <c r="O59" s="655"/>
      <c r="P59" s="655"/>
      <c r="Q59" s="655"/>
      <c r="R59" s="655"/>
    </row>
    <row r="60" spans="3:19" x14ac:dyDescent="0.25">
      <c r="D60" s="655" t="s">
        <v>52</v>
      </c>
      <c r="E60" s="656"/>
      <c r="F60" s="656"/>
      <c r="G60" s="656"/>
      <c r="H60" s="656"/>
      <c r="I60" s="656"/>
      <c r="J60" s="656"/>
      <c r="K60" s="656"/>
      <c r="L60" s="656"/>
      <c r="M60" s="656"/>
      <c r="N60" s="656"/>
      <c r="O60" s="656"/>
      <c r="P60" s="656"/>
      <c r="Q60" s="656"/>
      <c r="R60" s="656"/>
    </row>
    <row r="61" spans="3:19" x14ac:dyDescent="0.25">
      <c r="D61" s="655" t="s">
        <v>53</v>
      </c>
      <c r="E61" s="657"/>
      <c r="F61" s="657"/>
      <c r="G61" s="657"/>
      <c r="H61" s="657"/>
      <c r="I61" s="657"/>
      <c r="J61" s="657"/>
      <c r="K61" s="657"/>
      <c r="L61" s="657"/>
      <c r="M61" s="657"/>
      <c r="N61" s="657"/>
      <c r="O61" s="657"/>
      <c r="P61" s="657"/>
      <c r="Q61" s="657"/>
      <c r="R61" s="657"/>
    </row>
    <row r="62" spans="3:19" x14ac:dyDescent="0.25">
      <c r="D62" s="655" t="s">
        <v>38</v>
      </c>
      <c r="E62" s="657"/>
      <c r="F62" s="657"/>
      <c r="G62" s="657"/>
      <c r="H62" s="657"/>
      <c r="I62" s="657"/>
      <c r="J62" s="657"/>
      <c r="K62" s="657"/>
      <c r="L62" s="657"/>
      <c r="M62" s="657"/>
      <c r="N62" s="657"/>
      <c r="O62" s="657"/>
      <c r="P62" s="657"/>
      <c r="Q62" s="657"/>
      <c r="R62" s="657"/>
    </row>
    <row r="63" spans="3:19" ht="15.75" x14ac:dyDescent="0.25">
      <c r="D63" s="630" t="s">
        <v>121</v>
      </c>
      <c r="E63" s="658"/>
      <c r="F63" s="658"/>
      <c r="G63" s="658"/>
      <c r="H63" s="658"/>
      <c r="I63" s="658"/>
      <c r="J63" s="658"/>
      <c r="K63" s="658"/>
      <c r="L63" s="658"/>
      <c r="M63" s="658"/>
      <c r="N63" s="658"/>
      <c r="O63" s="658"/>
      <c r="P63" s="658"/>
      <c r="Q63" s="658"/>
      <c r="R63" s="658"/>
    </row>
    <row r="64" spans="3:19" ht="9" customHeight="1" x14ac:dyDescent="0.25"/>
  </sheetData>
  <mergeCells count="22">
    <mergeCell ref="D60:R60"/>
    <mergeCell ref="D61:R61"/>
    <mergeCell ref="D62:R62"/>
    <mergeCell ref="D63:R63"/>
    <mergeCell ref="D50:D51"/>
    <mergeCell ref="D52:D53"/>
    <mergeCell ref="D54:D55"/>
    <mergeCell ref="D56:E56"/>
    <mergeCell ref="D57:E57"/>
    <mergeCell ref="D59:R59"/>
    <mergeCell ref="D2:R4"/>
    <mergeCell ref="D48:D49"/>
    <mergeCell ref="D7:D15"/>
    <mergeCell ref="D16:D19"/>
    <mergeCell ref="D20:D21"/>
    <mergeCell ref="D22:D25"/>
    <mergeCell ref="D26:D31"/>
    <mergeCell ref="D32:D35"/>
    <mergeCell ref="D36:D40"/>
    <mergeCell ref="D41:D43"/>
    <mergeCell ref="D44:D45"/>
    <mergeCell ref="D46:D47"/>
  </mergeCells>
  <pageMargins left="0.7" right="0.7" top="0.75" bottom="0.75" header="0.3" footer="0.3"/>
  <pageSetup paperSize="9" scale="50" orientation="landscape" r:id="rId1"/>
  <headerFooter>
    <oddHeader xml:space="preserve">&amp;L&amp;G&amp;RCAMPAÑA: 2020/2021. MES: SEPTIEMBRE
Fecha de emisión de datos:  26/04/2022
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P62"/>
  <sheetViews>
    <sheetView view="pageLayout" zoomScale="75" zoomScaleNormal="70" zoomScaleSheetLayoutView="100" zoomScalePageLayoutView="75" workbookViewId="0">
      <selection activeCell="I16" sqref="I16"/>
    </sheetView>
  </sheetViews>
  <sheetFormatPr baseColWidth="10" defaultRowHeight="15" x14ac:dyDescent="0.25"/>
  <cols>
    <col min="1" max="1" width="6" customWidth="1"/>
    <col min="2" max="2" width="29.140625" bestFit="1" customWidth="1"/>
    <col min="3" max="3" width="15.140625" bestFit="1" customWidth="1"/>
    <col min="4" max="4" width="11.85546875" bestFit="1" customWidth="1"/>
    <col min="5" max="5" width="14.140625" bestFit="1" customWidth="1"/>
    <col min="6" max="6" width="13.5703125" bestFit="1" customWidth="1"/>
    <col min="7" max="7" width="10.28515625" customWidth="1"/>
    <col min="8" max="8" width="12.140625" bestFit="1" customWidth="1"/>
    <col min="12" max="12" width="12.5703125" customWidth="1"/>
    <col min="13" max="13" width="2.7109375" customWidth="1"/>
  </cols>
  <sheetData>
    <row r="5" spans="1:16" ht="15" customHeight="1" x14ac:dyDescent="0.25">
      <c r="B5" s="662" t="s">
        <v>128</v>
      </c>
      <c r="C5" s="662"/>
      <c r="D5" s="662"/>
      <c r="E5" s="662"/>
      <c r="F5" s="662"/>
      <c r="G5" s="662"/>
      <c r="H5" s="662"/>
      <c r="I5" s="662"/>
      <c r="J5" s="662"/>
      <c r="K5" s="662"/>
      <c r="L5" s="662"/>
    </row>
    <row r="6" spans="1:16" ht="15" customHeight="1" x14ac:dyDescent="0.25">
      <c r="B6" s="662"/>
      <c r="C6" s="662"/>
      <c r="D6" s="662"/>
      <c r="E6" s="662"/>
      <c r="F6" s="662"/>
      <c r="G6" s="662"/>
      <c r="H6" s="662"/>
      <c r="I6" s="662"/>
      <c r="J6" s="662"/>
      <c r="K6" s="662"/>
      <c r="L6" s="662"/>
    </row>
    <row r="7" spans="1:16" ht="15" customHeight="1" x14ac:dyDescent="0.25">
      <c r="B7" s="662"/>
      <c r="C7" s="662"/>
      <c r="D7" s="662"/>
      <c r="E7" s="662"/>
      <c r="F7" s="662"/>
      <c r="G7" s="662"/>
      <c r="H7" s="662"/>
      <c r="I7" s="662"/>
      <c r="J7" s="662"/>
      <c r="K7" s="662"/>
      <c r="L7" s="662"/>
    </row>
    <row r="8" spans="1:16" ht="15.75" thickBot="1" x14ac:dyDescent="0.3"/>
    <row r="9" spans="1:16" ht="34.5" customHeight="1" thickBot="1" x14ac:dyDescent="0.3">
      <c r="B9" s="65" t="s">
        <v>54</v>
      </c>
      <c r="C9" s="67" t="s">
        <v>4</v>
      </c>
      <c r="D9" s="67" t="s">
        <v>39</v>
      </c>
      <c r="E9" s="67" t="s">
        <v>40</v>
      </c>
      <c r="F9" s="67" t="s">
        <v>41</v>
      </c>
      <c r="G9" s="67" t="s">
        <v>42</v>
      </c>
      <c r="H9" s="67" t="s">
        <v>43</v>
      </c>
      <c r="I9" s="67" t="s">
        <v>44</v>
      </c>
      <c r="J9" s="67" t="s">
        <v>45</v>
      </c>
      <c r="K9" s="67" t="s">
        <v>46</v>
      </c>
      <c r="L9" s="67" t="s">
        <v>48</v>
      </c>
      <c r="M9" s="32"/>
      <c r="P9" s="14"/>
    </row>
    <row r="10" spans="1:16" x14ac:dyDescent="0.25">
      <c r="A10" s="7"/>
      <c r="B10" s="624" t="s">
        <v>74</v>
      </c>
      <c r="C10" s="43" t="s">
        <v>80</v>
      </c>
      <c r="D10" s="93">
        <v>8023.3</v>
      </c>
      <c r="E10" s="94">
        <v>26899.5</v>
      </c>
      <c r="F10" s="94">
        <v>26216.7</v>
      </c>
      <c r="G10" s="94">
        <v>4364.1000000000004</v>
      </c>
      <c r="H10" s="94">
        <v>759.6</v>
      </c>
      <c r="I10" s="94">
        <v>26.5</v>
      </c>
      <c r="J10" s="94">
        <v>0</v>
      </c>
      <c r="K10" s="94">
        <v>0</v>
      </c>
      <c r="L10" s="70">
        <v>66289.7</v>
      </c>
      <c r="M10" s="35"/>
    </row>
    <row r="11" spans="1:16" x14ac:dyDescent="0.25">
      <c r="A11" s="7"/>
      <c r="B11" s="654"/>
      <c r="C11" s="46" t="s">
        <v>81</v>
      </c>
      <c r="D11" s="97">
        <v>6169.3</v>
      </c>
      <c r="E11" s="98">
        <v>22499</v>
      </c>
      <c r="F11" s="98">
        <v>23180.6</v>
      </c>
      <c r="G11" s="98">
        <v>10845.8</v>
      </c>
      <c r="H11" s="98">
        <v>3245.1</v>
      </c>
      <c r="I11" s="98">
        <v>52.8</v>
      </c>
      <c r="J11" s="98">
        <v>0</v>
      </c>
      <c r="K11" s="98">
        <v>0</v>
      </c>
      <c r="L11" s="70">
        <v>65992.600000000006</v>
      </c>
      <c r="M11" s="35"/>
    </row>
    <row r="12" spans="1:16" x14ac:dyDescent="0.25">
      <c r="A12" s="7"/>
      <c r="B12" s="654"/>
      <c r="C12" s="46" t="s">
        <v>82</v>
      </c>
      <c r="D12" s="97">
        <v>40470.9</v>
      </c>
      <c r="E12" s="98">
        <v>286013.7</v>
      </c>
      <c r="F12" s="98">
        <v>527207.4</v>
      </c>
      <c r="G12" s="98">
        <v>362837.8</v>
      </c>
      <c r="H12" s="98">
        <v>254860</v>
      </c>
      <c r="I12" s="98">
        <v>81728.5</v>
      </c>
      <c r="J12" s="98">
        <v>5268.1</v>
      </c>
      <c r="K12" s="98">
        <v>221.3</v>
      </c>
      <c r="L12" s="70">
        <v>1558607.7</v>
      </c>
      <c r="M12" s="35"/>
    </row>
    <row r="13" spans="1:16" x14ac:dyDescent="0.25">
      <c r="A13" s="7"/>
      <c r="B13" s="654"/>
      <c r="C13" s="46" t="s">
        <v>6</v>
      </c>
      <c r="D13" s="97">
        <v>6599.1</v>
      </c>
      <c r="E13" s="98">
        <v>83863</v>
      </c>
      <c r="F13" s="98">
        <v>222107</v>
      </c>
      <c r="G13" s="98">
        <v>173535</v>
      </c>
      <c r="H13" s="98">
        <v>108339.7</v>
      </c>
      <c r="I13" s="98">
        <v>24252.6</v>
      </c>
      <c r="J13" s="98">
        <v>668.4</v>
      </c>
      <c r="K13" s="98">
        <v>31.4</v>
      </c>
      <c r="L13" s="70">
        <v>619396.19999999995</v>
      </c>
      <c r="M13" s="35"/>
    </row>
    <row r="14" spans="1:16" x14ac:dyDescent="0.25">
      <c r="A14" s="7"/>
      <c r="B14" s="654"/>
      <c r="C14" s="46" t="s">
        <v>7</v>
      </c>
      <c r="D14" s="97">
        <v>2859.5</v>
      </c>
      <c r="E14" s="98">
        <v>24433.9</v>
      </c>
      <c r="F14" s="98">
        <v>24709.4</v>
      </c>
      <c r="G14" s="98">
        <v>3733</v>
      </c>
      <c r="H14" s="98">
        <v>794.6</v>
      </c>
      <c r="I14" s="98">
        <v>0</v>
      </c>
      <c r="J14" s="98">
        <v>0</v>
      </c>
      <c r="K14" s="98">
        <v>0</v>
      </c>
      <c r="L14" s="70">
        <v>56530.400000000001</v>
      </c>
      <c r="M14" s="35"/>
    </row>
    <row r="15" spans="1:16" x14ac:dyDescent="0.25">
      <c r="A15" s="7"/>
      <c r="B15" s="654"/>
      <c r="C15" s="46" t="s">
        <v>83</v>
      </c>
      <c r="D15" s="97">
        <v>35668.9</v>
      </c>
      <c r="E15" s="98">
        <v>326892.5</v>
      </c>
      <c r="F15" s="98">
        <v>896469.2</v>
      </c>
      <c r="G15" s="98">
        <v>847006.1</v>
      </c>
      <c r="H15" s="98">
        <v>601897.30000000005</v>
      </c>
      <c r="I15" s="98">
        <v>64247.8</v>
      </c>
      <c r="J15" s="98">
        <v>1117.3</v>
      </c>
      <c r="K15" s="98">
        <v>494.7</v>
      </c>
      <c r="L15" s="70">
        <v>2773793.6</v>
      </c>
      <c r="M15" s="35"/>
    </row>
    <row r="16" spans="1:16" x14ac:dyDescent="0.25">
      <c r="A16" s="7"/>
      <c r="B16" s="654"/>
      <c r="C16" s="46" t="s">
        <v>84</v>
      </c>
      <c r="D16" s="97">
        <v>9661.5</v>
      </c>
      <c r="E16" s="98">
        <v>60931.5</v>
      </c>
      <c r="F16" s="98">
        <v>94309.2</v>
      </c>
      <c r="G16" s="98">
        <v>63037.4</v>
      </c>
      <c r="H16" s="98">
        <v>53253</v>
      </c>
      <c r="I16" s="98">
        <v>24110.2</v>
      </c>
      <c r="J16" s="98">
        <v>1133</v>
      </c>
      <c r="K16" s="98">
        <v>50</v>
      </c>
      <c r="L16" s="70">
        <v>306485.8</v>
      </c>
      <c r="M16" s="35"/>
    </row>
    <row r="17" spans="1:13" x14ac:dyDescent="0.25">
      <c r="A17" s="7"/>
      <c r="B17" s="654"/>
      <c r="C17" s="48" t="s">
        <v>8</v>
      </c>
      <c r="D17" s="100">
        <v>67262.100000000006</v>
      </c>
      <c r="E17" s="101">
        <v>218012.79999999999</v>
      </c>
      <c r="F17" s="101">
        <v>254911.8</v>
      </c>
      <c r="G17" s="101">
        <v>92575.9</v>
      </c>
      <c r="H17" s="101">
        <v>19190</v>
      </c>
      <c r="I17" s="101">
        <v>2239.1</v>
      </c>
      <c r="J17" s="101">
        <v>69.099999999999994</v>
      </c>
      <c r="K17" s="101">
        <v>0</v>
      </c>
      <c r="L17" s="309">
        <v>654260.6</v>
      </c>
      <c r="M17" s="35"/>
    </row>
    <row r="18" spans="1:13" s="14" customFormat="1" ht="15.75" thickBot="1" x14ac:dyDescent="0.3">
      <c r="A18" s="17"/>
      <c r="B18" s="625"/>
      <c r="C18" s="51" t="s">
        <v>72</v>
      </c>
      <c r="D18" s="274">
        <v>176714.6</v>
      </c>
      <c r="E18" s="114">
        <v>1049545.9000000001</v>
      </c>
      <c r="F18" s="114">
        <v>2069111.3</v>
      </c>
      <c r="G18" s="114">
        <v>1557935.0999999996</v>
      </c>
      <c r="H18" s="114">
        <v>1042339.3</v>
      </c>
      <c r="I18" s="114">
        <v>196657.50000000003</v>
      </c>
      <c r="J18" s="114">
        <v>8255.9</v>
      </c>
      <c r="K18" s="114">
        <v>797.4</v>
      </c>
      <c r="L18" s="310">
        <v>6101356.5999999996</v>
      </c>
      <c r="M18" s="36"/>
    </row>
    <row r="19" spans="1:13" x14ac:dyDescent="0.25">
      <c r="A19" s="7"/>
      <c r="B19" s="624" t="s">
        <v>75</v>
      </c>
      <c r="C19" s="46" t="s">
        <v>10</v>
      </c>
      <c r="D19" s="97">
        <v>1626.4</v>
      </c>
      <c r="E19" s="98">
        <v>10490.2</v>
      </c>
      <c r="F19" s="98">
        <v>4751.3999999999996</v>
      </c>
      <c r="G19" s="98">
        <v>606.9</v>
      </c>
      <c r="H19" s="98">
        <v>57</v>
      </c>
      <c r="I19" s="98">
        <v>0</v>
      </c>
      <c r="J19" s="98">
        <v>0</v>
      </c>
      <c r="K19" s="98">
        <v>0</v>
      </c>
      <c r="L19" s="70">
        <v>17531.900000000001</v>
      </c>
      <c r="M19" s="35"/>
    </row>
    <row r="20" spans="1:13" x14ac:dyDescent="0.25">
      <c r="A20" s="7"/>
      <c r="B20" s="654"/>
      <c r="C20" s="46" t="s">
        <v>11</v>
      </c>
      <c r="D20" s="97">
        <v>1996.3</v>
      </c>
      <c r="E20" s="98">
        <v>6312</v>
      </c>
      <c r="F20" s="98">
        <v>8967.7999999999993</v>
      </c>
      <c r="G20" s="98">
        <v>2362.9</v>
      </c>
      <c r="H20" s="98">
        <v>1277.9000000000001</v>
      </c>
      <c r="I20" s="98">
        <v>154.6</v>
      </c>
      <c r="J20" s="98">
        <v>0</v>
      </c>
      <c r="K20" s="98">
        <v>0</v>
      </c>
      <c r="L20" s="70">
        <v>21071.599999999999</v>
      </c>
      <c r="M20" s="35"/>
    </row>
    <row r="21" spans="1:13" x14ac:dyDescent="0.25">
      <c r="A21" s="7"/>
      <c r="B21" s="654"/>
      <c r="C21" s="48" t="s">
        <v>12</v>
      </c>
      <c r="D21" s="100">
        <v>2154.8000000000002</v>
      </c>
      <c r="E21" s="101">
        <v>15233.5</v>
      </c>
      <c r="F21" s="101">
        <v>11686.3</v>
      </c>
      <c r="G21" s="101">
        <v>1538.5</v>
      </c>
      <c r="H21" s="101">
        <v>426.2</v>
      </c>
      <c r="I21" s="101">
        <v>104.4</v>
      </c>
      <c r="J21" s="101">
        <v>0</v>
      </c>
      <c r="K21" s="101">
        <v>0</v>
      </c>
      <c r="L21" s="309">
        <v>31143.7</v>
      </c>
      <c r="M21" s="35"/>
    </row>
    <row r="22" spans="1:13" s="14" customFormat="1" ht="15.75" thickBot="1" x14ac:dyDescent="0.3">
      <c r="A22" s="17"/>
      <c r="B22" s="625"/>
      <c r="C22" s="51" t="s">
        <v>72</v>
      </c>
      <c r="D22" s="274">
        <v>5777.5</v>
      </c>
      <c r="E22" s="114">
        <v>32035.7</v>
      </c>
      <c r="F22" s="114">
        <v>25405.5</v>
      </c>
      <c r="G22" s="114">
        <v>4508.3</v>
      </c>
      <c r="H22" s="114">
        <v>1761.1000000000001</v>
      </c>
      <c r="I22" s="114">
        <v>259</v>
      </c>
      <c r="J22" s="114">
        <v>0</v>
      </c>
      <c r="K22" s="114">
        <v>0</v>
      </c>
      <c r="L22" s="310">
        <v>69747.199999999997</v>
      </c>
      <c r="M22" s="36"/>
    </row>
    <row r="23" spans="1:13" x14ac:dyDescent="0.25">
      <c r="A23" s="7"/>
      <c r="B23" s="624" t="s">
        <v>13</v>
      </c>
      <c r="C23" s="56" t="s">
        <v>13</v>
      </c>
      <c r="D23" s="275">
        <v>2319.1</v>
      </c>
      <c r="E23" s="117">
        <v>2473.4</v>
      </c>
      <c r="F23" s="117">
        <v>560.6</v>
      </c>
      <c r="G23" s="117">
        <v>37.799999999999997</v>
      </c>
      <c r="H23" s="117">
        <v>0</v>
      </c>
      <c r="I23" s="98">
        <v>0</v>
      </c>
      <c r="J23" s="98">
        <v>0</v>
      </c>
      <c r="K23" s="98">
        <v>0</v>
      </c>
      <c r="L23" s="70">
        <v>5390.8</v>
      </c>
      <c r="M23" s="35"/>
    </row>
    <row r="24" spans="1:13" s="14" customFormat="1" ht="15.75" thickBot="1" x14ac:dyDescent="0.3">
      <c r="A24" s="17"/>
      <c r="B24" s="625"/>
      <c r="C24" s="51" t="s">
        <v>72</v>
      </c>
      <c r="D24" s="274">
        <v>2319.1</v>
      </c>
      <c r="E24" s="114">
        <v>2473.4</v>
      </c>
      <c r="F24" s="114">
        <v>560.6</v>
      </c>
      <c r="G24" s="114">
        <v>37.799999999999997</v>
      </c>
      <c r="H24" s="114">
        <v>0</v>
      </c>
      <c r="I24" s="108">
        <v>0</v>
      </c>
      <c r="J24" s="108">
        <v>0</v>
      </c>
      <c r="K24" s="108">
        <v>0</v>
      </c>
      <c r="L24" s="311">
        <v>5390.8</v>
      </c>
      <c r="M24" s="38"/>
    </row>
    <row r="25" spans="1:13" x14ac:dyDescent="0.25">
      <c r="A25" s="7"/>
      <c r="B25" s="624" t="s">
        <v>73</v>
      </c>
      <c r="C25" s="46" t="s">
        <v>16</v>
      </c>
      <c r="D25" s="97">
        <v>1681.7</v>
      </c>
      <c r="E25" s="98">
        <v>25031</v>
      </c>
      <c r="F25" s="98">
        <v>47076.3</v>
      </c>
      <c r="G25" s="98">
        <v>11925.4</v>
      </c>
      <c r="H25" s="98">
        <v>3976.9</v>
      </c>
      <c r="I25" s="98">
        <v>172.4</v>
      </c>
      <c r="J25" s="98">
        <v>20</v>
      </c>
      <c r="K25" s="98">
        <v>0</v>
      </c>
      <c r="L25" s="70">
        <v>89883.8</v>
      </c>
      <c r="M25" s="35"/>
    </row>
    <row r="26" spans="1:13" x14ac:dyDescent="0.25">
      <c r="A26" s="7"/>
      <c r="B26" s="654"/>
      <c r="C26" s="46" t="s">
        <v>17</v>
      </c>
      <c r="D26" s="97">
        <v>3605.2</v>
      </c>
      <c r="E26" s="98">
        <v>47725.599999999999</v>
      </c>
      <c r="F26" s="98">
        <v>159042.6</v>
      </c>
      <c r="G26" s="98">
        <v>83498.399999999994</v>
      </c>
      <c r="H26" s="98">
        <v>25288.2</v>
      </c>
      <c r="I26" s="98">
        <v>1214.5999999999999</v>
      </c>
      <c r="J26" s="98">
        <v>80</v>
      </c>
      <c r="K26" s="98">
        <v>0</v>
      </c>
      <c r="L26" s="70">
        <v>320454.59999999998</v>
      </c>
      <c r="M26" s="35"/>
    </row>
    <row r="27" spans="1:13" x14ac:dyDescent="0.25">
      <c r="A27" s="7"/>
      <c r="B27" s="654"/>
      <c r="C27" s="46" t="s">
        <v>18</v>
      </c>
      <c r="D27" s="97">
        <v>562</v>
      </c>
      <c r="E27" s="98">
        <v>4809.8999999999996</v>
      </c>
      <c r="F27" s="98">
        <v>21568.799999999999</v>
      </c>
      <c r="G27" s="98">
        <v>6011.6</v>
      </c>
      <c r="H27" s="98">
        <v>7989.2</v>
      </c>
      <c r="I27" s="98">
        <v>2042.2</v>
      </c>
      <c r="J27" s="98">
        <v>0</v>
      </c>
      <c r="K27" s="98">
        <v>0</v>
      </c>
      <c r="L27" s="70">
        <v>42983.7</v>
      </c>
      <c r="M27" s="35"/>
    </row>
    <row r="28" spans="1:13" x14ac:dyDescent="0.25">
      <c r="A28" s="7"/>
      <c r="B28" s="654"/>
      <c r="C28" s="46" t="s">
        <v>50</v>
      </c>
      <c r="D28" s="97">
        <v>26.2</v>
      </c>
      <c r="E28" s="98">
        <v>1609</v>
      </c>
      <c r="F28" s="98">
        <v>6610.5</v>
      </c>
      <c r="G28" s="98">
        <v>1984.3</v>
      </c>
      <c r="H28" s="98">
        <v>2541.1</v>
      </c>
      <c r="I28" s="98">
        <v>1271</v>
      </c>
      <c r="J28" s="98">
        <v>84.9</v>
      </c>
      <c r="K28" s="98">
        <v>0</v>
      </c>
      <c r="L28" s="70">
        <v>14127</v>
      </c>
      <c r="M28" s="35"/>
    </row>
    <row r="29" spans="1:13" x14ac:dyDescent="0.25">
      <c r="A29" s="7"/>
      <c r="B29" s="654"/>
      <c r="C29" s="48" t="s">
        <v>19</v>
      </c>
      <c r="D29" s="100">
        <v>4608.2</v>
      </c>
      <c r="E29" s="101">
        <v>33570.199999999997</v>
      </c>
      <c r="F29" s="101">
        <v>94171.9</v>
      </c>
      <c r="G29" s="101">
        <v>39249.300000000003</v>
      </c>
      <c r="H29" s="101">
        <v>36286.400000000001</v>
      </c>
      <c r="I29" s="101">
        <v>1696</v>
      </c>
      <c r="J29" s="101">
        <v>0</v>
      </c>
      <c r="K29" s="101">
        <v>0</v>
      </c>
      <c r="L29" s="309">
        <v>209582</v>
      </c>
      <c r="M29" s="35"/>
    </row>
    <row r="30" spans="1:13" s="14" customFormat="1" ht="15.75" thickBot="1" x14ac:dyDescent="0.3">
      <c r="A30" s="17"/>
      <c r="B30" s="625"/>
      <c r="C30" s="61" t="s">
        <v>72</v>
      </c>
      <c r="D30" s="274">
        <v>10483.299999999999</v>
      </c>
      <c r="E30" s="114">
        <v>112745.7</v>
      </c>
      <c r="F30" s="114">
        <v>328470.09999999998</v>
      </c>
      <c r="G30" s="114">
        <v>142669</v>
      </c>
      <c r="H30" s="114">
        <v>76081.8</v>
      </c>
      <c r="I30" s="114">
        <v>6396.2</v>
      </c>
      <c r="J30" s="114">
        <v>184.9</v>
      </c>
      <c r="K30" s="114">
        <v>0</v>
      </c>
      <c r="L30" s="310">
        <v>677031.1</v>
      </c>
      <c r="M30" s="36"/>
    </row>
    <row r="31" spans="1:13" x14ac:dyDescent="0.25">
      <c r="A31" s="7"/>
      <c r="B31" s="624" t="s">
        <v>76</v>
      </c>
      <c r="C31" s="43" t="s">
        <v>78</v>
      </c>
      <c r="D31" s="93">
        <v>0</v>
      </c>
      <c r="E31" s="94">
        <v>2071.1999999999998</v>
      </c>
      <c r="F31" s="94">
        <v>1435.8</v>
      </c>
      <c r="G31" s="94">
        <v>197.1</v>
      </c>
      <c r="H31" s="94">
        <v>78.7</v>
      </c>
      <c r="I31" s="94">
        <v>0</v>
      </c>
      <c r="J31" s="94">
        <v>0</v>
      </c>
      <c r="K31" s="94">
        <v>0</v>
      </c>
      <c r="L31" s="70">
        <v>3782.8</v>
      </c>
      <c r="M31" s="35"/>
    </row>
    <row r="32" spans="1:13" x14ac:dyDescent="0.25">
      <c r="A32" s="7"/>
      <c r="B32" s="654"/>
      <c r="C32" s="46" t="s">
        <v>20</v>
      </c>
      <c r="D32" s="97">
        <v>67.900000000000006</v>
      </c>
      <c r="E32" s="98">
        <v>1409.4</v>
      </c>
      <c r="F32" s="98">
        <v>375.6</v>
      </c>
      <c r="G32" s="98">
        <v>0</v>
      </c>
      <c r="H32" s="98">
        <v>0</v>
      </c>
      <c r="I32" s="98">
        <v>0</v>
      </c>
      <c r="J32" s="98">
        <v>0</v>
      </c>
      <c r="K32" s="98">
        <v>0</v>
      </c>
      <c r="L32" s="70">
        <v>1852.9</v>
      </c>
      <c r="M32" s="35"/>
    </row>
    <row r="33" spans="1:13" x14ac:dyDescent="0.25">
      <c r="A33" s="7"/>
      <c r="B33" s="654"/>
      <c r="C33" s="48" t="s">
        <v>21</v>
      </c>
      <c r="D33" s="100">
        <v>0</v>
      </c>
      <c r="E33" s="101">
        <v>1447.2</v>
      </c>
      <c r="F33" s="101">
        <v>229.5</v>
      </c>
      <c r="G33" s="101">
        <v>0</v>
      </c>
      <c r="H33" s="101">
        <v>0</v>
      </c>
      <c r="I33" s="101">
        <v>0</v>
      </c>
      <c r="J33" s="101">
        <v>0</v>
      </c>
      <c r="K33" s="101">
        <v>0</v>
      </c>
      <c r="L33" s="309">
        <v>1676.7</v>
      </c>
      <c r="M33" s="35"/>
    </row>
    <row r="34" spans="1:13" s="14" customFormat="1" ht="15.75" thickBot="1" x14ac:dyDescent="0.3">
      <c r="A34" s="17"/>
      <c r="B34" s="625"/>
      <c r="C34" s="51" t="s">
        <v>72</v>
      </c>
      <c r="D34" s="274">
        <v>67.900000000000006</v>
      </c>
      <c r="E34" s="114">
        <v>4927.8</v>
      </c>
      <c r="F34" s="114">
        <v>2040.9</v>
      </c>
      <c r="G34" s="114">
        <v>197.1</v>
      </c>
      <c r="H34" s="114">
        <v>78.7</v>
      </c>
      <c r="I34" s="114">
        <v>0</v>
      </c>
      <c r="J34" s="114">
        <v>0</v>
      </c>
      <c r="K34" s="114">
        <v>0</v>
      </c>
      <c r="L34" s="310">
        <v>7312.4000000000005</v>
      </c>
      <c r="M34" s="36"/>
    </row>
    <row r="35" spans="1:13" x14ac:dyDescent="0.25">
      <c r="A35" s="7"/>
      <c r="B35" s="624" t="s">
        <v>22</v>
      </c>
      <c r="C35" s="43" t="s">
        <v>23</v>
      </c>
      <c r="D35" s="97">
        <v>1114.3</v>
      </c>
      <c r="E35" s="98">
        <v>3256.5</v>
      </c>
      <c r="F35" s="98">
        <v>1035.8</v>
      </c>
      <c r="G35" s="98">
        <v>72.8</v>
      </c>
      <c r="H35" s="98">
        <v>21.5</v>
      </c>
      <c r="I35" s="98">
        <v>0</v>
      </c>
      <c r="J35" s="98">
        <v>0</v>
      </c>
      <c r="K35" s="98">
        <v>0</v>
      </c>
      <c r="L35" s="70">
        <v>5500.9</v>
      </c>
      <c r="M35" s="35"/>
    </row>
    <row r="36" spans="1:13" x14ac:dyDescent="0.25">
      <c r="A36" s="7"/>
      <c r="B36" s="654"/>
      <c r="C36" s="46" t="s">
        <v>24</v>
      </c>
      <c r="D36" s="97">
        <v>373.5</v>
      </c>
      <c r="E36" s="98">
        <v>3172.4</v>
      </c>
      <c r="F36" s="98">
        <v>1722</v>
      </c>
      <c r="G36" s="98">
        <v>134.19999999999999</v>
      </c>
      <c r="H36" s="98">
        <v>0</v>
      </c>
      <c r="I36" s="98">
        <v>0</v>
      </c>
      <c r="J36" s="98">
        <v>0</v>
      </c>
      <c r="K36" s="98">
        <v>0</v>
      </c>
      <c r="L36" s="70">
        <v>5402</v>
      </c>
      <c r="M36" s="35"/>
    </row>
    <row r="37" spans="1:13" x14ac:dyDescent="0.25">
      <c r="A37" s="7"/>
      <c r="B37" s="654"/>
      <c r="C37" s="46" t="s">
        <v>25</v>
      </c>
      <c r="D37" s="97">
        <v>3383.5</v>
      </c>
      <c r="E37" s="98">
        <v>33668</v>
      </c>
      <c r="F37" s="98">
        <v>19362.099999999999</v>
      </c>
      <c r="G37" s="98">
        <v>1998.8</v>
      </c>
      <c r="H37" s="98">
        <v>188.9</v>
      </c>
      <c r="I37" s="98">
        <v>0</v>
      </c>
      <c r="J37" s="98">
        <v>0</v>
      </c>
      <c r="K37" s="98">
        <v>0</v>
      </c>
      <c r="L37" s="70">
        <v>58601.3</v>
      </c>
      <c r="M37" s="35"/>
    </row>
    <row r="38" spans="1:13" x14ac:dyDescent="0.25">
      <c r="A38" s="7"/>
      <c r="B38" s="654"/>
      <c r="C38" s="48" t="s">
        <v>26</v>
      </c>
      <c r="D38" s="100">
        <v>8912</v>
      </c>
      <c r="E38" s="101">
        <v>43276.1</v>
      </c>
      <c r="F38" s="101">
        <v>28857.1</v>
      </c>
      <c r="G38" s="101">
        <v>11462.5</v>
      </c>
      <c r="H38" s="101">
        <v>6703.9</v>
      </c>
      <c r="I38" s="101">
        <v>1940.6</v>
      </c>
      <c r="J38" s="101">
        <v>368</v>
      </c>
      <c r="K38" s="101">
        <v>56.4</v>
      </c>
      <c r="L38" s="309">
        <v>101576.6</v>
      </c>
      <c r="M38" s="35"/>
    </row>
    <row r="39" spans="1:13" s="14" customFormat="1" ht="15.75" thickBot="1" x14ac:dyDescent="0.3">
      <c r="A39" s="17"/>
      <c r="B39" s="625"/>
      <c r="C39" s="51" t="s">
        <v>72</v>
      </c>
      <c r="D39" s="274">
        <v>13783.3</v>
      </c>
      <c r="E39" s="114">
        <v>83373</v>
      </c>
      <c r="F39" s="114">
        <v>50977</v>
      </c>
      <c r="G39" s="114">
        <v>13668.3</v>
      </c>
      <c r="H39" s="114">
        <v>6914.2999999999993</v>
      </c>
      <c r="I39" s="114">
        <v>1940.6</v>
      </c>
      <c r="J39" s="114">
        <v>368</v>
      </c>
      <c r="K39" s="114">
        <v>56.4</v>
      </c>
      <c r="L39" s="310">
        <v>171080.8</v>
      </c>
      <c r="M39" s="36"/>
    </row>
    <row r="40" spans="1:13" x14ac:dyDescent="0.25">
      <c r="A40" s="7"/>
      <c r="B40" s="624" t="s">
        <v>27</v>
      </c>
      <c r="C40" s="46" t="s">
        <v>28</v>
      </c>
      <c r="D40" s="97">
        <v>19065.099999999999</v>
      </c>
      <c r="E40" s="98">
        <v>89525.1</v>
      </c>
      <c r="F40" s="98">
        <v>116593</v>
      </c>
      <c r="G40" s="98">
        <v>17057.8</v>
      </c>
      <c r="H40" s="98">
        <v>801.6</v>
      </c>
      <c r="I40" s="98">
        <v>98.4</v>
      </c>
      <c r="J40" s="98">
        <v>0</v>
      </c>
      <c r="K40" s="98">
        <v>37.799999999999997</v>
      </c>
      <c r="L40" s="70">
        <v>243178.8</v>
      </c>
      <c r="M40" s="35"/>
    </row>
    <row r="41" spans="1:13" x14ac:dyDescent="0.25">
      <c r="A41" s="7"/>
      <c r="B41" s="654"/>
      <c r="C41" s="46" t="s">
        <v>79</v>
      </c>
      <c r="D41" s="97">
        <v>10057</v>
      </c>
      <c r="E41" s="98">
        <v>15872.5</v>
      </c>
      <c r="F41" s="98">
        <v>12510.1</v>
      </c>
      <c r="G41" s="98">
        <v>2868.8</v>
      </c>
      <c r="H41" s="101">
        <v>7.2</v>
      </c>
      <c r="I41" s="101">
        <v>1.2</v>
      </c>
      <c r="J41" s="101">
        <v>0</v>
      </c>
      <c r="K41" s="101">
        <v>0</v>
      </c>
      <c r="L41" s="309">
        <v>41316.800000000003</v>
      </c>
      <c r="M41" s="35"/>
    </row>
    <row r="42" spans="1:13" s="14" customFormat="1" ht="15.75" thickBot="1" x14ac:dyDescent="0.3">
      <c r="A42" s="17"/>
      <c r="B42" s="625"/>
      <c r="C42" s="61" t="s">
        <v>72</v>
      </c>
      <c r="D42" s="312">
        <v>29122.1</v>
      </c>
      <c r="E42" s="108">
        <v>105397.6</v>
      </c>
      <c r="F42" s="108">
        <v>129103.1</v>
      </c>
      <c r="G42" s="108">
        <v>19926.599999999999</v>
      </c>
      <c r="H42" s="114">
        <v>808.80000000000007</v>
      </c>
      <c r="I42" s="114">
        <v>99.600000000000009</v>
      </c>
      <c r="J42" s="114">
        <v>0</v>
      </c>
      <c r="K42" s="114">
        <v>37.799999999999997</v>
      </c>
      <c r="L42" s="310">
        <v>284495.59999999998</v>
      </c>
      <c r="M42" s="36"/>
    </row>
    <row r="43" spans="1:13" x14ac:dyDescent="0.25">
      <c r="A43" s="7"/>
      <c r="B43" s="624" t="s">
        <v>29</v>
      </c>
      <c r="C43" s="48" t="s">
        <v>30</v>
      </c>
      <c r="D43" s="100">
        <v>0</v>
      </c>
      <c r="E43" s="101">
        <v>38</v>
      </c>
      <c r="F43" s="101">
        <v>0</v>
      </c>
      <c r="G43" s="101">
        <v>0</v>
      </c>
      <c r="H43" s="117">
        <v>0</v>
      </c>
      <c r="I43" s="117">
        <v>0</v>
      </c>
      <c r="J43" s="117">
        <v>0</v>
      </c>
      <c r="K43" s="117">
        <v>0</v>
      </c>
      <c r="L43" s="313">
        <v>38</v>
      </c>
      <c r="M43" s="35"/>
    </row>
    <row r="44" spans="1:13" s="14" customFormat="1" ht="15.75" thickBot="1" x14ac:dyDescent="0.3">
      <c r="A44" s="17"/>
      <c r="B44" s="625"/>
      <c r="C44" s="61" t="s">
        <v>72</v>
      </c>
      <c r="D44" s="312">
        <v>0</v>
      </c>
      <c r="E44" s="108">
        <v>38</v>
      </c>
      <c r="F44" s="108">
        <v>0</v>
      </c>
      <c r="G44" s="108">
        <v>0</v>
      </c>
      <c r="H44" s="114">
        <v>0</v>
      </c>
      <c r="I44" s="114">
        <v>0</v>
      </c>
      <c r="J44" s="114">
        <v>0</v>
      </c>
      <c r="K44" s="114">
        <v>0</v>
      </c>
      <c r="L44" s="310">
        <v>38</v>
      </c>
      <c r="M44" s="36"/>
    </row>
    <row r="45" spans="1:13" x14ac:dyDescent="0.25">
      <c r="A45" s="7"/>
      <c r="B45" s="663" t="s">
        <v>32</v>
      </c>
      <c r="C45" s="156" t="s">
        <v>32</v>
      </c>
      <c r="D45" s="100">
        <v>83.4</v>
      </c>
      <c r="E45" s="101">
        <v>1447</v>
      </c>
      <c r="F45" s="101">
        <v>8767.4</v>
      </c>
      <c r="G45" s="101">
        <v>3730.7</v>
      </c>
      <c r="H45" s="98">
        <v>8612.2000000000007</v>
      </c>
      <c r="I45" s="98">
        <v>2609.5</v>
      </c>
      <c r="J45" s="98">
        <v>170</v>
      </c>
      <c r="K45" s="98">
        <v>3.6</v>
      </c>
      <c r="L45" s="75">
        <v>25423.8</v>
      </c>
      <c r="M45" s="35"/>
    </row>
    <row r="46" spans="1:13" s="14" customFormat="1" ht="15.75" thickBot="1" x14ac:dyDescent="0.3">
      <c r="A46" s="17"/>
      <c r="B46" s="664"/>
      <c r="C46" s="157" t="s">
        <v>72</v>
      </c>
      <c r="D46" s="274">
        <v>83.4</v>
      </c>
      <c r="E46" s="114">
        <v>1447</v>
      </c>
      <c r="F46" s="114">
        <v>8767.4</v>
      </c>
      <c r="G46" s="114">
        <v>3730.7</v>
      </c>
      <c r="H46" s="108">
        <v>8612.2000000000007</v>
      </c>
      <c r="I46" s="108">
        <v>2609.5</v>
      </c>
      <c r="J46" s="108">
        <v>170</v>
      </c>
      <c r="K46" s="108">
        <v>3.6</v>
      </c>
      <c r="L46" s="76">
        <v>25423.8</v>
      </c>
      <c r="M46" s="36"/>
    </row>
    <row r="47" spans="1:13" x14ac:dyDescent="0.25">
      <c r="A47" s="7"/>
      <c r="B47" s="663" t="s">
        <v>33</v>
      </c>
      <c r="C47" s="158" t="s">
        <v>33</v>
      </c>
      <c r="D47" s="275">
        <v>6144.7</v>
      </c>
      <c r="E47" s="117">
        <v>25563.200000000001</v>
      </c>
      <c r="F47" s="117">
        <v>23131.8</v>
      </c>
      <c r="G47" s="117">
        <v>5596</v>
      </c>
      <c r="H47" s="101">
        <v>921.7</v>
      </c>
      <c r="I47" s="101">
        <v>48.4</v>
      </c>
      <c r="J47" s="101">
        <v>0</v>
      </c>
      <c r="K47" s="101">
        <v>0</v>
      </c>
      <c r="L47" s="75">
        <v>61405.8</v>
      </c>
      <c r="M47" s="35"/>
    </row>
    <row r="48" spans="1:13" s="14" customFormat="1" ht="15.75" thickBot="1" x14ac:dyDescent="0.3">
      <c r="A48" s="17"/>
      <c r="B48" s="664"/>
      <c r="C48" s="157" t="s">
        <v>72</v>
      </c>
      <c r="D48" s="274">
        <v>6144.7</v>
      </c>
      <c r="E48" s="114">
        <v>25563.200000000001</v>
      </c>
      <c r="F48" s="114">
        <v>23131.8</v>
      </c>
      <c r="G48" s="114">
        <v>5596</v>
      </c>
      <c r="H48" s="108">
        <v>921.7</v>
      </c>
      <c r="I48" s="108">
        <v>48.4</v>
      </c>
      <c r="J48" s="108">
        <v>0</v>
      </c>
      <c r="K48" s="108">
        <v>0</v>
      </c>
      <c r="L48" s="71">
        <v>61405.8</v>
      </c>
      <c r="M48" s="36"/>
    </row>
    <row r="49" spans="1:13" x14ac:dyDescent="0.25">
      <c r="A49" s="7"/>
      <c r="B49" s="663" t="s">
        <v>34</v>
      </c>
      <c r="C49" s="158" t="s">
        <v>34</v>
      </c>
      <c r="D49" s="275">
        <v>2316.9</v>
      </c>
      <c r="E49" s="117">
        <v>25776.400000000001</v>
      </c>
      <c r="F49" s="117">
        <v>10080.799999999999</v>
      </c>
      <c r="G49" s="117">
        <v>62.5</v>
      </c>
      <c r="H49" s="101">
        <v>0</v>
      </c>
      <c r="I49" s="101">
        <v>0</v>
      </c>
      <c r="J49" s="101">
        <v>0</v>
      </c>
      <c r="K49" s="101">
        <v>0</v>
      </c>
      <c r="L49" s="74">
        <v>38236.6</v>
      </c>
      <c r="M49" s="35"/>
    </row>
    <row r="50" spans="1:13" s="14" customFormat="1" ht="15.75" thickBot="1" x14ac:dyDescent="0.3">
      <c r="A50" s="17"/>
      <c r="B50" s="664"/>
      <c r="C50" s="159" t="s">
        <v>72</v>
      </c>
      <c r="D50" s="312">
        <v>2316.9</v>
      </c>
      <c r="E50" s="108">
        <v>25776.400000000001</v>
      </c>
      <c r="F50" s="108">
        <v>10080.799999999999</v>
      </c>
      <c r="G50" s="108">
        <v>62.5</v>
      </c>
      <c r="H50" s="108">
        <v>0</v>
      </c>
      <c r="I50" s="108">
        <v>0</v>
      </c>
      <c r="J50" s="108">
        <v>0</v>
      </c>
      <c r="K50" s="108">
        <v>0</v>
      </c>
      <c r="L50" s="76">
        <v>38236.6</v>
      </c>
      <c r="M50" s="36"/>
    </row>
    <row r="51" spans="1:13" x14ac:dyDescent="0.25">
      <c r="A51" s="7"/>
      <c r="B51" s="663" t="s">
        <v>77</v>
      </c>
      <c r="C51" s="156" t="s">
        <v>30</v>
      </c>
      <c r="D51" s="100">
        <v>0</v>
      </c>
      <c r="E51" s="101">
        <v>288.2</v>
      </c>
      <c r="F51" s="101">
        <v>198</v>
      </c>
      <c r="G51" s="101">
        <v>0</v>
      </c>
      <c r="H51" s="101">
        <v>0</v>
      </c>
      <c r="I51" s="101">
        <v>0</v>
      </c>
      <c r="J51" s="101">
        <v>174.7</v>
      </c>
      <c r="K51" s="101">
        <v>0</v>
      </c>
      <c r="L51" s="75">
        <v>661</v>
      </c>
      <c r="M51" s="35"/>
    </row>
    <row r="52" spans="1:13" s="14" customFormat="1" ht="15.75" thickBot="1" x14ac:dyDescent="0.3">
      <c r="A52" s="17"/>
      <c r="B52" s="664"/>
      <c r="C52" s="157" t="s">
        <v>72</v>
      </c>
      <c r="D52" s="274">
        <v>0</v>
      </c>
      <c r="E52" s="114">
        <v>288.2</v>
      </c>
      <c r="F52" s="114">
        <v>198</v>
      </c>
      <c r="G52" s="114">
        <v>0</v>
      </c>
      <c r="H52" s="114">
        <v>0</v>
      </c>
      <c r="I52" s="114">
        <v>0</v>
      </c>
      <c r="J52" s="114">
        <v>174.7</v>
      </c>
      <c r="K52" s="114">
        <v>0</v>
      </c>
      <c r="L52" s="76">
        <v>661</v>
      </c>
      <c r="M52" s="38"/>
    </row>
    <row r="53" spans="1:13" x14ac:dyDescent="0.25">
      <c r="A53" s="7"/>
      <c r="B53" s="663" t="s">
        <v>31</v>
      </c>
      <c r="C53" s="156" t="s">
        <v>31</v>
      </c>
      <c r="D53" s="100">
        <v>200.5</v>
      </c>
      <c r="E53" s="101">
        <v>7707.8</v>
      </c>
      <c r="F53" s="101">
        <v>6943.4</v>
      </c>
      <c r="G53" s="101">
        <v>67.7</v>
      </c>
      <c r="H53" s="117">
        <v>0</v>
      </c>
      <c r="I53" s="117">
        <v>0</v>
      </c>
      <c r="J53" s="117">
        <v>0</v>
      </c>
      <c r="K53" s="117">
        <v>0</v>
      </c>
      <c r="L53" s="313">
        <v>14919.3</v>
      </c>
      <c r="M53" s="35"/>
    </row>
    <row r="54" spans="1:13" s="14" customFormat="1" ht="15.75" thickBot="1" x14ac:dyDescent="0.3">
      <c r="A54" s="17"/>
      <c r="B54" s="664"/>
      <c r="C54" s="159" t="s">
        <v>72</v>
      </c>
      <c r="D54" s="312">
        <v>200.5</v>
      </c>
      <c r="E54" s="108">
        <v>7707.8</v>
      </c>
      <c r="F54" s="108">
        <v>6943.4</v>
      </c>
      <c r="G54" s="108">
        <v>67.7</v>
      </c>
      <c r="H54" s="114">
        <v>0</v>
      </c>
      <c r="I54" s="114">
        <v>0</v>
      </c>
      <c r="J54" s="114">
        <v>0</v>
      </c>
      <c r="K54" s="114">
        <v>0</v>
      </c>
      <c r="L54" s="311">
        <v>14919.3</v>
      </c>
      <c r="M54" s="36"/>
    </row>
    <row r="55" spans="1:13" x14ac:dyDescent="0.25">
      <c r="A55" s="7"/>
      <c r="B55" s="663" t="s">
        <v>87</v>
      </c>
      <c r="C55" s="160" t="s">
        <v>14</v>
      </c>
      <c r="D55" s="97">
        <v>3792.9</v>
      </c>
      <c r="E55" s="98">
        <v>17728.900000000001</v>
      </c>
      <c r="F55" s="98">
        <v>20636.3</v>
      </c>
      <c r="G55" s="98">
        <v>9254.6</v>
      </c>
      <c r="H55" s="98">
        <v>1243.8</v>
      </c>
      <c r="I55" s="98">
        <v>453.7</v>
      </c>
      <c r="J55" s="98">
        <v>0</v>
      </c>
      <c r="K55" s="98">
        <v>0</v>
      </c>
      <c r="L55" s="70">
        <v>53110.2</v>
      </c>
      <c r="M55" s="35"/>
    </row>
    <row r="56" spans="1:13" x14ac:dyDescent="0.25">
      <c r="A56" s="7"/>
      <c r="B56" s="665"/>
      <c r="C56" s="160" t="s">
        <v>85</v>
      </c>
      <c r="D56" s="97">
        <v>3067.1</v>
      </c>
      <c r="E56" s="98">
        <v>18607.400000000001</v>
      </c>
      <c r="F56" s="98">
        <v>10955.4</v>
      </c>
      <c r="G56" s="98">
        <v>4236.6000000000004</v>
      </c>
      <c r="H56" s="98">
        <v>3310.7</v>
      </c>
      <c r="I56" s="98">
        <v>1178.5999999999999</v>
      </c>
      <c r="J56" s="98">
        <v>241.2</v>
      </c>
      <c r="K56" s="98">
        <v>38</v>
      </c>
      <c r="L56" s="70">
        <v>41634.9</v>
      </c>
      <c r="M56" s="35"/>
    </row>
    <row r="57" spans="1:13" x14ac:dyDescent="0.25">
      <c r="A57" s="7"/>
      <c r="B57" s="665"/>
      <c r="C57" s="156" t="s">
        <v>15</v>
      </c>
      <c r="D57" s="100">
        <v>4041.8</v>
      </c>
      <c r="E57" s="101">
        <v>21374.799999999999</v>
      </c>
      <c r="F57" s="101">
        <v>15748.7</v>
      </c>
      <c r="G57" s="101">
        <v>1888.5</v>
      </c>
      <c r="H57" s="101">
        <v>37.4</v>
      </c>
      <c r="I57" s="101">
        <v>303</v>
      </c>
      <c r="J57" s="101">
        <v>0</v>
      </c>
      <c r="K57" s="101">
        <v>0</v>
      </c>
      <c r="L57" s="309">
        <v>43394.1</v>
      </c>
      <c r="M57" s="35"/>
    </row>
    <row r="58" spans="1:13" s="14" customFormat="1" ht="15.75" thickBot="1" x14ac:dyDescent="0.3">
      <c r="A58" s="17"/>
      <c r="B58" s="664"/>
      <c r="C58" s="157" t="s">
        <v>72</v>
      </c>
      <c r="D58" s="274">
        <v>10901.8</v>
      </c>
      <c r="E58" s="114">
        <v>57711.100000000006</v>
      </c>
      <c r="F58" s="114">
        <v>47340.399999999994</v>
      </c>
      <c r="G58" s="114">
        <v>15379.7</v>
      </c>
      <c r="H58" s="114">
        <v>4591.8999999999996</v>
      </c>
      <c r="I58" s="114">
        <v>1935.3</v>
      </c>
      <c r="J58" s="114">
        <v>241.2</v>
      </c>
      <c r="K58" s="114">
        <v>38</v>
      </c>
      <c r="L58" s="310">
        <v>138139.20000000001</v>
      </c>
      <c r="M58" s="36"/>
    </row>
    <row r="59" spans="1:13" s="14" customFormat="1" ht="15.75" thickBot="1" x14ac:dyDescent="0.3">
      <c r="A59" s="17"/>
      <c r="B59" s="626" t="s">
        <v>35</v>
      </c>
      <c r="C59" s="666"/>
      <c r="D59" s="314">
        <v>257915.1</v>
      </c>
      <c r="E59" s="314">
        <v>1509030.7999999996</v>
      </c>
      <c r="F59" s="314">
        <v>2702130.2999999993</v>
      </c>
      <c r="G59" s="314">
        <v>1763778.7999999998</v>
      </c>
      <c r="H59" s="314">
        <v>1142109.7999999996</v>
      </c>
      <c r="I59" s="314">
        <v>209946.10000000006</v>
      </c>
      <c r="J59" s="314">
        <v>9394.7000000000007</v>
      </c>
      <c r="K59" s="314">
        <v>933.19999999999993</v>
      </c>
      <c r="L59" s="315">
        <v>7595238.1999999983</v>
      </c>
      <c r="M59" s="37"/>
    </row>
    <row r="60" spans="1:13" x14ac:dyDescent="0.25">
      <c r="B60" s="126"/>
      <c r="C60" s="126"/>
      <c r="D60" s="126"/>
      <c r="E60" s="126"/>
      <c r="F60" s="126"/>
      <c r="G60" s="126"/>
      <c r="H60" s="126"/>
      <c r="I60" s="126"/>
      <c r="J60" s="126"/>
      <c r="K60" s="126"/>
      <c r="L60" s="126"/>
      <c r="M60" s="10"/>
    </row>
    <row r="61" spans="1:13" x14ac:dyDescent="0.25">
      <c r="B61" s="667" t="s">
        <v>86</v>
      </c>
      <c r="C61" s="667"/>
      <c r="D61" s="667"/>
      <c r="E61" s="667"/>
      <c r="F61" s="667"/>
      <c r="G61" s="667"/>
      <c r="H61" s="667"/>
      <c r="I61" s="667"/>
      <c r="J61" s="667"/>
      <c r="K61" s="667"/>
      <c r="L61" s="667"/>
      <c r="M61" s="33"/>
    </row>
    <row r="62" spans="1:13" ht="15.75" x14ac:dyDescent="0.25">
      <c r="B62" s="630" t="s">
        <v>121</v>
      </c>
      <c r="C62" s="630"/>
      <c r="D62" s="630"/>
      <c r="E62" s="630"/>
      <c r="F62" s="630"/>
      <c r="G62" s="630"/>
      <c r="H62" s="630"/>
      <c r="I62" s="630"/>
      <c r="J62" s="630"/>
      <c r="K62" s="630"/>
      <c r="L62" s="630"/>
      <c r="M62" s="31"/>
    </row>
  </sheetData>
  <mergeCells count="18">
    <mergeCell ref="B62:L62"/>
    <mergeCell ref="B35:B39"/>
    <mergeCell ref="B40:B42"/>
    <mergeCell ref="B43:B44"/>
    <mergeCell ref="B45:B46"/>
    <mergeCell ref="B47:B48"/>
    <mergeCell ref="B49:B50"/>
    <mergeCell ref="B51:B52"/>
    <mergeCell ref="B53:B54"/>
    <mergeCell ref="B55:B58"/>
    <mergeCell ref="B59:C59"/>
    <mergeCell ref="B61:L61"/>
    <mergeCell ref="B5:L7"/>
    <mergeCell ref="B31:B34"/>
    <mergeCell ref="B10:B18"/>
    <mergeCell ref="B19:B22"/>
    <mergeCell ref="B23:B24"/>
    <mergeCell ref="B25:B30"/>
  </mergeCells>
  <pageMargins left="0.7" right="0.7" top="0.75" bottom="0.75" header="0.3" footer="0.3"/>
  <pageSetup paperSize="9" scale="54" orientation="portrait" r:id="rId1"/>
  <headerFooter>
    <oddHeader xml:space="preserve">&amp;L&amp;G&amp;RCAMPAÑA: 2020/2021. MES: SEPTIEMBRE
Fecha de emisión de datos:  26/04/2022
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66"/>
  <sheetViews>
    <sheetView view="pageLayout" zoomScale="85" zoomScaleNormal="70" zoomScaleSheetLayoutView="70" zoomScalePageLayoutView="85" workbookViewId="0">
      <selection activeCell="G12" sqref="G12"/>
    </sheetView>
  </sheetViews>
  <sheetFormatPr baseColWidth="10" defaultRowHeight="15" x14ac:dyDescent="0.25"/>
  <cols>
    <col min="1" max="1" width="4.28515625" customWidth="1"/>
    <col min="2" max="2" width="28.140625" customWidth="1"/>
    <col min="3" max="3" width="15" bestFit="1" customWidth="1"/>
    <col min="4" max="4" width="18" customWidth="1"/>
    <col min="5" max="5" width="17" customWidth="1"/>
    <col min="10" max="10" width="13.28515625" customWidth="1"/>
    <col min="11" max="11" width="3.42578125" customWidth="1"/>
  </cols>
  <sheetData>
    <row r="2" spans="1:12" ht="15" customHeight="1" x14ac:dyDescent="0.25">
      <c r="B2" s="668" t="s">
        <v>130</v>
      </c>
      <c r="C2" s="668"/>
      <c r="D2" s="668"/>
      <c r="E2" s="668"/>
      <c r="F2" s="668"/>
      <c r="G2" s="668"/>
      <c r="H2" s="668"/>
      <c r="I2" s="668"/>
      <c r="J2" s="668"/>
    </row>
    <row r="3" spans="1:12" ht="15" customHeight="1" x14ac:dyDescent="0.25">
      <c r="B3" s="668"/>
      <c r="C3" s="668"/>
      <c r="D3" s="668"/>
      <c r="E3" s="668"/>
      <c r="F3" s="668"/>
      <c r="G3" s="668"/>
      <c r="H3" s="668"/>
      <c r="I3" s="668"/>
      <c r="J3" s="668"/>
    </row>
    <row r="4" spans="1:12" ht="24" customHeight="1" x14ac:dyDescent="0.25">
      <c r="B4" s="668"/>
      <c r="C4" s="668"/>
      <c r="D4" s="668"/>
      <c r="E4" s="668"/>
      <c r="F4" s="668"/>
      <c r="G4" s="668"/>
      <c r="H4" s="668"/>
      <c r="I4" s="668"/>
      <c r="J4" s="668"/>
    </row>
    <row r="5" spans="1:12" ht="21.75" customHeight="1" thickBot="1" x14ac:dyDescent="0.3">
      <c r="C5" s="34"/>
      <c r="D5" s="34"/>
      <c r="E5" s="34"/>
      <c r="F5" s="34"/>
      <c r="G5" s="34"/>
      <c r="H5" s="34"/>
    </row>
    <row r="6" spans="1:12" ht="16.5" thickBot="1" x14ac:dyDescent="0.3">
      <c r="B6" s="669" t="s">
        <v>90</v>
      </c>
      <c r="C6" s="670"/>
      <c r="D6" s="670"/>
      <c r="E6" s="670"/>
      <c r="F6" s="670"/>
      <c r="G6" s="670"/>
      <c r="H6" s="670"/>
      <c r="I6" s="670"/>
      <c r="J6" s="671"/>
      <c r="K6" s="9"/>
    </row>
    <row r="7" spans="1:12" ht="15.75" thickBot="1" x14ac:dyDescent="0.3">
      <c r="B7" s="672" t="s">
        <v>54</v>
      </c>
      <c r="C7" s="672" t="s">
        <v>4</v>
      </c>
      <c r="D7" s="672" t="s">
        <v>61</v>
      </c>
      <c r="E7" s="672"/>
      <c r="F7" s="672"/>
      <c r="G7" s="672"/>
      <c r="H7" s="672"/>
      <c r="I7" s="672"/>
      <c r="J7" s="672"/>
    </row>
    <row r="8" spans="1:12" ht="15.75" thickBot="1" x14ac:dyDescent="0.3">
      <c r="B8" s="673"/>
      <c r="C8" s="673"/>
      <c r="D8" s="162" t="s">
        <v>62</v>
      </c>
      <c r="E8" s="162" t="s">
        <v>63</v>
      </c>
      <c r="F8" s="162" t="s">
        <v>64</v>
      </c>
      <c r="G8" s="162" t="s">
        <v>65</v>
      </c>
      <c r="H8" s="162" t="s">
        <v>66</v>
      </c>
      <c r="I8" s="162" t="s">
        <v>67</v>
      </c>
      <c r="J8" s="162" t="s">
        <v>48</v>
      </c>
    </row>
    <row r="9" spans="1:12" x14ac:dyDescent="0.25">
      <c r="A9" s="7"/>
      <c r="B9" s="599" t="s">
        <v>74</v>
      </c>
      <c r="C9" s="92" t="s">
        <v>80</v>
      </c>
      <c r="D9" s="93">
        <v>123.07</v>
      </c>
      <c r="E9" s="94">
        <v>3.66</v>
      </c>
      <c r="F9" s="93">
        <v>70.05</v>
      </c>
      <c r="G9" s="93">
        <v>56.69</v>
      </c>
      <c r="H9" s="94" t="s">
        <v>151</v>
      </c>
      <c r="I9" s="93" t="s">
        <v>151</v>
      </c>
      <c r="J9" s="316">
        <v>126.72999999999999</v>
      </c>
    </row>
    <row r="10" spans="1:12" x14ac:dyDescent="0.25">
      <c r="A10" s="7"/>
      <c r="B10" s="620"/>
      <c r="C10" s="96" t="s">
        <v>81</v>
      </c>
      <c r="D10" s="97">
        <v>81.459999999999994</v>
      </c>
      <c r="E10" s="98">
        <v>12.41</v>
      </c>
      <c r="F10" s="97">
        <v>79.56</v>
      </c>
      <c r="G10" s="97">
        <v>12.58</v>
      </c>
      <c r="H10" s="98">
        <v>0.47</v>
      </c>
      <c r="I10" s="97">
        <v>1.27</v>
      </c>
      <c r="J10" s="70">
        <v>93.86999999999999</v>
      </c>
    </row>
    <row r="11" spans="1:12" x14ac:dyDescent="0.25">
      <c r="A11" s="7"/>
      <c r="B11" s="620"/>
      <c r="C11" s="96" t="s">
        <v>82</v>
      </c>
      <c r="D11" s="97">
        <v>5127.66</v>
      </c>
      <c r="E11" s="98">
        <v>5886.98</v>
      </c>
      <c r="F11" s="97">
        <v>6009.24</v>
      </c>
      <c r="G11" s="97">
        <v>4668.72</v>
      </c>
      <c r="H11" s="98">
        <v>302.19</v>
      </c>
      <c r="I11" s="97">
        <v>34.49</v>
      </c>
      <c r="J11" s="70">
        <v>11014.64</v>
      </c>
    </row>
    <row r="12" spans="1:12" x14ac:dyDescent="0.25">
      <c r="A12" s="7"/>
      <c r="B12" s="620"/>
      <c r="C12" s="96" t="s">
        <v>6</v>
      </c>
      <c r="D12" s="97">
        <v>925.49</v>
      </c>
      <c r="E12" s="98">
        <v>1420.55</v>
      </c>
      <c r="F12" s="97">
        <v>1242.96</v>
      </c>
      <c r="G12" s="97">
        <v>919.86</v>
      </c>
      <c r="H12" s="98">
        <v>150.53</v>
      </c>
      <c r="I12" s="97">
        <v>32.69</v>
      </c>
      <c r="J12" s="70">
        <v>2346.04</v>
      </c>
      <c r="L12" s="10"/>
    </row>
    <row r="13" spans="1:12" x14ac:dyDescent="0.25">
      <c r="A13" s="7"/>
      <c r="B13" s="620"/>
      <c r="C13" s="96" t="s">
        <v>7</v>
      </c>
      <c r="D13" s="97">
        <v>251.37</v>
      </c>
      <c r="E13" s="98">
        <v>0.69</v>
      </c>
      <c r="F13" s="97">
        <v>251.4</v>
      </c>
      <c r="G13" s="97">
        <v>0.02</v>
      </c>
      <c r="H13" s="98">
        <v>0.64</v>
      </c>
      <c r="I13" s="97" t="s">
        <v>151</v>
      </c>
      <c r="J13" s="70">
        <v>252.06</v>
      </c>
    </row>
    <row r="14" spans="1:12" x14ac:dyDescent="0.25">
      <c r="A14" s="7"/>
      <c r="B14" s="620"/>
      <c r="C14" s="96" t="s">
        <v>83</v>
      </c>
      <c r="D14" s="97">
        <v>6836.06</v>
      </c>
      <c r="E14" s="98">
        <v>4672.59</v>
      </c>
      <c r="F14" s="97">
        <v>7676.05</v>
      </c>
      <c r="G14" s="97">
        <v>3297.3</v>
      </c>
      <c r="H14" s="98">
        <v>197.74</v>
      </c>
      <c r="I14" s="97">
        <v>337.57</v>
      </c>
      <c r="J14" s="70">
        <v>11508.650000000001</v>
      </c>
    </row>
    <row r="15" spans="1:12" x14ac:dyDescent="0.25">
      <c r="A15" s="7"/>
      <c r="B15" s="620"/>
      <c r="C15" s="96" t="s">
        <v>84</v>
      </c>
      <c r="D15" s="97">
        <v>3953.44</v>
      </c>
      <c r="E15" s="98">
        <v>513.20000000000005</v>
      </c>
      <c r="F15" s="97">
        <v>3076.28</v>
      </c>
      <c r="G15" s="97">
        <v>1238.69</v>
      </c>
      <c r="H15" s="98">
        <v>122.55</v>
      </c>
      <c r="I15" s="97">
        <v>29.13</v>
      </c>
      <c r="J15" s="70">
        <v>4466.6400000000003</v>
      </c>
    </row>
    <row r="16" spans="1:12" x14ac:dyDescent="0.25">
      <c r="A16" s="7"/>
      <c r="B16" s="620"/>
      <c r="C16" s="99" t="s">
        <v>8</v>
      </c>
      <c r="D16" s="100">
        <v>597.92999999999995</v>
      </c>
      <c r="E16" s="101">
        <v>3100.5</v>
      </c>
      <c r="F16" s="100">
        <v>2652.49</v>
      </c>
      <c r="G16" s="100">
        <v>338.46</v>
      </c>
      <c r="H16" s="101">
        <v>518.46</v>
      </c>
      <c r="I16" s="100">
        <v>189.03</v>
      </c>
      <c r="J16" s="309">
        <v>3698.43</v>
      </c>
    </row>
    <row r="17" spans="1:10" s="14" customFormat="1" ht="15.75" thickBot="1" x14ac:dyDescent="0.3">
      <c r="A17" s="17"/>
      <c r="B17" s="600"/>
      <c r="C17" s="102" t="s">
        <v>72</v>
      </c>
      <c r="D17" s="274">
        <v>17896.48</v>
      </c>
      <c r="E17" s="114">
        <v>15610.58</v>
      </c>
      <c r="F17" s="274">
        <v>21058.03</v>
      </c>
      <c r="G17" s="274">
        <v>10532.320000000002</v>
      </c>
      <c r="H17" s="114">
        <v>1292.58</v>
      </c>
      <c r="I17" s="274">
        <v>624.17999999999995</v>
      </c>
      <c r="J17" s="310">
        <v>33507.06</v>
      </c>
    </row>
    <row r="18" spans="1:10" x14ac:dyDescent="0.25">
      <c r="A18" s="7"/>
      <c r="B18" s="599" t="s">
        <v>75</v>
      </c>
      <c r="C18" s="96" t="s">
        <v>10</v>
      </c>
      <c r="D18" s="97">
        <v>179.91</v>
      </c>
      <c r="E18" s="98">
        <v>26.72</v>
      </c>
      <c r="F18" s="97">
        <v>146.71</v>
      </c>
      <c r="G18" s="97">
        <v>41.31</v>
      </c>
      <c r="H18" s="98">
        <v>18.61</v>
      </c>
      <c r="I18" s="97" t="s">
        <v>151</v>
      </c>
      <c r="J18" s="70">
        <v>206.63</v>
      </c>
    </row>
    <row r="19" spans="1:10" x14ac:dyDescent="0.25">
      <c r="B19" s="654"/>
      <c r="C19" s="96" t="s">
        <v>11</v>
      </c>
      <c r="D19" s="97">
        <v>170.52</v>
      </c>
      <c r="E19" s="98" t="s">
        <v>151</v>
      </c>
      <c r="F19" s="97">
        <v>150.65</v>
      </c>
      <c r="G19" s="97">
        <v>19.87</v>
      </c>
      <c r="H19" s="98" t="s">
        <v>151</v>
      </c>
      <c r="I19" s="97" t="s">
        <v>151</v>
      </c>
      <c r="J19" s="70">
        <v>170.52</v>
      </c>
    </row>
    <row r="20" spans="1:10" x14ac:dyDescent="0.25">
      <c r="B20" s="654"/>
      <c r="C20" s="99" t="s">
        <v>12</v>
      </c>
      <c r="D20" s="100">
        <v>162.47999999999999</v>
      </c>
      <c r="E20" s="101">
        <v>98.16</v>
      </c>
      <c r="F20" s="100">
        <v>216.2</v>
      </c>
      <c r="G20" s="100">
        <v>18.079999999999998</v>
      </c>
      <c r="H20" s="101">
        <v>26.37</v>
      </c>
      <c r="I20" s="100" t="s">
        <v>151</v>
      </c>
      <c r="J20" s="309">
        <v>260.64</v>
      </c>
    </row>
    <row r="21" spans="1:10" s="14" customFormat="1" ht="15.75" thickBot="1" x14ac:dyDescent="0.3">
      <c r="B21" s="625"/>
      <c r="C21" s="102" t="s">
        <v>72</v>
      </c>
      <c r="D21" s="274">
        <v>512.91</v>
      </c>
      <c r="E21" s="114">
        <v>124.88</v>
      </c>
      <c r="F21" s="274">
        <v>513.55999999999995</v>
      </c>
      <c r="G21" s="274">
        <v>79.260000000000005</v>
      </c>
      <c r="H21" s="114">
        <v>44.980000000000004</v>
      </c>
      <c r="I21" s="274" t="s">
        <v>151</v>
      </c>
      <c r="J21" s="310">
        <v>637.79</v>
      </c>
    </row>
    <row r="22" spans="1:10" x14ac:dyDescent="0.25">
      <c r="B22" s="624" t="s">
        <v>13</v>
      </c>
      <c r="C22" s="115" t="s">
        <v>13</v>
      </c>
      <c r="D22" s="275">
        <v>32.979999999999997</v>
      </c>
      <c r="E22" s="117">
        <v>180.29</v>
      </c>
      <c r="F22" s="275">
        <v>62.23</v>
      </c>
      <c r="G22" s="275">
        <v>51.96</v>
      </c>
      <c r="H22" s="117">
        <v>99.08</v>
      </c>
      <c r="I22" s="275" t="s">
        <v>151</v>
      </c>
      <c r="J22" s="313">
        <v>213.26999999999998</v>
      </c>
    </row>
    <row r="23" spans="1:10" s="14" customFormat="1" ht="15.75" thickBot="1" x14ac:dyDescent="0.3">
      <c r="B23" s="625"/>
      <c r="C23" s="102" t="s">
        <v>72</v>
      </c>
      <c r="D23" s="274">
        <v>32.979999999999997</v>
      </c>
      <c r="E23" s="114">
        <v>180.29</v>
      </c>
      <c r="F23" s="274">
        <v>62.23</v>
      </c>
      <c r="G23" s="274">
        <v>51.96</v>
      </c>
      <c r="H23" s="114">
        <v>99.08</v>
      </c>
      <c r="I23" s="274" t="s">
        <v>151</v>
      </c>
      <c r="J23" s="310">
        <v>213.26999999999998</v>
      </c>
    </row>
    <row r="24" spans="1:10" x14ac:dyDescent="0.25">
      <c r="B24" s="624" t="s">
        <v>73</v>
      </c>
      <c r="C24" s="96" t="s">
        <v>16</v>
      </c>
      <c r="D24" s="97">
        <v>210.07</v>
      </c>
      <c r="E24" s="98">
        <v>287.63</v>
      </c>
      <c r="F24" s="97">
        <v>395.31</v>
      </c>
      <c r="G24" s="97">
        <v>74.12</v>
      </c>
      <c r="H24" s="98">
        <v>13.55</v>
      </c>
      <c r="I24" s="97">
        <v>14.72</v>
      </c>
      <c r="J24" s="316">
        <v>497.7</v>
      </c>
    </row>
    <row r="25" spans="1:10" x14ac:dyDescent="0.25">
      <c r="B25" s="654"/>
      <c r="C25" s="96" t="s">
        <v>17</v>
      </c>
      <c r="D25" s="97">
        <v>489.36</v>
      </c>
      <c r="E25" s="98">
        <v>3109.74</v>
      </c>
      <c r="F25" s="97">
        <v>3487.59</v>
      </c>
      <c r="G25" s="97">
        <v>111.52</v>
      </c>
      <c r="H25" s="98" t="s">
        <v>151</v>
      </c>
      <c r="I25" s="97" t="s">
        <v>151</v>
      </c>
      <c r="J25" s="70">
        <v>3599.1</v>
      </c>
    </row>
    <row r="26" spans="1:10" x14ac:dyDescent="0.25">
      <c r="B26" s="654"/>
      <c r="C26" s="96" t="s">
        <v>18</v>
      </c>
      <c r="D26" s="97">
        <v>199.42</v>
      </c>
      <c r="E26" s="98" t="s">
        <v>151</v>
      </c>
      <c r="F26" s="98">
        <v>34.590000000000003</v>
      </c>
      <c r="G26" s="97">
        <v>164.83</v>
      </c>
      <c r="H26" s="98" t="s">
        <v>151</v>
      </c>
      <c r="I26" s="97" t="s">
        <v>151</v>
      </c>
      <c r="J26" s="70">
        <v>199.42</v>
      </c>
    </row>
    <row r="27" spans="1:10" x14ac:dyDescent="0.25">
      <c r="B27" s="654"/>
      <c r="C27" s="96" t="s">
        <v>50</v>
      </c>
      <c r="D27" s="97">
        <v>50.42</v>
      </c>
      <c r="E27" s="98" t="s">
        <v>151</v>
      </c>
      <c r="F27" s="98">
        <v>25.69</v>
      </c>
      <c r="G27" s="98">
        <v>24.73</v>
      </c>
      <c r="H27" s="98" t="s">
        <v>151</v>
      </c>
      <c r="I27" s="97" t="s">
        <v>151</v>
      </c>
      <c r="J27" s="70">
        <v>50.42</v>
      </c>
    </row>
    <row r="28" spans="1:10" x14ac:dyDescent="0.25">
      <c r="B28" s="654"/>
      <c r="C28" s="99" t="s">
        <v>19</v>
      </c>
      <c r="D28" s="100">
        <v>2982.66</v>
      </c>
      <c r="E28" s="101">
        <v>110.59</v>
      </c>
      <c r="F28" s="101">
        <v>2712.43</v>
      </c>
      <c r="G28" s="101">
        <v>238.7</v>
      </c>
      <c r="H28" s="101">
        <v>55.79</v>
      </c>
      <c r="I28" s="100">
        <v>86.32</v>
      </c>
      <c r="J28" s="309">
        <v>3093.25</v>
      </c>
    </row>
    <row r="29" spans="1:10" s="14" customFormat="1" ht="15.75" thickBot="1" x14ac:dyDescent="0.3">
      <c r="B29" s="625"/>
      <c r="C29" s="102" t="s">
        <v>72</v>
      </c>
      <c r="D29" s="274">
        <v>3931.93</v>
      </c>
      <c r="E29" s="114">
        <v>3507.96</v>
      </c>
      <c r="F29" s="114">
        <v>6655.6100000000006</v>
      </c>
      <c r="G29" s="114">
        <v>613.90000000000009</v>
      </c>
      <c r="H29" s="114">
        <v>69.34</v>
      </c>
      <c r="I29" s="274">
        <v>101.03999999999999</v>
      </c>
      <c r="J29" s="310">
        <v>7439.8899999999994</v>
      </c>
    </row>
    <row r="30" spans="1:10" x14ac:dyDescent="0.25">
      <c r="B30" s="624" t="s">
        <v>76</v>
      </c>
      <c r="C30" s="96" t="s">
        <v>78</v>
      </c>
      <c r="D30" s="97">
        <v>5.79</v>
      </c>
      <c r="E30" s="98" t="s">
        <v>151</v>
      </c>
      <c r="F30" s="98">
        <v>5.79</v>
      </c>
      <c r="G30" s="98" t="s">
        <v>151</v>
      </c>
      <c r="H30" s="98" t="s">
        <v>151</v>
      </c>
      <c r="I30" s="97" t="s">
        <v>151</v>
      </c>
      <c r="J30" s="70">
        <v>5.79</v>
      </c>
    </row>
    <row r="31" spans="1:10" x14ac:dyDescent="0.25">
      <c r="B31" s="654"/>
      <c r="C31" s="96" t="s">
        <v>20</v>
      </c>
      <c r="D31" s="97">
        <v>0.56999999999999995</v>
      </c>
      <c r="E31" s="98">
        <v>1.27</v>
      </c>
      <c r="F31" s="98">
        <v>1.84</v>
      </c>
      <c r="G31" s="98" t="s">
        <v>151</v>
      </c>
      <c r="H31" s="98" t="s">
        <v>151</v>
      </c>
      <c r="I31" s="97" t="s">
        <v>151</v>
      </c>
      <c r="J31" s="70">
        <v>1.8399999999999999</v>
      </c>
    </row>
    <row r="32" spans="1:10" x14ac:dyDescent="0.25">
      <c r="B32" s="654"/>
      <c r="C32" s="48" t="s">
        <v>21</v>
      </c>
      <c r="D32" s="100">
        <v>23.6</v>
      </c>
      <c r="E32" s="101">
        <v>29.33</v>
      </c>
      <c r="F32" s="101">
        <v>51.62</v>
      </c>
      <c r="G32" s="101">
        <v>0.28999999999999998</v>
      </c>
      <c r="H32" s="101">
        <v>1.03</v>
      </c>
      <c r="I32" s="100" t="s">
        <v>151</v>
      </c>
      <c r="J32" s="309">
        <v>52.93</v>
      </c>
    </row>
    <row r="33" spans="1:10" s="14" customFormat="1" ht="15.75" thickBot="1" x14ac:dyDescent="0.3">
      <c r="B33" s="625"/>
      <c r="C33" s="61" t="s">
        <v>72</v>
      </c>
      <c r="D33" s="274">
        <v>29.96</v>
      </c>
      <c r="E33" s="114">
        <v>30.599999999999998</v>
      </c>
      <c r="F33" s="114">
        <v>59.25</v>
      </c>
      <c r="G33" s="114">
        <v>0.28999999999999998</v>
      </c>
      <c r="H33" s="114">
        <v>1.03</v>
      </c>
      <c r="I33" s="114" t="s">
        <v>151</v>
      </c>
      <c r="J33" s="310">
        <v>60.56</v>
      </c>
    </row>
    <row r="34" spans="1:10" x14ac:dyDescent="0.25">
      <c r="B34" s="624" t="s">
        <v>22</v>
      </c>
      <c r="C34" s="96" t="s">
        <v>23</v>
      </c>
      <c r="D34" s="97">
        <v>77.7</v>
      </c>
      <c r="E34" s="98">
        <v>503.68</v>
      </c>
      <c r="F34" s="98">
        <v>322.87</v>
      </c>
      <c r="G34" s="98">
        <v>90.5</v>
      </c>
      <c r="H34" s="98">
        <v>150.86000000000001</v>
      </c>
      <c r="I34" s="98">
        <v>17.170000000000002</v>
      </c>
      <c r="J34" s="70">
        <v>581.38</v>
      </c>
    </row>
    <row r="35" spans="1:10" x14ac:dyDescent="0.25">
      <c r="B35" s="654"/>
      <c r="C35" s="96" t="s">
        <v>24</v>
      </c>
      <c r="D35" s="97">
        <v>39.799999999999997</v>
      </c>
      <c r="E35" s="98">
        <v>5.28</v>
      </c>
      <c r="F35" s="98">
        <v>14.44</v>
      </c>
      <c r="G35" s="98">
        <v>30.64</v>
      </c>
      <c r="H35" s="98" t="s">
        <v>151</v>
      </c>
      <c r="I35" s="98" t="s">
        <v>151</v>
      </c>
      <c r="J35" s="70">
        <v>45.08</v>
      </c>
    </row>
    <row r="36" spans="1:10" x14ac:dyDescent="0.25">
      <c r="B36" s="654"/>
      <c r="C36" s="46" t="s">
        <v>25</v>
      </c>
      <c r="D36" s="97">
        <v>397.22</v>
      </c>
      <c r="E36" s="98">
        <v>467.55</v>
      </c>
      <c r="F36" s="98">
        <v>815.68</v>
      </c>
      <c r="G36" s="98">
        <v>6.62</v>
      </c>
      <c r="H36" s="98">
        <v>42.46</v>
      </c>
      <c r="I36" s="98" t="s">
        <v>151</v>
      </c>
      <c r="J36" s="70">
        <v>864.77</v>
      </c>
    </row>
    <row r="37" spans="1:10" x14ac:dyDescent="0.25">
      <c r="B37" s="654"/>
      <c r="C37" s="48" t="s">
        <v>26</v>
      </c>
      <c r="D37" s="100">
        <v>893.35</v>
      </c>
      <c r="E37" s="101">
        <v>1039.08</v>
      </c>
      <c r="F37" s="101">
        <v>1373.99</v>
      </c>
      <c r="G37" s="101">
        <v>482.1</v>
      </c>
      <c r="H37" s="101">
        <v>48.78</v>
      </c>
      <c r="I37" s="101">
        <v>27.57</v>
      </c>
      <c r="J37" s="309">
        <v>1932.4299999999998</v>
      </c>
    </row>
    <row r="38" spans="1:10" s="14" customFormat="1" ht="15.75" thickBot="1" x14ac:dyDescent="0.3">
      <c r="B38" s="625"/>
      <c r="C38" s="51" t="s">
        <v>72</v>
      </c>
      <c r="D38" s="274">
        <v>1408.0700000000002</v>
      </c>
      <c r="E38" s="114">
        <v>2015.59</v>
      </c>
      <c r="F38" s="114">
        <v>2526.98</v>
      </c>
      <c r="G38" s="114">
        <v>609.86</v>
      </c>
      <c r="H38" s="114">
        <v>242.10000000000002</v>
      </c>
      <c r="I38" s="114">
        <v>44.74</v>
      </c>
      <c r="J38" s="310">
        <v>3423.66</v>
      </c>
    </row>
    <row r="39" spans="1:10" x14ac:dyDescent="0.25">
      <c r="B39" s="624" t="s">
        <v>27</v>
      </c>
      <c r="C39" s="46" t="s">
        <v>28</v>
      </c>
      <c r="D39" s="97">
        <v>802.75</v>
      </c>
      <c r="E39" s="98">
        <v>19.57</v>
      </c>
      <c r="F39" s="98">
        <v>728.2</v>
      </c>
      <c r="G39" s="98">
        <v>86.64</v>
      </c>
      <c r="H39" s="98">
        <v>7.48</v>
      </c>
      <c r="I39" s="98" t="s">
        <v>151</v>
      </c>
      <c r="J39" s="70">
        <v>822.32</v>
      </c>
    </row>
    <row r="40" spans="1:10" x14ac:dyDescent="0.25">
      <c r="B40" s="654"/>
      <c r="C40" s="48" t="s">
        <v>79</v>
      </c>
      <c r="D40" s="100">
        <v>218.79</v>
      </c>
      <c r="E40" s="101">
        <v>612.95000000000005</v>
      </c>
      <c r="F40" s="101">
        <v>750.97</v>
      </c>
      <c r="G40" s="101">
        <v>80.77</v>
      </c>
      <c r="H40" s="101" t="s">
        <v>151</v>
      </c>
      <c r="I40" s="101" t="s">
        <v>151</v>
      </c>
      <c r="J40" s="309">
        <v>831.74</v>
      </c>
    </row>
    <row r="41" spans="1:10" s="14" customFormat="1" ht="15.75" thickBot="1" x14ac:dyDescent="0.3">
      <c r="B41" s="625"/>
      <c r="C41" s="51" t="s">
        <v>72</v>
      </c>
      <c r="D41" s="274">
        <v>1021.54</v>
      </c>
      <c r="E41" s="114">
        <v>632.5200000000001</v>
      </c>
      <c r="F41" s="114">
        <v>1479.17</v>
      </c>
      <c r="G41" s="114">
        <v>167.41</v>
      </c>
      <c r="H41" s="114">
        <v>7.48</v>
      </c>
      <c r="I41" s="114" t="s">
        <v>151</v>
      </c>
      <c r="J41" s="310">
        <v>1654.06</v>
      </c>
    </row>
    <row r="42" spans="1:10" x14ac:dyDescent="0.25">
      <c r="B42" s="624" t="s">
        <v>29</v>
      </c>
      <c r="C42" s="56" t="s">
        <v>30</v>
      </c>
      <c r="D42" s="275">
        <v>1.81</v>
      </c>
      <c r="E42" s="117" t="s">
        <v>151</v>
      </c>
      <c r="F42" s="117">
        <v>1.81</v>
      </c>
      <c r="G42" s="117" t="s">
        <v>151</v>
      </c>
      <c r="H42" s="117" t="s">
        <v>151</v>
      </c>
      <c r="I42" s="117" t="s">
        <v>151</v>
      </c>
      <c r="J42" s="313">
        <v>1.81</v>
      </c>
    </row>
    <row r="43" spans="1:10" s="14" customFormat="1" ht="15.75" thickBot="1" x14ac:dyDescent="0.3">
      <c r="B43" s="646"/>
      <c r="C43" s="51" t="s">
        <v>72</v>
      </c>
      <c r="D43" s="274">
        <v>1.81</v>
      </c>
      <c r="E43" s="114" t="s">
        <v>151</v>
      </c>
      <c r="F43" s="114">
        <v>1.81</v>
      </c>
      <c r="G43" s="114" t="s">
        <v>151</v>
      </c>
      <c r="H43" s="114" t="s">
        <v>151</v>
      </c>
      <c r="I43" s="114" t="s">
        <v>151</v>
      </c>
      <c r="J43" s="310">
        <v>1.81</v>
      </c>
    </row>
    <row r="44" spans="1:10" x14ac:dyDescent="0.25">
      <c r="A44" s="7"/>
      <c r="B44" s="599" t="s">
        <v>32</v>
      </c>
      <c r="C44" s="56" t="s">
        <v>32</v>
      </c>
      <c r="D44" s="275">
        <v>154.68</v>
      </c>
      <c r="E44" s="117">
        <v>142.96</v>
      </c>
      <c r="F44" s="117">
        <v>201.07</v>
      </c>
      <c r="G44" s="117">
        <v>59.88</v>
      </c>
      <c r="H44" s="117">
        <v>36.69</v>
      </c>
      <c r="I44" s="117" t="s">
        <v>151</v>
      </c>
      <c r="J44" s="313">
        <v>297.64</v>
      </c>
    </row>
    <row r="45" spans="1:10" s="14" customFormat="1" ht="15.75" thickBot="1" x14ac:dyDescent="0.3">
      <c r="A45" s="17"/>
      <c r="B45" s="648"/>
      <c r="C45" s="51" t="s">
        <v>72</v>
      </c>
      <c r="D45" s="274">
        <v>154.68</v>
      </c>
      <c r="E45" s="114">
        <v>142.96</v>
      </c>
      <c r="F45" s="114">
        <v>201.07</v>
      </c>
      <c r="G45" s="114">
        <v>59.88</v>
      </c>
      <c r="H45" s="114">
        <v>36.69</v>
      </c>
      <c r="I45" s="114" t="s">
        <v>151</v>
      </c>
      <c r="J45" s="310">
        <v>297.64</v>
      </c>
    </row>
    <row r="46" spans="1:10" x14ac:dyDescent="0.25">
      <c r="A46" s="7"/>
      <c r="B46" s="599" t="s">
        <v>33</v>
      </c>
      <c r="C46" s="56" t="s">
        <v>33</v>
      </c>
      <c r="D46" s="275">
        <v>344.37</v>
      </c>
      <c r="E46" s="117">
        <v>174.7</v>
      </c>
      <c r="F46" s="117">
        <v>258.33</v>
      </c>
      <c r="G46" s="117">
        <v>161.01</v>
      </c>
      <c r="H46" s="117">
        <v>99.73</v>
      </c>
      <c r="I46" s="117" t="s">
        <v>151</v>
      </c>
      <c r="J46" s="313">
        <v>519.06999999999994</v>
      </c>
    </row>
    <row r="47" spans="1:10" s="14" customFormat="1" ht="15.75" thickBot="1" x14ac:dyDescent="0.3">
      <c r="A47" s="17"/>
      <c r="B47" s="648"/>
      <c r="C47" s="51" t="s">
        <v>72</v>
      </c>
      <c r="D47" s="274">
        <v>344.37</v>
      </c>
      <c r="E47" s="114">
        <v>174.7</v>
      </c>
      <c r="F47" s="114">
        <v>258.33</v>
      </c>
      <c r="G47" s="114">
        <v>161.01</v>
      </c>
      <c r="H47" s="114">
        <v>99.73</v>
      </c>
      <c r="I47" s="114" t="s">
        <v>151</v>
      </c>
      <c r="J47" s="310">
        <v>519.06999999999994</v>
      </c>
    </row>
    <row r="48" spans="1:10" x14ac:dyDescent="0.25">
      <c r="A48" s="7"/>
      <c r="B48" s="599" t="s">
        <v>34</v>
      </c>
      <c r="C48" s="56" t="s">
        <v>34</v>
      </c>
      <c r="D48" s="275">
        <v>229.37</v>
      </c>
      <c r="E48" s="117">
        <v>126.39</v>
      </c>
      <c r="F48" s="117">
        <v>291.45999999999998</v>
      </c>
      <c r="G48" s="117">
        <v>21.33</v>
      </c>
      <c r="H48" s="117">
        <v>42.97</v>
      </c>
      <c r="I48" s="117" t="s">
        <v>151</v>
      </c>
      <c r="J48" s="313">
        <v>355.76</v>
      </c>
    </row>
    <row r="49" spans="1:11" s="14" customFormat="1" ht="15.75" thickBot="1" x14ac:dyDescent="0.3">
      <c r="A49" s="17"/>
      <c r="B49" s="648"/>
      <c r="C49" s="51" t="s">
        <v>72</v>
      </c>
      <c r="D49" s="274">
        <v>229.37</v>
      </c>
      <c r="E49" s="114">
        <v>126.39</v>
      </c>
      <c r="F49" s="114">
        <v>291.45999999999998</v>
      </c>
      <c r="G49" s="114">
        <v>21.33</v>
      </c>
      <c r="H49" s="114">
        <v>42.97</v>
      </c>
      <c r="I49" s="114" t="s">
        <v>151</v>
      </c>
      <c r="J49" s="310">
        <v>355.76</v>
      </c>
    </row>
    <row r="50" spans="1:11" x14ac:dyDescent="0.25">
      <c r="A50" s="7"/>
      <c r="B50" s="599" t="s">
        <v>77</v>
      </c>
      <c r="C50" s="56" t="s">
        <v>30</v>
      </c>
      <c r="D50" s="275">
        <v>37.54</v>
      </c>
      <c r="E50" s="117">
        <v>176</v>
      </c>
      <c r="F50" s="117">
        <v>37.54</v>
      </c>
      <c r="G50" s="117" t="s">
        <v>151</v>
      </c>
      <c r="H50" s="117">
        <v>176</v>
      </c>
      <c r="I50" s="117" t="s">
        <v>151</v>
      </c>
      <c r="J50" s="313">
        <v>213.54</v>
      </c>
    </row>
    <row r="51" spans="1:11" s="14" customFormat="1" ht="15.75" thickBot="1" x14ac:dyDescent="0.3">
      <c r="A51" s="17"/>
      <c r="B51" s="648"/>
      <c r="C51" s="61" t="s">
        <v>72</v>
      </c>
      <c r="D51" s="312">
        <v>37.54</v>
      </c>
      <c r="E51" s="108">
        <v>176</v>
      </c>
      <c r="F51" s="108">
        <v>37.54</v>
      </c>
      <c r="G51" s="108" t="s">
        <v>151</v>
      </c>
      <c r="H51" s="108">
        <v>176</v>
      </c>
      <c r="I51" s="108" t="s">
        <v>151</v>
      </c>
      <c r="J51" s="311">
        <v>213.54</v>
      </c>
    </row>
    <row r="52" spans="1:11" x14ac:dyDescent="0.25">
      <c r="A52" s="7"/>
      <c r="B52" s="599" t="s">
        <v>31</v>
      </c>
      <c r="C52" s="48" t="s">
        <v>31</v>
      </c>
      <c r="D52" s="100">
        <v>91.82</v>
      </c>
      <c r="E52" s="101">
        <v>61.38</v>
      </c>
      <c r="F52" s="101">
        <v>106.49</v>
      </c>
      <c r="G52" s="101">
        <v>34.729999999999997</v>
      </c>
      <c r="H52" s="101">
        <v>2.58</v>
      </c>
      <c r="I52" s="101">
        <v>9.39</v>
      </c>
      <c r="J52" s="75">
        <v>153.19999999999999</v>
      </c>
      <c r="K52" s="9"/>
    </row>
    <row r="53" spans="1:11" s="14" customFormat="1" ht="15.75" thickBot="1" x14ac:dyDescent="0.3">
      <c r="A53" s="17"/>
      <c r="B53" s="648"/>
      <c r="C53" s="51" t="s">
        <v>72</v>
      </c>
      <c r="D53" s="274">
        <v>91.82</v>
      </c>
      <c r="E53" s="114">
        <v>61.38</v>
      </c>
      <c r="F53" s="114">
        <v>106.49</v>
      </c>
      <c r="G53" s="114">
        <v>34.729999999999997</v>
      </c>
      <c r="H53" s="114">
        <v>2.58</v>
      </c>
      <c r="I53" s="114">
        <v>9.39</v>
      </c>
      <c r="J53" s="310">
        <v>153.19999999999999</v>
      </c>
    </row>
    <row r="54" spans="1:11" x14ac:dyDescent="0.25">
      <c r="A54" s="7"/>
      <c r="B54" s="599" t="s">
        <v>87</v>
      </c>
      <c r="C54" s="43" t="s">
        <v>14</v>
      </c>
      <c r="D54" s="97">
        <v>256.77999999999997</v>
      </c>
      <c r="E54" s="98">
        <v>342.31</v>
      </c>
      <c r="F54" s="98">
        <v>307.06</v>
      </c>
      <c r="G54" s="98">
        <v>236</v>
      </c>
      <c r="H54" s="98">
        <v>45.03</v>
      </c>
      <c r="I54" s="98">
        <v>11</v>
      </c>
      <c r="J54" s="70">
        <v>599.08999999999992</v>
      </c>
    </row>
    <row r="55" spans="1:11" x14ac:dyDescent="0.25">
      <c r="A55" s="7"/>
      <c r="B55" s="647"/>
      <c r="C55" s="46" t="s">
        <v>85</v>
      </c>
      <c r="D55" s="97">
        <v>85.84</v>
      </c>
      <c r="E55" s="98" t="s">
        <v>151</v>
      </c>
      <c r="F55" s="98">
        <v>43.66</v>
      </c>
      <c r="G55" s="98">
        <v>42.18</v>
      </c>
      <c r="H55" s="98" t="s">
        <v>151</v>
      </c>
      <c r="I55" s="98" t="s">
        <v>151</v>
      </c>
      <c r="J55" s="70">
        <v>85.84</v>
      </c>
    </row>
    <row r="56" spans="1:11" x14ac:dyDescent="0.25">
      <c r="A56" s="7"/>
      <c r="B56" s="647"/>
      <c r="C56" s="48" t="s">
        <v>15</v>
      </c>
      <c r="D56" s="100">
        <v>258.42</v>
      </c>
      <c r="E56" s="101">
        <v>812.51</v>
      </c>
      <c r="F56" s="101">
        <v>683.79</v>
      </c>
      <c r="G56" s="101">
        <v>274.47000000000003</v>
      </c>
      <c r="H56" s="101">
        <v>109.24</v>
      </c>
      <c r="I56" s="101">
        <v>3.44</v>
      </c>
      <c r="J56" s="309">
        <v>1070.93</v>
      </c>
    </row>
    <row r="57" spans="1:11" s="14" customFormat="1" ht="15.75" thickBot="1" x14ac:dyDescent="0.3">
      <c r="A57" s="17"/>
      <c r="B57" s="648"/>
      <c r="C57" s="51" t="s">
        <v>72</v>
      </c>
      <c r="D57" s="274">
        <v>601.04</v>
      </c>
      <c r="E57" s="114">
        <v>1154.82</v>
      </c>
      <c r="F57" s="114">
        <v>1034.51</v>
      </c>
      <c r="G57" s="114">
        <v>552.65000000000009</v>
      </c>
      <c r="H57" s="114">
        <v>154.26999999999998</v>
      </c>
      <c r="I57" s="114">
        <v>14.44</v>
      </c>
      <c r="J57" s="310">
        <v>1755.86</v>
      </c>
    </row>
    <row r="58" spans="1:11" ht="15.75" thickBot="1" x14ac:dyDescent="0.3">
      <c r="A58" s="7"/>
      <c r="B58" s="675" t="s">
        <v>48</v>
      </c>
      <c r="C58" s="676"/>
      <c r="D58" s="317">
        <v>26294.499999999993</v>
      </c>
      <c r="E58" s="318">
        <v>23938.670000000002</v>
      </c>
      <c r="F58" s="318">
        <v>34286.04</v>
      </c>
      <c r="G58" s="318">
        <v>12884.600000000002</v>
      </c>
      <c r="H58" s="318">
        <v>2268.8299999999995</v>
      </c>
      <c r="I58" s="318">
        <v>793.79000000000008</v>
      </c>
      <c r="J58" s="317">
        <v>50233.169999999962</v>
      </c>
    </row>
    <row r="59" spans="1:11" ht="15.75" thickBot="1" x14ac:dyDescent="0.3">
      <c r="A59" s="7"/>
      <c r="B59" s="677" t="s">
        <v>88</v>
      </c>
      <c r="C59" s="678"/>
      <c r="D59" s="319" t="s">
        <v>152</v>
      </c>
      <c r="E59" s="319" t="s">
        <v>152</v>
      </c>
      <c r="F59" s="320">
        <v>75495.88</v>
      </c>
      <c r="G59" s="320">
        <v>40561.14</v>
      </c>
      <c r="H59" s="320">
        <v>21354.79</v>
      </c>
      <c r="I59" s="320">
        <v>16029.84</v>
      </c>
      <c r="J59" s="321">
        <v>153441.64000000001</v>
      </c>
    </row>
    <row r="60" spans="1:11" ht="15.75" thickBot="1" x14ac:dyDescent="0.3">
      <c r="A60" s="7"/>
      <c r="B60" s="677" t="s">
        <v>68</v>
      </c>
      <c r="C60" s="678"/>
      <c r="D60" s="322" t="s">
        <v>152</v>
      </c>
      <c r="E60" s="323" t="s">
        <v>152</v>
      </c>
      <c r="F60" s="324">
        <v>2438.3200000000002</v>
      </c>
      <c r="G60" s="324">
        <v>4052.36</v>
      </c>
      <c r="H60" s="324">
        <v>272.99</v>
      </c>
      <c r="I60" s="324">
        <v>65.319999999999993</v>
      </c>
      <c r="J60" s="325">
        <v>6828.98</v>
      </c>
    </row>
    <row r="61" spans="1:11" ht="15.75" thickBot="1" x14ac:dyDescent="0.3">
      <c r="B61" s="679" t="s">
        <v>35</v>
      </c>
      <c r="C61" s="676"/>
      <c r="D61" s="68" t="s">
        <v>152</v>
      </c>
      <c r="E61" s="68" t="s">
        <v>152</v>
      </c>
      <c r="F61" s="78">
        <v>112220.2</v>
      </c>
      <c r="G61" s="78">
        <v>57498.09</v>
      </c>
      <c r="H61" s="78">
        <v>23896.57</v>
      </c>
      <c r="I61" s="78">
        <v>16888.95</v>
      </c>
      <c r="J61" s="315">
        <v>210503.79</v>
      </c>
    </row>
    <row r="62" spans="1:11" x14ac:dyDescent="0.25">
      <c r="B62" s="79"/>
      <c r="C62" s="79"/>
      <c r="D62" s="80"/>
      <c r="E62" s="80"/>
      <c r="F62" s="80"/>
      <c r="G62" s="80"/>
      <c r="H62" s="80"/>
      <c r="I62" s="80"/>
      <c r="J62" s="80"/>
    </row>
    <row r="63" spans="1:11" x14ac:dyDescent="0.25">
      <c r="B63" s="680" t="s">
        <v>89</v>
      </c>
      <c r="C63" s="680"/>
      <c r="D63" s="680"/>
      <c r="E63" s="680"/>
      <c r="F63" s="680"/>
      <c r="G63" s="680"/>
      <c r="H63" s="680"/>
      <c r="I63" s="680"/>
      <c r="J63" s="680"/>
    </row>
    <row r="64" spans="1:11" x14ac:dyDescent="0.25">
      <c r="B64" s="674" t="s">
        <v>86</v>
      </c>
      <c r="C64" s="674"/>
      <c r="D64" s="674"/>
      <c r="E64" s="674"/>
      <c r="F64" s="674"/>
      <c r="G64" s="674"/>
      <c r="H64" s="674"/>
      <c r="I64" s="674"/>
      <c r="J64" s="674"/>
    </row>
    <row r="65" spans="2:10" ht="15.75" x14ac:dyDescent="0.25">
      <c r="B65" s="630" t="s">
        <v>121</v>
      </c>
      <c r="C65" s="630"/>
      <c r="D65" s="630"/>
      <c r="E65" s="630"/>
      <c r="F65" s="630"/>
      <c r="G65" s="630"/>
      <c r="H65" s="630"/>
      <c r="I65" s="630"/>
      <c r="J65" s="630"/>
    </row>
    <row r="66" spans="2:10" x14ac:dyDescent="0.25">
      <c r="B66" s="1"/>
      <c r="C66" s="1"/>
      <c r="D66" s="1"/>
      <c r="E66" s="1"/>
      <c r="F66" s="1"/>
      <c r="G66" s="1"/>
      <c r="H66" s="1"/>
      <c r="I66" s="1"/>
      <c r="J66" s="1"/>
    </row>
  </sheetData>
  <mergeCells count="26">
    <mergeCell ref="B64:J64"/>
    <mergeCell ref="B65:J65"/>
    <mergeCell ref="B54:B57"/>
    <mergeCell ref="B58:C58"/>
    <mergeCell ref="B59:C59"/>
    <mergeCell ref="B60:C60"/>
    <mergeCell ref="B61:C61"/>
    <mergeCell ref="B63:J63"/>
    <mergeCell ref="B52:B53"/>
    <mergeCell ref="B18:B21"/>
    <mergeCell ref="B22:B23"/>
    <mergeCell ref="B24:B29"/>
    <mergeCell ref="B30:B33"/>
    <mergeCell ref="B34:B38"/>
    <mergeCell ref="B39:B41"/>
    <mergeCell ref="B42:B43"/>
    <mergeCell ref="B44:B45"/>
    <mergeCell ref="B46:B47"/>
    <mergeCell ref="B48:B49"/>
    <mergeCell ref="B50:B51"/>
    <mergeCell ref="B2:J4"/>
    <mergeCell ref="B9:B17"/>
    <mergeCell ref="B6:J6"/>
    <mergeCell ref="B7:B8"/>
    <mergeCell ref="C7:C8"/>
    <mergeCell ref="D7:J7"/>
  </mergeCells>
  <pageMargins left="0.70866141732283472" right="0.70866141732283472" top="0.74803149606299213" bottom="0.74803149606299213" header="0.31496062992125984" footer="0.31496062992125984"/>
  <pageSetup paperSize="9" scale="60" orientation="portrait" r:id="rId1"/>
  <headerFooter>
    <oddHeader xml:space="preserve">&amp;L&amp;G&amp;RCAMPAÑA: 2020/2021. MES: SEPTIEMBRE
Fecha de emisión de datos:  26/04/2022
</oddHead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:R65"/>
  <sheetViews>
    <sheetView view="pageLayout" topLeftCell="E1" zoomScale="75" zoomScaleNormal="70" zoomScaleSheetLayoutView="100" zoomScalePageLayoutView="75" workbookViewId="0">
      <selection activeCell="U58" sqref="U58"/>
    </sheetView>
  </sheetViews>
  <sheetFormatPr baseColWidth="10" defaultRowHeight="15" x14ac:dyDescent="0.25"/>
  <cols>
    <col min="5" max="5" width="26.140625" bestFit="1" customWidth="1"/>
    <col min="6" max="6" width="13.7109375" bestFit="1" customWidth="1"/>
    <col min="7" max="7" width="11.85546875" bestFit="1" customWidth="1"/>
    <col min="8" max="8" width="14.28515625" bestFit="1" customWidth="1"/>
    <col min="9" max="9" width="13.7109375" bestFit="1" customWidth="1"/>
    <col min="10" max="11" width="11.5703125" bestFit="1" customWidth="1"/>
    <col min="17" max="17" width="11.42578125" style="2"/>
    <col min="18" max="18" width="15.7109375" bestFit="1" customWidth="1"/>
  </cols>
  <sheetData>
    <row r="2" spans="5:18" ht="15" customHeight="1" x14ac:dyDescent="0.25">
      <c r="E2" s="572" t="s">
        <v>143</v>
      </c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572"/>
    </row>
    <row r="3" spans="5:18" ht="18" customHeight="1" x14ac:dyDescent="0.25"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</row>
    <row r="4" spans="5:18" ht="21" customHeight="1" x14ac:dyDescent="0.25">
      <c r="E4" s="572" t="s">
        <v>144</v>
      </c>
      <c r="F4" s="572"/>
      <c r="G4" s="572"/>
      <c r="H4" s="572"/>
      <c r="I4" s="572"/>
      <c r="J4" s="572"/>
      <c r="K4" s="572"/>
      <c r="L4" s="572"/>
      <c r="M4" s="572"/>
      <c r="N4" s="572"/>
      <c r="O4" s="572"/>
      <c r="P4" s="572"/>
      <c r="Q4" s="572"/>
      <c r="R4" s="572"/>
    </row>
    <row r="5" spans="5:18" ht="15.75" thickBot="1" x14ac:dyDescent="0.3">
      <c r="F5" s="9"/>
    </row>
    <row r="6" spans="5:18" ht="16.5" thickBot="1" x14ac:dyDescent="0.3">
      <c r="E6" s="669" t="s">
        <v>94</v>
      </c>
      <c r="F6" s="670"/>
      <c r="G6" s="670"/>
      <c r="H6" s="670"/>
      <c r="I6" s="670"/>
      <c r="J6" s="670"/>
      <c r="K6" s="670"/>
      <c r="L6" s="670"/>
      <c r="M6" s="670"/>
      <c r="N6" s="670"/>
      <c r="O6" s="670"/>
      <c r="P6" s="670"/>
      <c r="Q6" s="670"/>
      <c r="R6" s="671"/>
    </row>
    <row r="7" spans="5:18" ht="30.75" customHeight="1" thickBot="1" x14ac:dyDescent="0.3">
      <c r="E7" s="65" t="s">
        <v>54</v>
      </c>
      <c r="F7" s="67" t="s">
        <v>4</v>
      </c>
      <c r="G7" s="167" t="s">
        <v>39</v>
      </c>
      <c r="H7" s="67" t="s">
        <v>40</v>
      </c>
      <c r="I7" s="67" t="s">
        <v>41</v>
      </c>
      <c r="J7" s="67" t="s">
        <v>42</v>
      </c>
      <c r="K7" s="67" t="s">
        <v>43</v>
      </c>
      <c r="L7" s="67" t="s">
        <v>44</v>
      </c>
      <c r="M7" s="67" t="s">
        <v>45</v>
      </c>
      <c r="N7" s="67" t="s">
        <v>46</v>
      </c>
      <c r="O7" s="67" t="s">
        <v>55</v>
      </c>
      <c r="P7" s="142" t="s">
        <v>56</v>
      </c>
      <c r="Q7" s="67" t="s">
        <v>57</v>
      </c>
      <c r="R7" s="67" t="s">
        <v>58</v>
      </c>
    </row>
    <row r="8" spans="5:18" x14ac:dyDescent="0.25">
      <c r="E8" s="624" t="s">
        <v>74</v>
      </c>
      <c r="F8" s="43" t="s">
        <v>80</v>
      </c>
      <c r="G8" s="93">
        <v>116.64</v>
      </c>
      <c r="H8" s="60">
        <v>171.22</v>
      </c>
      <c r="I8" s="60">
        <v>184.9</v>
      </c>
      <c r="J8" s="60">
        <v>241.35</v>
      </c>
      <c r="K8" s="60">
        <v>167.76</v>
      </c>
      <c r="L8" s="60">
        <v>185.32</v>
      </c>
      <c r="M8" s="60">
        <v>162.75</v>
      </c>
      <c r="N8" s="60">
        <v>116.66</v>
      </c>
      <c r="O8" s="60">
        <v>132.18</v>
      </c>
      <c r="P8" s="60">
        <v>138</v>
      </c>
      <c r="Q8" s="60">
        <v>123.74</v>
      </c>
      <c r="R8" s="316">
        <v>126.74</v>
      </c>
    </row>
    <row r="9" spans="5:18" x14ac:dyDescent="0.25">
      <c r="E9" s="654"/>
      <c r="F9" s="46" t="s">
        <v>81</v>
      </c>
      <c r="G9" s="97">
        <v>105.5</v>
      </c>
      <c r="H9" s="53">
        <v>79.13</v>
      </c>
      <c r="I9" s="53">
        <v>144.9</v>
      </c>
      <c r="J9" s="53">
        <v>170.32</v>
      </c>
      <c r="K9" s="53">
        <v>166.63</v>
      </c>
      <c r="L9" s="53">
        <v>144.33000000000001</v>
      </c>
      <c r="M9" s="53">
        <v>111.7</v>
      </c>
      <c r="N9" s="53">
        <v>109.78</v>
      </c>
      <c r="O9" s="53">
        <v>112.16</v>
      </c>
      <c r="P9" s="53">
        <v>113.7</v>
      </c>
      <c r="Q9" s="53">
        <v>80.349999999999994</v>
      </c>
      <c r="R9" s="70">
        <v>93.87</v>
      </c>
    </row>
    <row r="10" spans="5:18" x14ac:dyDescent="0.25">
      <c r="E10" s="654"/>
      <c r="F10" s="46" t="s">
        <v>82</v>
      </c>
      <c r="G10" s="97">
        <v>11936.26</v>
      </c>
      <c r="H10" s="53">
        <v>7883.45</v>
      </c>
      <c r="I10" s="53">
        <v>8098.8</v>
      </c>
      <c r="J10" s="53">
        <v>11800.18</v>
      </c>
      <c r="K10" s="53">
        <v>12323.41</v>
      </c>
      <c r="L10" s="53">
        <v>15744.26</v>
      </c>
      <c r="M10" s="53">
        <v>16622.63</v>
      </c>
      <c r="N10" s="53">
        <v>17578.82</v>
      </c>
      <c r="O10" s="53">
        <v>16486.3</v>
      </c>
      <c r="P10" s="53">
        <v>14800.28</v>
      </c>
      <c r="Q10" s="53">
        <v>13651.96</v>
      </c>
      <c r="R10" s="70">
        <v>11014.64</v>
      </c>
    </row>
    <row r="11" spans="5:18" x14ac:dyDescent="0.25">
      <c r="E11" s="654"/>
      <c r="F11" s="46" t="s">
        <v>6</v>
      </c>
      <c r="G11" s="97">
        <v>4391.4799999999996</v>
      </c>
      <c r="H11" s="53">
        <v>4255.6000000000004</v>
      </c>
      <c r="I11" s="53">
        <v>5139.3999999999996</v>
      </c>
      <c r="J11" s="53">
        <v>6996.96</v>
      </c>
      <c r="K11" s="53">
        <v>5715.3</v>
      </c>
      <c r="L11" s="53">
        <v>5215.53</v>
      </c>
      <c r="M11" s="53">
        <v>5379.17</v>
      </c>
      <c r="N11" s="53">
        <v>5896.24</v>
      </c>
      <c r="O11" s="53">
        <v>4860.42</v>
      </c>
      <c r="P11" s="53">
        <v>3772.67</v>
      </c>
      <c r="Q11" s="53">
        <v>2630.16</v>
      </c>
      <c r="R11" s="70">
        <v>2346.04</v>
      </c>
    </row>
    <row r="12" spans="5:18" x14ac:dyDescent="0.25">
      <c r="E12" s="654"/>
      <c r="F12" s="46" t="s">
        <v>7</v>
      </c>
      <c r="G12" s="97">
        <v>143.47999999999999</v>
      </c>
      <c r="H12" s="53">
        <v>185.68</v>
      </c>
      <c r="I12" s="53">
        <v>272</v>
      </c>
      <c r="J12" s="53">
        <v>610.46</v>
      </c>
      <c r="K12" s="53">
        <v>385.23</v>
      </c>
      <c r="L12" s="53">
        <v>400.92</v>
      </c>
      <c r="M12" s="53">
        <v>384.32</v>
      </c>
      <c r="N12" s="53">
        <v>286.7</v>
      </c>
      <c r="O12" s="53">
        <v>271.32</v>
      </c>
      <c r="P12" s="53">
        <v>298.67</v>
      </c>
      <c r="Q12" s="53">
        <v>250.11</v>
      </c>
      <c r="R12" s="70">
        <v>252.06</v>
      </c>
    </row>
    <row r="13" spans="5:18" x14ac:dyDescent="0.25">
      <c r="E13" s="654"/>
      <c r="F13" s="46" t="s">
        <v>83</v>
      </c>
      <c r="G13" s="97">
        <v>13467.16</v>
      </c>
      <c r="H13" s="53">
        <v>12880.19</v>
      </c>
      <c r="I13" s="53">
        <v>12851.4</v>
      </c>
      <c r="J13" s="53">
        <v>14596.83</v>
      </c>
      <c r="K13" s="53">
        <v>15159.52</v>
      </c>
      <c r="L13" s="53">
        <v>15600.27</v>
      </c>
      <c r="M13" s="53">
        <v>17110.740000000002</v>
      </c>
      <c r="N13" s="53">
        <v>16101.59</v>
      </c>
      <c r="O13" s="53">
        <v>15289.71</v>
      </c>
      <c r="P13" s="53">
        <v>14434.28</v>
      </c>
      <c r="Q13" s="53">
        <v>12603.53</v>
      </c>
      <c r="R13" s="70">
        <v>11508.65</v>
      </c>
    </row>
    <row r="14" spans="5:18" x14ac:dyDescent="0.25">
      <c r="E14" s="654"/>
      <c r="F14" s="46" t="s">
        <v>84</v>
      </c>
      <c r="G14" s="97">
        <v>1366.81</v>
      </c>
      <c r="H14" s="53">
        <v>1580.58</v>
      </c>
      <c r="I14" s="53">
        <v>1347.6</v>
      </c>
      <c r="J14" s="53">
        <v>1999.26</v>
      </c>
      <c r="K14" s="53">
        <v>2895.9</v>
      </c>
      <c r="L14" s="53">
        <v>3641.05</v>
      </c>
      <c r="M14" s="53">
        <v>4013.25</v>
      </c>
      <c r="N14" s="53">
        <v>4857.87</v>
      </c>
      <c r="O14" s="53">
        <v>5322.02</v>
      </c>
      <c r="P14" s="53">
        <v>4712.76</v>
      </c>
      <c r="Q14" s="53">
        <v>4515.25</v>
      </c>
      <c r="R14" s="70">
        <v>4466.6400000000003</v>
      </c>
    </row>
    <row r="15" spans="5:18" x14ac:dyDescent="0.25">
      <c r="E15" s="654"/>
      <c r="F15" s="48" t="s">
        <v>8</v>
      </c>
      <c r="G15" s="100">
        <v>2911.91</v>
      </c>
      <c r="H15" s="54">
        <v>2537.2399999999998</v>
      </c>
      <c r="I15" s="54">
        <v>2791.2</v>
      </c>
      <c r="J15" s="54">
        <v>4566.78</v>
      </c>
      <c r="K15" s="54">
        <v>5234.5600000000004</v>
      </c>
      <c r="L15" s="54">
        <v>5333.43</v>
      </c>
      <c r="M15" s="54">
        <v>5346.51</v>
      </c>
      <c r="N15" s="54">
        <v>5783.46</v>
      </c>
      <c r="O15" s="54">
        <v>4630.96</v>
      </c>
      <c r="P15" s="54">
        <v>4456.3599999999997</v>
      </c>
      <c r="Q15" s="54">
        <v>4065.24</v>
      </c>
      <c r="R15" s="309">
        <v>3698.43</v>
      </c>
    </row>
    <row r="16" spans="5:18" s="14" customFormat="1" ht="15.75" thickBot="1" x14ac:dyDescent="0.3">
      <c r="E16" s="625"/>
      <c r="F16" s="51" t="s">
        <v>72</v>
      </c>
      <c r="G16" s="274">
        <v>34439.24</v>
      </c>
      <c r="H16" s="144">
        <v>29573.09</v>
      </c>
      <c r="I16" s="144">
        <v>30830.2</v>
      </c>
      <c r="J16" s="144">
        <v>40982.14</v>
      </c>
      <c r="K16" s="144">
        <v>42048.31</v>
      </c>
      <c r="L16" s="144">
        <f>SUM(L8:L15)</f>
        <v>46265.11</v>
      </c>
      <c r="M16" s="144">
        <v>49131.07</v>
      </c>
      <c r="N16" s="144">
        <v>50731.12</v>
      </c>
      <c r="O16" s="144">
        <v>47105.07</v>
      </c>
      <c r="P16" s="144">
        <v>42726.720000000001</v>
      </c>
      <c r="Q16" s="144">
        <v>37920.339999999997</v>
      </c>
      <c r="R16" s="310">
        <v>33507.07</v>
      </c>
    </row>
    <row r="17" spans="4:18" x14ac:dyDescent="0.25">
      <c r="E17" s="624" t="s">
        <v>75</v>
      </c>
      <c r="F17" s="46" t="s">
        <v>10</v>
      </c>
      <c r="G17" s="97">
        <v>232.31</v>
      </c>
      <c r="H17" s="53">
        <v>492.76</v>
      </c>
      <c r="I17" s="53">
        <v>530.1</v>
      </c>
      <c r="J17" s="53">
        <v>501.86</v>
      </c>
      <c r="K17" s="53">
        <v>444.22</v>
      </c>
      <c r="L17" s="53">
        <v>421.82</v>
      </c>
      <c r="M17" s="53">
        <v>400.46</v>
      </c>
      <c r="N17" s="53">
        <v>375.86</v>
      </c>
      <c r="O17" s="53">
        <v>285.87</v>
      </c>
      <c r="P17" s="53">
        <v>251.23</v>
      </c>
      <c r="Q17" s="53">
        <v>200.98</v>
      </c>
      <c r="R17" s="70">
        <v>206.63</v>
      </c>
    </row>
    <row r="18" spans="4:18" x14ac:dyDescent="0.25">
      <c r="E18" s="654"/>
      <c r="F18" s="46" t="s">
        <v>11</v>
      </c>
      <c r="G18" s="97">
        <v>146.55000000000001</v>
      </c>
      <c r="H18" s="53">
        <v>181.91</v>
      </c>
      <c r="I18" s="53">
        <v>171.8</v>
      </c>
      <c r="J18" s="53">
        <v>179.33</v>
      </c>
      <c r="K18" s="53">
        <v>199.66</v>
      </c>
      <c r="L18" s="53">
        <v>198.76</v>
      </c>
      <c r="M18" s="53">
        <v>206.51</v>
      </c>
      <c r="N18" s="53">
        <v>199.52</v>
      </c>
      <c r="O18" s="53">
        <v>205.43</v>
      </c>
      <c r="P18" s="53">
        <v>179.18</v>
      </c>
      <c r="Q18" s="53">
        <v>154.79</v>
      </c>
      <c r="R18" s="70">
        <v>170.52</v>
      </c>
    </row>
    <row r="19" spans="4:18" x14ac:dyDescent="0.25">
      <c r="E19" s="654"/>
      <c r="F19" s="48" t="s">
        <v>12</v>
      </c>
      <c r="G19" s="100">
        <v>352.93</v>
      </c>
      <c r="H19" s="54">
        <v>501.23</v>
      </c>
      <c r="I19" s="54">
        <v>761.7</v>
      </c>
      <c r="J19" s="54">
        <v>833.6</v>
      </c>
      <c r="K19" s="54">
        <v>861.04</v>
      </c>
      <c r="L19" s="54">
        <v>726.02</v>
      </c>
      <c r="M19" s="54">
        <v>481.89</v>
      </c>
      <c r="N19" s="54">
        <v>463.67</v>
      </c>
      <c r="O19" s="54">
        <v>402.65</v>
      </c>
      <c r="P19" s="54">
        <v>356.07</v>
      </c>
      <c r="Q19" s="54">
        <v>313.87</v>
      </c>
      <c r="R19" s="309">
        <v>260.64</v>
      </c>
    </row>
    <row r="20" spans="4:18" s="14" customFormat="1" ht="15.75" thickBot="1" x14ac:dyDescent="0.3">
      <c r="E20" s="625"/>
      <c r="F20" s="51" t="s">
        <v>72</v>
      </c>
      <c r="G20" s="274">
        <v>731.79</v>
      </c>
      <c r="H20" s="144">
        <v>1175.9000000000001</v>
      </c>
      <c r="I20" s="144">
        <v>1463.6000000000001</v>
      </c>
      <c r="J20" s="144">
        <v>1514.79</v>
      </c>
      <c r="K20" s="144">
        <v>1504.92</v>
      </c>
      <c r="L20" s="144">
        <f>SUM(L17:L19)</f>
        <v>1346.6</v>
      </c>
      <c r="M20" s="144">
        <v>1088.8599999999999</v>
      </c>
      <c r="N20" s="144">
        <v>1039.05</v>
      </c>
      <c r="O20" s="144">
        <v>893.95</v>
      </c>
      <c r="P20" s="144">
        <v>786.48</v>
      </c>
      <c r="Q20" s="144">
        <v>669.64</v>
      </c>
      <c r="R20" s="310">
        <v>637.79</v>
      </c>
    </row>
    <row r="21" spans="4:18" x14ac:dyDescent="0.25">
      <c r="E21" s="624" t="s">
        <v>13</v>
      </c>
      <c r="F21" s="56" t="s">
        <v>13</v>
      </c>
      <c r="G21" s="275">
        <v>185.16</v>
      </c>
      <c r="H21" s="58">
        <v>231.03</v>
      </c>
      <c r="I21" s="58">
        <v>230.1</v>
      </c>
      <c r="J21" s="58">
        <v>263.33999999999997</v>
      </c>
      <c r="K21" s="58">
        <v>263.67</v>
      </c>
      <c r="L21" s="58">
        <v>233.83</v>
      </c>
      <c r="M21" s="58">
        <v>241.47</v>
      </c>
      <c r="N21" s="58">
        <v>233.3</v>
      </c>
      <c r="O21" s="58">
        <v>215.77</v>
      </c>
      <c r="P21" s="58">
        <v>153.13</v>
      </c>
      <c r="Q21" s="58">
        <v>137.11000000000001</v>
      </c>
      <c r="R21" s="313">
        <v>213.27</v>
      </c>
    </row>
    <row r="22" spans="4:18" s="14" customFormat="1" ht="15.75" thickBot="1" x14ac:dyDescent="0.3">
      <c r="E22" s="625"/>
      <c r="F22" s="51" t="s">
        <v>72</v>
      </c>
      <c r="G22" s="274">
        <v>185.16</v>
      </c>
      <c r="H22" s="144">
        <v>231.03</v>
      </c>
      <c r="I22" s="144">
        <v>230.1</v>
      </c>
      <c r="J22" s="144">
        <v>263.33999999999997</v>
      </c>
      <c r="K22" s="144">
        <v>263.67</v>
      </c>
      <c r="L22" s="144">
        <f>SUM(L21)</f>
        <v>233.83</v>
      </c>
      <c r="M22" s="144">
        <v>241.47</v>
      </c>
      <c r="N22" s="144">
        <v>233.3</v>
      </c>
      <c r="O22" s="144">
        <v>215.77</v>
      </c>
      <c r="P22" s="144">
        <v>153.13</v>
      </c>
      <c r="Q22" s="144">
        <v>137.11000000000001</v>
      </c>
      <c r="R22" s="310">
        <v>213.27</v>
      </c>
    </row>
    <row r="23" spans="4:18" x14ac:dyDescent="0.25">
      <c r="D23" s="7"/>
      <c r="E23" s="599" t="s">
        <v>73</v>
      </c>
      <c r="F23" s="46" t="s">
        <v>16</v>
      </c>
      <c r="G23" s="97">
        <v>326.67</v>
      </c>
      <c r="H23" s="53">
        <v>493.82</v>
      </c>
      <c r="I23" s="53">
        <v>597.29999999999995</v>
      </c>
      <c r="J23" s="53">
        <v>649.15</v>
      </c>
      <c r="K23" s="53">
        <v>851.95</v>
      </c>
      <c r="L23" s="53">
        <v>864.81</v>
      </c>
      <c r="M23" s="53">
        <v>842.14</v>
      </c>
      <c r="N23" s="53">
        <v>721.01</v>
      </c>
      <c r="O23" s="53">
        <v>662.77</v>
      </c>
      <c r="P23" s="53">
        <v>655.26</v>
      </c>
      <c r="Q23" s="53">
        <v>566.14</v>
      </c>
      <c r="R23" s="316">
        <v>497.7</v>
      </c>
    </row>
    <row r="24" spans="4:18" x14ac:dyDescent="0.25">
      <c r="D24" s="7"/>
      <c r="E24" s="620"/>
      <c r="F24" s="46" t="s">
        <v>17</v>
      </c>
      <c r="G24" s="97">
        <v>1709.61</v>
      </c>
      <c r="H24" s="53">
        <v>1279.57</v>
      </c>
      <c r="I24" s="53">
        <v>2884.9</v>
      </c>
      <c r="J24" s="53">
        <v>3320.58</v>
      </c>
      <c r="K24" s="53">
        <v>3877.27</v>
      </c>
      <c r="L24" s="53">
        <v>3916.12</v>
      </c>
      <c r="M24" s="53">
        <v>4128.2</v>
      </c>
      <c r="N24" s="53">
        <v>3980.99</v>
      </c>
      <c r="O24" s="53">
        <v>3696.37</v>
      </c>
      <c r="P24" s="53">
        <v>3967.08</v>
      </c>
      <c r="Q24" s="53">
        <v>3076.28</v>
      </c>
      <c r="R24" s="70">
        <v>3599.1</v>
      </c>
    </row>
    <row r="25" spans="4:18" x14ac:dyDescent="0.25">
      <c r="D25" s="7"/>
      <c r="E25" s="620"/>
      <c r="F25" s="46" t="s">
        <v>18</v>
      </c>
      <c r="G25" s="97">
        <v>221.7</v>
      </c>
      <c r="H25" s="53">
        <v>169.52</v>
      </c>
      <c r="I25" s="53">
        <v>232.6</v>
      </c>
      <c r="J25" s="53">
        <v>394.9</v>
      </c>
      <c r="K25" s="53">
        <v>556.25</v>
      </c>
      <c r="L25" s="53">
        <v>442.82</v>
      </c>
      <c r="M25" s="53">
        <v>348.16</v>
      </c>
      <c r="N25" s="53">
        <v>293.22000000000003</v>
      </c>
      <c r="O25" s="53">
        <v>302.39999999999998</v>
      </c>
      <c r="P25" s="53">
        <v>229.8</v>
      </c>
      <c r="Q25" s="53">
        <v>197.74</v>
      </c>
      <c r="R25" s="70">
        <v>199.42</v>
      </c>
    </row>
    <row r="26" spans="4:18" x14ac:dyDescent="0.25">
      <c r="D26" s="7"/>
      <c r="E26" s="620"/>
      <c r="F26" s="46" t="s">
        <v>50</v>
      </c>
      <c r="G26" s="97">
        <v>30.48</v>
      </c>
      <c r="H26" s="53">
        <v>25.35</v>
      </c>
      <c r="I26" s="53">
        <v>29.4</v>
      </c>
      <c r="J26" s="53">
        <v>38.909999999999997</v>
      </c>
      <c r="K26" s="53">
        <v>102.22</v>
      </c>
      <c r="L26" s="53">
        <v>135.77000000000001</v>
      </c>
      <c r="M26" s="53">
        <v>136.69999999999999</v>
      </c>
      <c r="N26" s="53">
        <v>91.8</v>
      </c>
      <c r="O26" s="53">
        <v>80.489999999999995</v>
      </c>
      <c r="P26" s="53">
        <v>89.61</v>
      </c>
      <c r="Q26" s="53">
        <v>60.61</v>
      </c>
      <c r="R26" s="70">
        <v>50.42</v>
      </c>
    </row>
    <row r="27" spans="4:18" x14ac:dyDescent="0.25">
      <c r="D27" s="7"/>
      <c r="E27" s="620"/>
      <c r="F27" s="48" t="s">
        <v>19</v>
      </c>
      <c r="G27" s="100">
        <v>3272.67</v>
      </c>
      <c r="H27" s="54">
        <v>3430.97</v>
      </c>
      <c r="I27" s="54">
        <v>3635.8</v>
      </c>
      <c r="J27" s="54">
        <v>4236.18</v>
      </c>
      <c r="K27" s="54">
        <v>4854.82</v>
      </c>
      <c r="L27" s="54">
        <v>4851.7700000000004</v>
      </c>
      <c r="M27" s="54">
        <v>5384.67</v>
      </c>
      <c r="N27" s="54">
        <v>4479.17</v>
      </c>
      <c r="O27" s="54">
        <v>4699.47</v>
      </c>
      <c r="P27" s="54">
        <v>4683.8900000000003</v>
      </c>
      <c r="Q27" s="54">
        <v>3108.67</v>
      </c>
      <c r="R27" s="309">
        <v>3093.25</v>
      </c>
    </row>
    <row r="28" spans="4:18" s="14" customFormat="1" ht="15.75" thickBot="1" x14ac:dyDescent="0.3">
      <c r="D28" s="17"/>
      <c r="E28" s="600"/>
      <c r="F28" s="51" t="s">
        <v>72</v>
      </c>
      <c r="G28" s="274">
        <v>5561.13</v>
      </c>
      <c r="H28" s="144">
        <v>5399.23</v>
      </c>
      <c r="I28" s="144">
        <v>7380</v>
      </c>
      <c r="J28" s="144">
        <v>8639.7199999999993</v>
      </c>
      <c r="K28" s="144">
        <v>10242.51</v>
      </c>
      <c r="L28" s="144">
        <f>SUM(L23:L27)</f>
        <v>10211.290000000001</v>
      </c>
      <c r="M28" s="144">
        <v>10839.87</v>
      </c>
      <c r="N28" s="144">
        <v>9566.19</v>
      </c>
      <c r="O28" s="144">
        <v>9441.5</v>
      </c>
      <c r="P28" s="144">
        <v>9625.64</v>
      </c>
      <c r="Q28" s="144">
        <v>7009.44</v>
      </c>
      <c r="R28" s="310">
        <v>7439.89</v>
      </c>
    </row>
    <row r="29" spans="4:18" x14ac:dyDescent="0.25">
      <c r="D29" s="7"/>
      <c r="E29" s="599" t="s">
        <v>76</v>
      </c>
      <c r="F29" s="46" t="s">
        <v>78</v>
      </c>
      <c r="G29" s="97">
        <v>16.73</v>
      </c>
      <c r="H29" s="53">
        <v>13.17</v>
      </c>
      <c r="I29" s="53">
        <v>74.7</v>
      </c>
      <c r="J29" s="53">
        <v>68.44</v>
      </c>
      <c r="K29" s="53">
        <v>83</v>
      </c>
      <c r="L29" s="53">
        <v>58.43</v>
      </c>
      <c r="M29" s="53">
        <v>52.7</v>
      </c>
      <c r="N29" s="53">
        <v>41.34</v>
      </c>
      <c r="O29" s="53">
        <v>43.97</v>
      </c>
      <c r="P29" s="53">
        <v>38.06</v>
      </c>
      <c r="Q29" s="53">
        <v>30.64</v>
      </c>
      <c r="R29" s="70">
        <v>5.79</v>
      </c>
    </row>
    <row r="30" spans="4:18" x14ac:dyDescent="0.25">
      <c r="D30" s="7"/>
      <c r="E30" s="620"/>
      <c r="F30" s="46" t="s">
        <v>20</v>
      </c>
      <c r="G30" s="97">
        <v>7.47</v>
      </c>
      <c r="H30" s="53">
        <v>8.32</v>
      </c>
      <c r="I30" s="53">
        <v>7.1</v>
      </c>
      <c r="J30" s="53">
        <v>35.979999999999997</v>
      </c>
      <c r="K30" s="53">
        <v>35.799999999999997</v>
      </c>
      <c r="L30" s="53">
        <v>35.409999999999997</v>
      </c>
      <c r="M30" s="53">
        <v>34.25</v>
      </c>
      <c r="N30" s="53">
        <v>33.25</v>
      </c>
      <c r="O30" s="53">
        <v>3.75</v>
      </c>
      <c r="P30" s="53">
        <v>2.64</v>
      </c>
      <c r="Q30" s="53">
        <v>2.02</v>
      </c>
      <c r="R30" s="70">
        <v>1.84</v>
      </c>
    </row>
    <row r="31" spans="4:18" x14ac:dyDescent="0.25">
      <c r="D31" s="7"/>
      <c r="E31" s="620"/>
      <c r="F31" s="48" t="s">
        <v>21</v>
      </c>
      <c r="G31" s="100">
        <v>29.11</v>
      </c>
      <c r="H31" s="54">
        <v>34.81</v>
      </c>
      <c r="I31" s="54">
        <v>30.9</v>
      </c>
      <c r="J31" s="54">
        <v>58.9</v>
      </c>
      <c r="K31" s="54">
        <v>59.38</v>
      </c>
      <c r="L31" s="54">
        <v>58.02</v>
      </c>
      <c r="M31" s="54">
        <v>57.22</v>
      </c>
      <c r="N31" s="54">
        <v>58.12</v>
      </c>
      <c r="O31" s="54">
        <v>89.81</v>
      </c>
      <c r="P31" s="54">
        <v>58.54</v>
      </c>
      <c r="Q31" s="54">
        <v>53.73</v>
      </c>
      <c r="R31" s="309">
        <v>52.93</v>
      </c>
    </row>
    <row r="32" spans="4:18" s="14" customFormat="1" ht="15.75" thickBot="1" x14ac:dyDescent="0.3">
      <c r="D32" s="17"/>
      <c r="E32" s="600"/>
      <c r="F32" s="51" t="s">
        <v>72</v>
      </c>
      <c r="G32" s="312">
        <v>53.31</v>
      </c>
      <c r="H32" s="144">
        <v>56.3</v>
      </c>
      <c r="I32" s="144">
        <v>112.69999999999999</v>
      </c>
      <c r="J32" s="144">
        <v>163.32</v>
      </c>
      <c r="K32" s="146">
        <v>178.18</v>
      </c>
      <c r="L32" s="144">
        <f>SUM(L29:L31)</f>
        <v>151.86000000000001</v>
      </c>
      <c r="M32" s="146">
        <v>144.16999999999999</v>
      </c>
      <c r="N32" s="146">
        <v>132.71</v>
      </c>
      <c r="O32" s="144">
        <v>137.53</v>
      </c>
      <c r="P32" s="144">
        <v>99.24</v>
      </c>
      <c r="Q32" s="146">
        <v>86.39</v>
      </c>
      <c r="R32" s="310">
        <v>60.56</v>
      </c>
    </row>
    <row r="33" spans="4:18" x14ac:dyDescent="0.25">
      <c r="D33" s="7"/>
      <c r="E33" s="599" t="s">
        <v>22</v>
      </c>
      <c r="F33" s="92" t="s">
        <v>23</v>
      </c>
      <c r="G33" s="97">
        <v>530.87</v>
      </c>
      <c r="H33" s="60">
        <v>438.24</v>
      </c>
      <c r="I33" s="60">
        <v>501.6</v>
      </c>
      <c r="J33" s="168">
        <v>502.13</v>
      </c>
      <c r="K33" s="53">
        <v>626</v>
      </c>
      <c r="L33" s="60">
        <v>599.17999999999995</v>
      </c>
      <c r="M33" s="53">
        <v>623.16999999999996</v>
      </c>
      <c r="N33" s="44">
        <v>627.91999999999996</v>
      </c>
      <c r="O33" s="69">
        <v>576.96</v>
      </c>
      <c r="P33" s="69">
        <v>551.19000000000005</v>
      </c>
      <c r="Q33" s="53">
        <v>573.91</v>
      </c>
      <c r="R33" s="70">
        <v>581.39</v>
      </c>
    </row>
    <row r="34" spans="4:18" x14ac:dyDescent="0.25">
      <c r="D34" s="7"/>
      <c r="E34" s="620"/>
      <c r="F34" s="96" t="s">
        <v>24</v>
      </c>
      <c r="G34" s="97">
        <v>53.47</v>
      </c>
      <c r="H34" s="53">
        <v>117.48</v>
      </c>
      <c r="I34" s="53">
        <v>140</v>
      </c>
      <c r="J34" s="170">
        <v>117.27</v>
      </c>
      <c r="K34" s="53">
        <v>105.29</v>
      </c>
      <c r="L34" s="53">
        <v>94.46</v>
      </c>
      <c r="M34" s="53">
        <v>112.37</v>
      </c>
      <c r="N34" s="44">
        <v>95.87</v>
      </c>
      <c r="O34" s="44">
        <v>84.85</v>
      </c>
      <c r="P34" s="44">
        <v>78.739999999999995</v>
      </c>
      <c r="Q34" s="53">
        <v>56.9</v>
      </c>
      <c r="R34" s="70">
        <v>45.08</v>
      </c>
    </row>
    <row r="35" spans="4:18" x14ac:dyDescent="0.25">
      <c r="D35" s="7"/>
      <c r="E35" s="620"/>
      <c r="F35" s="96" t="s">
        <v>25</v>
      </c>
      <c r="G35" s="97">
        <v>1233.2</v>
      </c>
      <c r="H35" s="53">
        <v>1652.56</v>
      </c>
      <c r="I35" s="53">
        <v>1951.2</v>
      </c>
      <c r="J35" s="170">
        <v>1932.91</v>
      </c>
      <c r="K35" s="53">
        <v>1895.16</v>
      </c>
      <c r="L35" s="53">
        <v>1871.15</v>
      </c>
      <c r="M35" s="53">
        <v>1732.8</v>
      </c>
      <c r="N35" s="44">
        <v>1547.76</v>
      </c>
      <c r="O35" s="44">
        <v>1473.97</v>
      </c>
      <c r="P35" s="44">
        <v>1237.1199999999999</v>
      </c>
      <c r="Q35" s="53">
        <v>1114.44</v>
      </c>
      <c r="R35" s="70">
        <v>864.77</v>
      </c>
    </row>
    <row r="36" spans="4:18" x14ac:dyDescent="0.25">
      <c r="D36" s="7"/>
      <c r="E36" s="620"/>
      <c r="F36" s="99" t="s">
        <v>26</v>
      </c>
      <c r="G36" s="100">
        <v>2297.4499999999998</v>
      </c>
      <c r="H36" s="54">
        <v>3497.43</v>
      </c>
      <c r="I36" s="54">
        <v>4456.8</v>
      </c>
      <c r="J36" s="171">
        <v>4683.17</v>
      </c>
      <c r="K36" s="54">
        <v>4611.07</v>
      </c>
      <c r="L36" s="54">
        <v>4595.18</v>
      </c>
      <c r="M36" s="54">
        <v>4320.6899999999996</v>
      </c>
      <c r="N36" s="49">
        <v>4036.01</v>
      </c>
      <c r="O36" s="49">
        <v>3687.34</v>
      </c>
      <c r="P36" s="49">
        <v>2985.6</v>
      </c>
      <c r="Q36" s="54">
        <v>2405.94</v>
      </c>
      <c r="R36" s="309">
        <v>1932.43</v>
      </c>
    </row>
    <row r="37" spans="4:18" s="14" customFormat="1" ht="15.75" thickBot="1" x14ac:dyDescent="0.3">
      <c r="D37" s="17"/>
      <c r="E37" s="600"/>
      <c r="F37" s="102" t="s">
        <v>72</v>
      </c>
      <c r="G37" s="274">
        <v>4114.99</v>
      </c>
      <c r="H37" s="144">
        <v>5705.71</v>
      </c>
      <c r="I37" s="144">
        <v>7049.6</v>
      </c>
      <c r="J37" s="172">
        <v>7235.48</v>
      </c>
      <c r="K37" s="144">
        <v>7237.52</v>
      </c>
      <c r="L37" s="144">
        <f>SUM(L33:L36)</f>
        <v>7159.97</v>
      </c>
      <c r="M37" s="144">
        <v>6789.03</v>
      </c>
      <c r="N37" s="52">
        <v>6307.56</v>
      </c>
      <c r="O37" s="52">
        <v>5823.12</v>
      </c>
      <c r="P37" s="52">
        <v>4852.6499999999996</v>
      </c>
      <c r="Q37" s="144">
        <v>4151.1899999999996</v>
      </c>
      <c r="R37" s="310">
        <v>3423.67</v>
      </c>
    </row>
    <row r="38" spans="4:18" x14ac:dyDescent="0.25">
      <c r="D38" s="7"/>
      <c r="E38" s="599" t="s">
        <v>27</v>
      </c>
      <c r="F38" s="96" t="s">
        <v>28</v>
      </c>
      <c r="G38" s="97">
        <v>661.05</v>
      </c>
      <c r="H38" s="53">
        <v>815.18</v>
      </c>
      <c r="I38" s="53">
        <v>893.2</v>
      </c>
      <c r="J38" s="170">
        <v>1235.02</v>
      </c>
      <c r="K38" s="53">
        <v>1330.97</v>
      </c>
      <c r="L38" s="53">
        <v>1171.68</v>
      </c>
      <c r="M38" s="53">
        <v>1035.1600000000001</v>
      </c>
      <c r="N38" s="44">
        <v>1146.03</v>
      </c>
      <c r="O38" s="44">
        <v>1014.7</v>
      </c>
      <c r="P38" s="44">
        <v>877.51</v>
      </c>
      <c r="Q38" s="53">
        <v>708.35</v>
      </c>
      <c r="R38" s="70">
        <v>822.32</v>
      </c>
    </row>
    <row r="39" spans="4:18" x14ac:dyDescent="0.25">
      <c r="D39" s="7"/>
      <c r="E39" s="620"/>
      <c r="F39" s="99" t="s">
        <v>79</v>
      </c>
      <c r="G39" s="100">
        <v>899.18</v>
      </c>
      <c r="H39" s="54">
        <v>847.59</v>
      </c>
      <c r="I39" s="54">
        <v>1012.9</v>
      </c>
      <c r="J39" s="171">
        <v>1017.66</v>
      </c>
      <c r="K39" s="54">
        <v>1033.1300000000001</v>
      </c>
      <c r="L39" s="54">
        <v>1138.49</v>
      </c>
      <c r="M39" s="54">
        <v>1130.54</v>
      </c>
      <c r="N39" s="49">
        <v>905.69</v>
      </c>
      <c r="O39" s="49">
        <v>929.6</v>
      </c>
      <c r="P39" s="49">
        <v>948.82</v>
      </c>
      <c r="Q39" s="54">
        <v>831.24</v>
      </c>
      <c r="R39" s="309">
        <v>831.74</v>
      </c>
    </row>
    <row r="40" spans="4:18" s="14" customFormat="1" ht="15.75" thickBot="1" x14ac:dyDescent="0.3">
      <c r="D40" s="17"/>
      <c r="E40" s="600"/>
      <c r="F40" s="102" t="s">
        <v>72</v>
      </c>
      <c r="G40" s="274">
        <v>1560.23</v>
      </c>
      <c r="H40" s="144">
        <v>1662.77</v>
      </c>
      <c r="I40" s="144">
        <v>1906.1</v>
      </c>
      <c r="J40" s="172">
        <v>2252.6799999999998</v>
      </c>
      <c r="K40" s="144">
        <v>2364.1</v>
      </c>
      <c r="L40" s="144">
        <f>SUM(L38:L39)</f>
        <v>2310.17</v>
      </c>
      <c r="M40" s="144">
        <v>2165.6999999999998</v>
      </c>
      <c r="N40" s="52">
        <v>2051.7199999999998</v>
      </c>
      <c r="O40" s="52">
        <v>1944.3</v>
      </c>
      <c r="P40" s="52">
        <v>1826.33</v>
      </c>
      <c r="Q40" s="144">
        <v>1539.59</v>
      </c>
      <c r="R40" s="310">
        <v>1654.06</v>
      </c>
    </row>
    <row r="41" spans="4:18" x14ac:dyDescent="0.25">
      <c r="D41" s="7"/>
      <c r="E41" s="599" t="s">
        <v>29</v>
      </c>
      <c r="F41" s="115" t="s">
        <v>30</v>
      </c>
      <c r="G41" s="97">
        <v>2.0099999999999998</v>
      </c>
      <c r="H41" s="58">
        <v>2.0299999999999998</v>
      </c>
      <c r="I41" s="58">
        <v>2</v>
      </c>
      <c r="J41" s="173">
        <v>1.93</v>
      </c>
      <c r="K41" s="58">
        <v>1.92</v>
      </c>
      <c r="L41" s="58">
        <v>1.92</v>
      </c>
      <c r="M41" s="58">
        <v>1.91</v>
      </c>
      <c r="N41" s="57">
        <v>1.89</v>
      </c>
      <c r="O41" s="57">
        <v>1.86</v>
      </c>
      <c r="P41" s="57">
        <v>1.85</v>
      </c>
      <c r="Q41" s="58">
        <v>1.83</v>
      </c>
      <c r="R41" s="313">
        <v>1.81</v>
      </c>
    </row>
    <row r="42" spans="4:18" s="14" customFormat="1" ht="15.75" thickBot="1" x14ac:dyDescent="0.3">
      <c r="D42" s="17"/>
      <c r="E42" s="648"/>
      <c r="F42" s="102" t="s">
        <v>72</v>
      </c>
      <c r="G42" s="326">
        <v>2.0099999999999998</v>
      </c>
      <c r="H42" s="144">
        <v>2.0299999999999998</v>
      </c>
      <c r="I42" s="144">
        <v>2</v>
      </c>
      <c r="J42" s="172">
        <v>1.93</v>
      </c>
      <c r="K42" s="144">
        <v>1.92</v>
      </c>
      <c r="L42" s="144">
        <f>SUM(L41)</f>
        <v>1.92</v>
      </c>
      <c r="M42" s="144">
        <v>1.91</v>
      </c>
      <c r="N42" s="52">
        <v>1.89</v>
      </c>
      <c r="O42" s="52">
        <v>1.86</v>
      </c>
      <c r="P42" s="52">
        <v>1.85</v>
      </c>
      <c r="Q42" s="144">
        <v>1.83</v>
      </c>
      <c r="R42" s="310">
        <v>1.81</v>
      </c>
    </row>
    <row r="43" spans="4:18" x14ac:dyDescent="0.25">
      <c r="D43" s="7"/>
      <c r="E43" s="599" t="s">
        <v>32</v>
      </c>
      <c r="F43" s="115" t="s">
        <v>32</v>
      </c>
      <c r="G43" s="275">
        <v>208.11</v>
      </c>
      <c r="H43" s="58">
        <v>210.91</v>
      </c>
      <c r="I43" s="58">
        <v>309.3</v>
      </c>
      <c r="J43" s="173">
        <v>335.64</v>
      </c>
      <c r="K43" s="58">
        <v>374.39</v>
      </c>
      <c r="L43" s="58">
        <v>445.04</v>
      </c>
      <c r="M43" s="58">
        <v>379.86</v>
      </c>
      <c r="N43" s="57">
        <v>364.19</v>
      </c>
      <c r="O43" s="57">
        <v>342.96</v>
      </c>
      <c r="P43" s="57">
        <v>312.33999999999997</v>
      </c>
      <c r="Q43" s="58">
        <v>267.04000000000002</v>
      </c>
      <c r="R43" s="313">
        <v>297.64</v>
      </c>
    </row>
    <row r="44" spans="4:18" s="14" customFormat="1" ht="15.75" thickBot="1" x14ac:dyDescent="0.3">
      <c r="D44" s="17"/>
      <c r="E44" s="648"/>
      <c r="F44" s="102" t="s">
        <v>72</v>
      </c>
      <c r="G44" s="274">
        <v>208.11</v>
      </c>
      <c r="H44" s="144">
        <v>210.91</v>
      </c>
      <c r="I44" s="144">
        <v>309.3</v>
      </c>
      <c r="J44" s="172">
        <v>335.64</v>
      </c>
      <c r="K44" s="144">
        <v>374.39</v>
      </c>
      <c r="L44" s="144">
        <f>SUM(L43)</f>
        <v>445.04</v>
      </c>
      <c r="M44" s="144">
        <v>379.86</v>
      </c>
      <c r="N44" s="52">
        <v>364.19</v>
      </c>
      <c r="O44" s="52">
        <v>342.96</v>
      </c>
      <c r="P44" s="52">
        <v>312.33999999999997</v>
      </c>
      <c r="Q44" s="144">
        <v>267.04000000000002</v>
      </c>
      <c r="R44" s="310">
        <v>297.64</v>
      </c>
    </row>
    <row r="45" spans="4:18" x14ac:dyDescent="0.25">
      <c r="D45" s="7"/>
      <c r="E45" s="599" t="s">
        <v>33</v>
      </c>
      <c r="F45" s="115" t="s">
        <v>33</v>
      </c>
      <c r="G45" s="275">
        <v>657.75</v>
      </c>
      <c r="H45" s="58">
        <v>691.18</v>
      </c>
      <c r="I45" s="58">
        <v>828.9</v>
      </c>
      <c r="J45" s="173">
        <v>769.13</v>
      </c>
      <c r="K45" s="58">
        <v>910.05</v>
      </c>
      <c r="L45" s="58">
        <v>750.45</v>
      </c>
      <c r="M45" s="58">
        <v>848.92</v>
      </c>
      <c r="N45" s="57">
        <v>798.35</v>
      </c>
      <c r="O45" s="57">
        <v>645.49</v>
      </c>
      <c r="P45" s="57">
        <v>679.07</v>
      </c>
      <c r="Q45" s="58">
        <v>573.45000000000005</v>
      </c>
      <c r="R45" s="313">
        <v>519.07000000000005</v>
      </c>
    </row>
    <row r="46" spans="4:18" s="14" customFormat="1" ht="15.75" thickBot="1" x14ac:dyDescent="0.3">
      <c r="D46" s="17"/>
      <c r="E46" s="648"/>
      <c r="F46" s="102" t="s">
        <v>72</v>
      </c>
      <c r="G46" s="274">
        <v>657.75</v>
      </c>
      <c r="H46" s="144">
        <v>691.18</v>
      </c>
      <c r="I46" s="144">
        <v>828.9</v>
      </c>
      <c r="J46" s="172">
        <v>769.13</v>
      </c>
      <c r="K46" s="144">
        <v>910.05</v>
      </c>
      <c r="L46" s="144">
        <f>SUM(L45)</f>
        <v>750.45</v>
      </c>
      <c r="M46" s="144">
        <v>848.92</v>
      </c>
      <c r="N46" s="52">
        <v>798.35</v>
      </c>
      <c r="O46" s="52">
        <v>645.49</v>
      </c>
      <c r="P46" s="52">
        <v>679.07</v>
      </c>
      <c r="Q46" s="144">
        <v>573.45000000000005</v>
      </c>
      <c r="R46" s="310">
        <v>519.07000000000005</v>
      </c>
    </row>
    <row r="47" spans="4:18" x14ac:dyDescent="0.25">
      <c r="D47" s="7"/>
      <c r="E47" s="599" t="s">
        <v>34</v>
      </c>
      <c r="F47" s="115" t="s">
        <v>34</v>
      </c>
      <c r="G47" s="275">
        <v>413.03</v>
      </c>
      <c r="H47" s="58">
        <v>454.51</v>
      </c>
      <c r="I47" s="58">
        <v>501.8</v>
      </c>
      <c r="J47" s="173">
        <v>531.37</v>
      </c>
      <c r="K47" s="58">
        <v>517.69000000000005</v>
      </c>
      <c r="L47" s="58">
        <v>531.65</v>
      </c>
      <c r="M47" s="58">
        <v>429.48</v>
      </c>
      <c r="N47" s="57">
        <v>505.55</v>
      </c>
      <c r="O47" s="57">
        <v>493.05</v>
      </c>
      <c r="P47" s="57">
        <v>431.64</v>
      </c>
      <c r="Q47" s="58">
        <v>422.24</v>
      </c>
      <c r="R47" s="313">
        <v>355.75</v>
      </c>
    </row>
    <row r="48" spans="4:18" s="14" customFormat="1" ht="15.75" thickBot="1" x14ac:dyDescent="0.3">
      <c r="D48" s="17"/>
      <c r="E48" s="648"/>
      <c r="F48" s="102" t="s">
        <v>72</v>
      </c>
      <c r="G48" s="274">
        <v>413.03</v>
      </c>
      <c r="H48" s="144">
        <v>454.51</v>
      </c>
      <c r="I48" s="144">
        <v>501.8</v>
      </c>
      <c r="J48" s="172">
        <v>531.37</v>
      </c>
      <c r="K48" s="144">
        <v>517.69000000000005</v>
      </c>
      <c r="L48" s="144">
        <f>SUM(L47)</f>
        <v>531.65</v>
      </c>
      <c r="M48" s="144">
        <v>429.48</v>
      </c>
      <c r="N48" s="52">
        <v>505.55</v>
      </c>
      <c r="O48" s="52">
        <v>493.05</v>
      </c>
      <c r="P48" s="52">
        <v>431.64</v>
      </c>
      <c r="Q48" s="144">
        <v>422.24</v>
      </c>
      <c r="R48" s="310">
        <v>355.75</v>
      </c>
    </row>
    <row r="49" spans="4:18" x14ac:dyDescent="0.25">
      <c r="D49" s="7"/>
      <c r="E49" s="599" t="s">
        <v>77</v>
      </c>
      <c r="F49" s="115" t="s">
        <v>30</v>
      </c>
      <c r="G49" s="275">
        <v>268.32</v>
      </c>
      <c r="H49" s="58">
        <v>393.76</v>
      </c>
      <c r="I49" s="58">
        <v>338.8</v>
      </c>
      <c r="J49" s="173">
        <v>325.33</v>
      </c>
      <c r="K49" s="58">
        <v>252.81</v>
      </c>
      <c r="L49" s="58">
        <v>211</v>
      </c>
      <c r="M49" s="58">
        <v>365.52</v>
      </c>
      <c r="N49" s="57">
        <v>292.24</v>
      </c>
      <c r="O49" s="57">
        <v>333.12</v>
      </c>
      <c r="P49" s="57">
        <v>276.77</v>
      </c>
      <c r="Q49" s="58">
        <v>276.18</v>
      </c>
      <c r="R49" s="313">
        <v>213.54</v>
      </c>
    </row>
    <row r="50" spans="4:18" s="14" customFormat="1" ht="15.75" thickBot="1" x14ac:dyDescent="0.3">
      <c r="D50" s="17"/>
      <c r="E50" s="648"/>
      <c r="F50" s="149" t="s">
        <v>72</v>
      </c>
      <c r="G50" s="274">
        <v>268.32</v>
      </c>
      <c r="H50" s="144">
        <v>393.76</v>
      </c>
      <c r="I50" s="144">
        <v>338.8</v>
      </c>
      <c r="J50" s="172">
        <v>325.33</v>
      </c>
      <c r="K50" s="144">
        <v>252.81</v>
      </c>
      <c r="L50" s="144">
        <f>SUM(L49)</f>
        <v>211</v>
      </c>
      <c r="M50" s="144">
        <v>365.52</v>
      </c>
      <c r="N50" s="146">
        <v>292.24</v>
      </c>
      <c r="O50" s="52">
        <v>333.12</v>
      </c>
      <c r="P50" s="52">
        <v>276.77</v>
      </c>
      <c r="Q50" s="144">
        <v>276.18</v>
      </c>
      <c r="R50" s="311">
        <v>213.54</v>
      </c>
    </row>
    <row r="51" spans="4:18" x14ac:dyDescent="0.25">
      <c r="D51" s="7"/>
      <c r="E51" s="599" t="s">
        <v>31</v>
      </c>
      <c r="F51" s="99" t="s">
        <v>31</v>
      </c>
      <c r="G51" s="275">
        <v>177.79</v>
      </c>
      <c r="H51" s="58">
        <v>184.41</v>
      </c>
      <c r="I51" s="58">
        <v>188.1</v>
      </c>
      <c r="J51" s="175">
        <v>220.69</v>
      </c>
      <c r="K51" s="58">
        <v>298.85000000000002</v>
      </c>
      <c r="L51" s="58">
        <v>222.41</v>
      </c>
      <c r="M51" s="58">
        <v>211.6</v>
      </c>
      <c r="N51" s="58">
        <v>174.02</v>
      </c>
      <c r="O51" s="58">
        <v>190.51</v>
      </c>
      <c r="P51" s="58">
        <v>194.81</v>
      </c>
      <c r="Q51" s="58">
        <v>180.87</v>
      </c>
      <c r="R51" s="313">
        <v>153.19</v>
      </c>
    </row>
    <row r="52" spans="4:18" s="14" customFormat="1" ht="15.75" thickBot="1" x14ac:dyDescent="0.3">
      <c r="D52" s="17"/>
      <c r="E52" s="648"/>
      <c r="F52" s="149" t="s">
        <v>72</v>
      </c>
      <c r="G52" s="274">
        <v>177.79</v>
      </c>
      <c r="H52" s="144">
        <v>184.41</v>
      </c>
      <c r="I52" s="144">
        <v>188.1</v>
      </c>
      <c r="J52" s="146">
        <v>220.69</v>
      </c>
      <c r="K52" s="146">
        <v>298.85000000000002</v>
      </c>
      <c r="L52" s="146">
        <f>SUM(L51)</f>
        <v>222.41</v>
      </c>
      <c r="M52" s="144">
        <v>211.6</v>
      </c>
      <c r="N52" s="144">
        <v>174.02</v>
      </c>
      <c r="O52" s="144">
        <v>190.51</v>
      </c>
      <c r="P52" s="144">
        <v>194.81</v>
      </c>
      <c r="Q52" s="144">
        <v>180.87</v>
      </c>
      <c r="R52" s="310">
        <v>153.19</v>
      </c>
    </row>
    <row r="53" spans="4:18" x14ac:dyDescent="0.25">
      <c r="D53" s="7"/>
      <c r="E53" s="599" t="s">
        <v>87</v>
      </c>
      <c r="F53" s="96" t="s">
        <v>14</v>
      </c>
      <c r="G53" s="97">
        <v>877.46</v>
      </c>
      <c r="H53" s="53">
        <v>1007.36</v>
      </c>
      <c r="I53" s="53">
        <v>954.5</v>
      </c>
      <c r="J53" s="53">
        <v>1183.6099999999999</v>
      </c>
      <c r="K53" s="53">
        <v>1206.42</v>
      </c>
      <c r="L53" s="53">
        <v>1250.1199999999999</v>
      </c>
      <c r="M53" s="53">
        <v>1441.51</v>
      </c>
      <c r="N53" s="53">
        <v>1186.8499999999999</v>
      </c>
      <c r="O53" s="53">
        <v>1022.55</v>
      </c>
      <c r="P53" s="53">
        <v>854.34</v>
      </c>
      <c r="Q53" s="53">
        <v>654.51</v>
      </c>
      <c r="R53" s="70">
        <v>599.09</v>
      </c>
    </row>
    <row r="54" spans="4:18" x14ac:dyDescent="0.25">
      <c r="D54" s="7"/>
      <c r="E54" s="647"/>
      <c r="F54" s="96" t="s">
        <v>85</v>
      </c>
      <c r="G54" s="97">
        <v>174.02</v>
      </c>
      <c r="H54" s="53">
        <v>343.83</v>
      </c>
      <c r="I54" s="53">
        <v>302</v>
      </c>
      <c r="J54" s="53">
        <v>328.34</v>
      </c>
      <c r="K54" s="53">
        <v>252.16</v>
      </c>
      <c r="L54" s="53">
        <v>196.56</v>
      </c>
      <c r="M54" s="53">
        <v>201.1</v>
      </c>
      <c r="N54" s="53">
        <v>180.46</v>
      </c>
      <c r="O54" s="53">
        <v>152.19</v>
      </c>
      <c r="P54" s="53">
        <v>140.03</v>
      </c>
      <c r="Q54" s="53">
        <v>129.1</v>
      </c>
      <c r="R54" s="70">
        <v>85.84</v>
      </c>
    </row>
    <row r="55" spans="4:18" x14ac:dyDescent="0.25">
      <c r="D55" s="7"/>
      <c r="E55" s="647"/>
      <c r="F55" s="99" t="s">
        <v>15</v>
      </c>
      <c r="G55" s="100">
        <v>925.2</v>
      </c>
      <c r="H55" s="54">
        <v>991.29</v>
      </c>
      <c r="I55" s="54">
        <v>1011.2</v>
      </c>
      <c r="J55" s="54">
        <v>1871.5</v>
      </c>
      <c r="K55" s="54">
        <v>2027.73</v>
      </c>
      <c r="L55" s="54">
        <v>1435.16</v>
      </c>
      <c r="M55" s="54">
        <v>1395</v>
      </c>
      <c r="N55" s="54">
        <v>1582.71</v>
      </c>
      <c r="O55" s="54">
        <v>1320.39</v>
      </c>
      <c r="P55" s="54">
        <v>1328.74</v>
      </c>
      <c r="Q55" s="54">
        <v>1220.6300000000001</v>
      </c>
      <c r="R55" s="309">
        <v>1070.93</v>
      </c>
    </row>
    <row r="56" spans="4:18" s="14" customFormat="1" ht="15.75" thickBot="1" x14ac:dyDescent="0.3">
      <c r="D56" s="17"/>
      <c r="E56" s="648"/>
      <c r="F56" s="102" t="s">
        <v>72</v>
      </c>
      <c r="G56" s="327">
        <v>1976.68</v>
      </c>
      <c r="H56" s="144">
        <v>2342.48</v>
      </c>
      <c r="I56" s="144">
        <v>2267.6999999999998</v>
      </c>
      <c r="J56" s="144">
        <v>3383.45</v>
      </c>
      <c r="K56" s="144">
        <v>3486.31</v>
      </c>
      <c r="L56" s="144">
        <f>SUM(L53:L55)</f>
        <v>2881.84</v>
      </c>
      <c r="M56" s="144">
        <v>3037.61</v>
      </c>
      <c r="N56" s="144">
        <v>2950.02</v>
      </c>
      <c r="O56" s="144">
        <v>2495.13</v>
      </c>
      <c r="P56" s="144">
        <v>2323.11</v>
      </c>
      <c r="Q56" s="144">
        <v>2004.24</v>
      </c>
      <c r="R56" s="310">
        <v>1755.86</v>
      </c>
    </row>
    <row r="57" spans="4:18" ht="15.75" thickBot="1" x14ac:dyDescent="0.3">
      <c r="D57" s="7"/>
      <c r="E57" s="681" t="s">
        <v>48</v>
      </c>
      <c r="F57" s="682"/>
      <c r="G57" s="123">
        <v>50349.54</v>
      </c>
      <c r="H57" s="166">
        <v>48083.31</v>
      </c>
      <c r="I57" s="166">
        <v>53408.899999999994</v>
      </c>
      <c r="J57" s="166">
        <v>66619.009999999995</v>
      </c>
      <c r="K57" s="166">
        <v>69681.23</v>
      </c>
      <c r="L57" s="166">
        <v>72723.14</v>
      </c>
      <c r="M57" s="166">
        <v>75675.070000000007</v>
      </c>
      <c r="N57" s="166">
        <v>75147.91</v>
      </c>
      <c r="O57" s="166">
        <v>70063.360000000001</v>
      </c>
      <c r="P57" s="166">
        <v>64289.78</v>
      </c>
      <c r="Q57" s="166">
        <v>55239.55</v>
      </c>
      <c r="R57" s="317">
        <v>50233.17</v>
      </c>
    </row>
    <row r="58" spans="4:18" ht="15.75" thickBot="1" x14ac:dyDescent="0.3">
      <c r="D58" s="7"/>
      <c r="E58" s="677" t="s">
        <v>88</v>
      </c>
      <c r="F58" s="678"/>
      <c r="G58" s="324">
        <v>144814.42000000001</v>
      </c>
      <c r="H58" s="165">
        <v>133723.01999999999</v>
      </c>
      <c r="I58" s="165">
        <v>139915.4</v>
      </c>
      <c r="J58" s="165">
        <v>157609.65</v>
      </c>
      <c r="K58" s="165">
        <v>178320.3</v>
      </c>
      <c r="L58" s="165">
        <v>192390.59</v>
      </c>
      <c r="M58" s="165">
        <v>198685.6</v>
      </c>
      <c r="N58" s="165">
        <v>203497.18</v>
      </c>
      <c r="O58" s="165">
        <v>198927.93</v>
      </c>
      <c r="P58" s="165">
        <v>183827.1</v>
      </c>
      <c r="Q58" s="165">
        <v>167710.43</v>
      </c>
      <c r="R58" s="321">
        <v>153441.64000000001</v>
      </c>
    </row>
    <row r="59" spans="4:18" ht="15.75" thickBot="1" x14ac:dyDescent="0.3">
      <c r="D59" s="7"/>
      <c r="E59" s="677" t="s">
        <v>68</v>
      </c>
      <c r="F59" s="678"/>
      <c r="G59" s="320">
        <v>10503.31</v>
      </c>
      <c r="H59" s="163">
        <v>9244.51</v>
      </c>
      <c r="I59" s="163">
        <v>9777.2000000000007</v>
      </c>
      <c r="J59" s="163">
        <v>10643.77</v>
      </c>
      <c r="K59" s="163">
        <v>12643.76</v>
      </c>
      <c r="L59" s="163">
        <v>13380.41</v>
      </c>
      <c r="M59" s="163">
        <v>13485.52</v>
      </c>
      <c r="N59" s="163">
        <v>11409</v>
      </c>
      <c r="O59" s="163">
        <v>10309.19</v>
      </c>
      <c r="P59" s="163">
        <v>8404.0400000000009</v>
      </c>
      <c r="Q59" s="163">
        <v>7836.8</v>
      </c>
      <c r="R59" s="325">
        <v>6828.98</v>
      </c>
    </row>
    <row r="60" spans="4:18" ht="15.75" thickBot="1" x14ac:dyDescent="0.3">
      <c r="D60" s="7"/>
      <c r="E60" s="675" t="s">
        <v>35</v>
      </c>
      <c r="F60" s="676"/>
      <c r="G60" s="78">
        <v>205667.23</v>
      </c>
      <c r="H60" s="166">
        <v>191050.83</v>
      </c>
      <c r="I60" s="166">
        <v>203101.5</v>
      </c>
      <c r="J60" s="166">
        <v>234872.42</v>
      </c>
      <c r="K60" s="166">
        <v>260645.26</v>
      </c>
      <c r="L60" s="166">
        <v>278494.14</v>
      </c>
      <c r="M60" s="166">
        <v>287846.17</v>
      </c>
      <c r="N60" s="166">
        <v>290054.08</v>
      </c>
      <c r="O60" s="166">
        <v>279300.46000000002</v>
      </c>
      <c r="P60" s="166">
        <v>256520.91</v>
      </c>
      <c r="Q60" s="166">
        <v>230786.79</v>
      </c>
      <c r="R60" s="315">
        <v>210503.79</v>
      </c>
    </row>
    <row r="61" spans="4:18" ht="15.75" thickBot="1" x14ac:dyDescent="0.3">
      <c r="D61" s="7"/>
      <c r="E61" s="683" t="s">
        <v>91</v>
      </c>
      <c r="F61" s="684"/>
      <c r="G61" s="328">
        <v>1795</v>
      </c>
      <c r="H61" s="178">
        <v>1793</v>
      </c>
      <c r="I61" s="178">
        <v>1789</v>
      </c>
      <c r="J61" s="178">
        <v>1789</v>
      </c>
      <c r="K61" s="178">
        <v>1785</v>
      </c>
      <c r="L61" s="178">
        <v>1785</v>
      </c>
      <c r="M61" s="178">
        <v>1783</v>
      </c>
      <c r="N61" s="178">
        <v>1781</v>
      </c>
      <c r="O61" s="178">
        <v>1779</v>
      </c>
      <c r="P61" s="178">
        <v>1775</v>
      </c>
      <c r="Q61" s="178">
        <v>1774</v>
      </c>
      <c r="R61" s="229">
        <v>1771</v>
      </c>
    </row>
    <row r="62" spans="4:18" x14ac:dyDescent="0.25">
      <c r="E62" s="651" t="s">
        <v>92</v>
      </c>
      <c r="F62" s="651"/>
      <c r="G62" s="651"/>
      <c r="H62" s="651"/>
      <c r="I62" s="651"/>
      <c r="J62" s="651"/>
      <c r="K62" s="651"/>
      <c r="L62" s="651"/>
      <c r="M62" s="651"/>
      <c r="N62" s="651"/>
      <c r="O62" s="651"/>
      <c r="P62" s="651"/>
      <c r="Q62" s="651"/>
      <c r="R62" s="651"/>
    </row>
    <row r="63" spans="4:18" x14ac:dyDescent="0.25">
      <c r="E63" s="651" t="s">
        <v>145</v>
      </c>
      <c r="F63" s="651"/>
      <c r="G63" s="651"/>
      <c r="H63" s="651"/>
      <c r="I63" s="651"/>
      <c r="J63" s="651"/>
      <c r="K63" s="651"/>
      <c r="L63" s="651"/>
      <c r="M63" s="651"/>
      <c r="N63" s="651"/>
      <c r="O63" s="651"/>
      <c r="P63" s="651"/>
      <c r="Q63" s="651"/>
      <c r="R63" s="651"/>
    </row>
    <row r="64" spans="4:18" x14ac:dyDescent="0.25">
      <c r="E64" s="651" t="s">
        <v>86</v>
      </c>
      <c r="F64" s="651"/>
      <c r="G64" s="651"/>
      <c r="H64" s="651"/>
      <c r="I64" s="651"/>
      <c r="J64" s="651"/>
      <c r="K64" s="651"/>
      <c r="L64" s="651"/>
      <c r="M64" s="651"/>
      <c r="N64" s="651"/>
      <c r="O64" s="651"/>
      <c r="P64" s="651"/>
      <c r="Q64" s="651"/>
      <c r="R64" s="651"/>
    </row>
    <row r="65" spans="5:18" ht="15.75" x14ac:dyDescent="0.25">
      <c r="E65" s="630" t="s">
        <v>121</v>
      </c>
      <c r="F65" s="630"/>
      <c r="G65" s="630"/>
      <c r="H65" s="630"/>
      <c r="I65" s="630"/>
      <c r="J65" s="630"/>
      <c r="K65" s="630"/>
      <c r="L65" s="630"/>
      <c r="M65" s="630"/>
      <c r="N65" s="630"/>
      <c r="O65" s="630"/>
      <c r="P65" s="630"/>
      <c r="Q65" s="630"/>
      <c r="R65" s="630"/>
    </row>
  </sheetData>
  <mergeCells count="26">
    <mergeCell ref="E65:R65"/>
    <mergeCell ref="E59:F59"/>
    <mergeCell ref="E60:F60"/>
    <mergeCell ref="E61:F61"/>
    <mergeCell ref="E62:R62"/>
    <mergeCell ref="E63:R63"/>
    <mergeCell ref="E64:R64"/>
    <mergeCell ref="E58:F58"/>
    <mergeCell ref="E29:E32"/>
    <mergeCell ref="E33:E37"/>
    <mergeCell ref="E38:E40"/>
    <mergeCell ref="E41:E42"/>
    <mergeCell ref="E43:E44"/>
    <mergeCell ref="E45:E46"/>
    <mergeCell ref="E47:E48"/>
    <mergeCell ref="E49:E50"/>
    <mergeCell ref="E51:E52"/>
    <mergeCell ref="E53:E56"/>
    <mergeCell ref="E57:F57"/>
    <mergeCell ref="E2:R3"/>
    <mergeCell ref="E4:R4"/>
    <mergeCell ref="E23:E28"/>
    <mergeCell ref="E6:R6"/>
    <mergeCell ref="E8:E16"/>
    <mergeCell ref="E17:E20"/>
    <mergeCell ref="E21:E22"/>
  </mergeCells>
  <pageMargins left="0.7" right="0.7" top="0.75" bottom="0.75" header="0.3" footer="0.3"/>
  <pageSetup paperSize="9" scale="48" orientation="landscape" r:id="rId1"/>
  <headerFooter>
    <oddHeader xml:space="preserve">&amp;L&amp;G&amp;RCAMPAÑA: 2020/2021. MES: SEPTIEMBRE
Fecha de emisión de datos:  26/04/2022
</oddHead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R66"/>
  <sheetViews>
    <sheetView view="pageLayout" zoomScale="68" zoomScaleNormal="80" zoomScaleSheetLayoutView="70" zoomScalePageLayoutView="68" workbookViewId="0">
      <selection activeCell="E64" sqref="E64:R64"/>
    </sheetView>
  </sheetViews>
  <sheetFormatPr baseColWidth="10" defaultRowHeight="15" x14ac:dyDescent="0.25"/>
  <cols>
    <col min="5" max="5" width="29" bestFit="1" customWidth="1"/>
    <col min="6" max="6" width="23.7109375" customWidth="1"/>
    <col min="7" max="7" width="11.85546875" bestFit="1" customWidth="1"/>
    <col min="8" max="8" width="14.28515625" bestFit="1" customWidth="1"/>
    <col min="9" max="9" width="13.7109375" bestFit="1" customWidth="1"/>
    <col min="17" max="17" width="11.42578125" style="2"/>
    <col min="18" max="18" width="15.7109375" style="2" customWidth="1"/>
  </cols>
  <sheetData>
    <row r="1" spans="4:18" ht="9" customHeight="1" x14ac:dyDescent="0.25"/>
    <row r="2" spans="4:18" ht="15" customHeight="1" x14ac:dyDescent="0.25">
      <c r="E2" s="572" t="s">
        <v>141</v>
      </c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572"/>
    </row>
    <row r="3" spans="4:18" ht="15" customHeight="1" x14ac:dyDescent="0.25"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</row>
    <row r="4" spans="4:18" ht="24" customHeight="1" x14ac:dyDescent="0.25">
      <c r="E4" s="572" t="s">
        <v>142</v>
      </c>
      <c r="F4" s="572"/>
      <c r="G4" s="572"/>
      <c r="H4" s="572"/>
      <c r="I4" s="572"/>
      <c r="J4" s="572"/>
      <c r="K4" s="572"/>
      <c r="L4" s="572"/>
      <c r="M4" s="572"/>
      <c r="N4" s="572"/>
      <c r="O4" s="572"/>
      <c r="P4" s="572"/>
      <c r="Q4" s="572"/>
      <c r="R4" s="572"/>
    </row>
    <row r="5" spans="4:18" ht="15.75" thickBot="1" x14ac:dyDescent="0.3"/>
    <row r="6" spans="4:18" ht="16.5" thickBot="1" x14ac:dyDescent="0.3">
      <c r="E6" s="669" t="s">
        <v>95</v>
      </c>
      <c r="F6" s="670"/>
      <c r="G6" s="670"/>
      <c r="H6" s="670"/>
      <c r="I6" s="670"/>
      <c r="J6" s="670"/>
      <c r="K6" s="670"/>
      <c r="L6" s="670"/>
      <c r="M6" s="670"/>
      <c r="N6" s="670"/>
      <c r="O6" s="670"/>
      <c r="P6" s="670"/>
      <c r="Q6" s="670"/>
      <c r="R6" s="671"/>
    </row>
    <row r="7" spans="4:18" ht="31.5" customHeight="1" thickBot="1" x14ac:dyDescent="0.3">
      <c r="E7" s="179" t="s">
        <v>54</v>
      </c>
      <c r="F7" s="68" t="s">
        <v>4</v>
      </c>
      <c r="G7" s="167" t="s">
        <v>39</v>
      </c>
      <c r="H7" s="67" t="s">
        <v>40</v>
      </c>
      <c r="I7" s="67" t="s">
        <v>41</v>
      </c>
      <c r="J7" s="67" t="s">
        <v>42</v>
      </c>
      <c r="K7" s="67" t="s">
        <v>43</v>
      </c>
      <c r="L7" s="67" t="s">
        <v>44</v>
      </c>
      <c r="M7" s="67" t="s">
        <v>45</v>
      </c>
      <c r="N7" s="67" t="s">
        <v>46</v>
      </c>
      <c r="O7" s="67" t="s">
        <v>55</v>
      </c>
      <c r="P7" s="142" t="s">
        <v>56</v>
      </c>
      <c r="Q7" s="67" t="s">
        <v>57</v>
      </c>
      <c r="R7" s="67" t="s">
        <v>58</v>
      </c>
    </row>
    <row r="8" spans="4:18" x14ac:dyDescent="0.25">
      <c r="D8" s="7"/>
      <c r="E8" s="599" t="s">
        <v>74</v>
      </c>
      <c r="F8" s="43" t="s">
        <v>80</v>
      </c>
      <c r="G8" s="69"/>
      <c r="H8" s="60"/>
      <c r="I8" s="60"/>
      <c r="J8" s="60"/>
      <c r="K8" s="60"/>
      <c r="L8" s="60"/>
      <c r="M8" s="60"/>
      <c r="N8" s="60"/>
      <c r="O8" s="60"/>
      <c r="P8" s="60"/>
      <c r="Q8" s="53"/>
      <c r="R8" s="45"/>
    </row>
    <row r="9" spans="4:18" x14ac:dyDescent="0.25">
      <c r="D9" s="7"/>
      <c r="E9" s="620"/>
      <c r="F9" s="46" t="s">
        <v>81</v>
      </c>
      <c r="G9" s="44">
        <v>3.9</v>
      </c>
      <c r="H9" s="53">
        <v>3.8</v>
      </c>
      <c r="I9" s="53">
        <v>3.7</v>
      </c>
      <c r="J9" s="53">
        <v>3.4</v>
      </c>
      <c r="K9" s="53">
        <v>3.4</v>
      </c>
      <c r="L9" s="53">
        <v>3.3</v>
      </c>
      <c r="M9" s="53">
        <v>3.1</v>
      </c>
      <c r="N9" s="53">
        <v>3</v>
      </c>
      <c r="O9" s="53">
        <v>2.9</v>
      </c>
      <c r="P9" s="53">
        <v>2.6</v>
      </c>
      <c r="Q9" s="53">
        <v>2.5</v>
      </c>
      <c r="R9" s="47">
        <v>2.4</v>
      </c>
    </row>
    <row r="10" spans="4:18" x14ac:dyDescent="0.25">
      <c r="D10" s="7"/>
      <c r="E10" s="620"/>
      <c r="F10" s="46" t="s">
        <v>82</v>
      </c>
      <c r="G10" s="44">
        <v>407.5</v>
      </c>
      <c r="H10" s="53">
        <v>435.4</v>
      </c>
      <c r="I10" s="53">
        <v>350.5</v>
      </c>
      <c r="J10" s="53">
        <v>398.7</v>
      </c>
      <c r="K10" s="53">
        <v>244.5</v>
      </c>
      <c r="L10" s="53">
        <v>307.2</v>
      </c>
      <c r="M10" s="53">
        <v>583.4</v>
      </c>
      <c r="N10" s="53">
        <v>592.6</v>
      </c>
      <c r="O10" s="53">
        <v>610.4</v>
      </c>
      <c r="P10" s="53">
        <v>622</v>
      </c>
      <c r="Q10" s="53">
        <v>553.20000000000005</v>
      </c>
      <c r="R10" s="47">
        <v>542.29999999999995</v>
      </c>
    </row>
    <row r="11" spans="4:18" x14ac:dyDescent="0.25">
      <c r="D11" s="7"/>
      <c r="E11" s="620"/>
      <c r="F11" s="46" t="s">
        <v>6</v>
      </c>
      <c r="G11" s="44">
        <v>52</v>
      </c>
      <c r="H11" s="53">
        <v>61</v>
      </c>
      <c r="I11" s="53">
        <v>42.6</v>
      </c>
      <c r="J11" s="53">
        <v>76</v>
      </c>
      <c r="K11" s="53">
        <v>37.9</v>
      </c>
      <c r="L11" s="53">
        <v>91.3</v>
      </c>
      <c r="M11" s="53">
        <v>100</v>
      </c>
      <c r="N11" s="53">
        <v>88.1</v>
      </c>
      <c r="O11" s="53">
        <v>100</v>
      </c>
      <c r="P11" s="53">
        <v>89.1</v>
      </c>
      <c r="Q11" s="53">
        <v>64.7</v>
      </c>
      <c r="R11" s="47">
        <v>75.5</v>
      </c>
    </row>
    <row r="12" spans="4:18" x14ac:dyDescent="0.25">
      <c r="D12" s="7"/>
      <c r="E12" s="620"/>
      <c r="F12" s="46" t="s">
        <v>7</v>
      </c>
      <c r="G12" s="44">
        <v>3.4</v>
      </c>
      <c r="H12" s="53">
        <v>3</v>
      </c>
      <c r="I12" s="53">
        <v>2.6</v>
      </c>
      <c r="J12" s="53">
        <v>1.4</v>
      </c>
      <c r="K12" s="53">
        <v>4.4000000000000004</v>
      </c>
      <c r="L12" s="53">
        <v>3.7</v>
      </c>
      <c r="M12" s="53">
        <v>2.7</v>
      </c>
      <c r="N12" s="53">
        <v>1.3</v>
      </c>
      <c r="O12" s="53">
        <v>3.3</v>
      </c>
      <c r="P12" s="53">
        <v>1.1000000000000001</v>
      </c>
      <c r="Q12" s="53">
        <v>1</v>
      </c>
      <c r="R12" s="47">
        <v>0</v>
      </c>
    </row>
    <row r="13" spans="4:18" x14ac:dyDescent="0.25">
      <c r="D13" s="7"/>
      <c r="E13" s="620"/>
      <c r="F13" s="46" t="s">
        <v>83</v>
      </c>
      <c r="G13" s="44">
        <v>252.4</v>
      </c>
      <c r="H13" s="53">
        <v>242.4</v>
      </c>
      <c r="I13" s="53">
        <v>169.4</v>
      </c>
      <c r="J13" s="53">
        <v>194.4</v>
      </c>
      <c r="K13" s="53">
        <v>253.2</v>
      </c>
      <c r="L13" s="53">
        <v>176.3</v>
      </c>
      <c r="M13" s="53">
        <v>213.9</v>
      </c>
      <c r="N13" s="53">
        <v>213.9</v>
      </c>
      <c r="O13" s="53">
        <v>185.6</v>
      </c>
      <c r="P13" s="53">
        <v>214.6</v>
      </c>
      <c r="Q13" s="53">
        <v>194.2</v>
      </c>
      <c r="R13" s="47">
        <v>192</v>
      </c>
    </row>
    <row r="14" spans="4:18" x14ac:dyDescent="0.25">
      <c r="D14" s="7"/>
      <c r="E14" s="620"/>
      <c r="F14" s="46" t="s">
        <v>84</v>
      </c>
      <c r="G14" s="44">
        <v>201.2</v>
      </c>
      <c r="H14" s="53">
        <v>146.6</v>
      </c>
      <c r="I14" s="53">
        <v>84.6</v>
      </c>
      <c r="J14" s="53">
        <v>124.1</v>
      </c>
      <c r="K14" s="53">
        <v>119</v>
      </c>
      <c r="L14" s="53">
        <v>110.8</v>
      </c>
      <c r="M14" s="53">
        <v>115.6</v>
      </c>
      <c r="N14" s="53">
        <v>113.9</v>
      </c>
      <c r="O14" s="53">
        <v>99.6</v>
      </c>
      <c r="P14" s="53">
        <v>92.5</v>
      </c>
      <c r="Q14" s="53">
        <v>117</v>
      </c>
      <c r="R14" s="47">
        <v>79.400000000000006</v>
      </c>
    </row>
    <row r="15" spans="4:18" x14ac:dyDescent="0.25">
      <c r="D15" s="7"/>
      <c r="E15" s="620"/>
      <c r="F15" s="48" t="s">
        <v>8</v>
      </c>
      <c r="G15" s="49">
        <v>596.5</v>
      </c>
      <c r="H15" s="54">
        <v>598.6</v>
      </c>
      <c r="I15" s="54">
        <v>567.4</v>
      </c>
      <c r="J15" s="54">
        <v>325</v>
      </c>
      <c r="K15" s="54">
        <v>587.5</v>
      </c>
      <c r="L15" s="54">
        <v>466</v>
      </c>
      <c r="M15" s="54">
        <v>782.8</v>
      </c>
      <c r="N15" s="54">
        <v>586.79999999999995</v>
      </c>
      <c r="O15" s="54">
        <v>805.6</v>
      </c>
      <c r="P15" s="54">
        <v>526.6</v>
      </c>
      <c r="Q15" s="54">
        <v>596.5</v>
      </c>
      <c r="R15" s="50">
        <v>708.2</v>
      </c>
    </row>
    <row r="16" spans="4:18" s="14" customFormat="1" ht="15.75" thickBot="1" x14ac:dyDescent="0.3">
      <c r="D16" s="17"/>
      <c r="E16" s="600"/>
      <c r="F16" s="51" t="s">
        <v>72</v>
      </c>
      <c r="G16" s="52">
        <v>1516.8999999999999</v>
      </c>
      <c r="H16" s="144">
        <v>1490.8000000000002</v>
      </c>
      <c r="I16" s="144">
        <v>1220.8000000000002</v>
      </c>
      <c r="J16" s="144">
        <v>1123</v>
      </c>
      <c r="K16" s="144">
        <v>1249.9000000000001</v>
      </c>
      <c r="L16" s="144">
        <v>1158.5999999999999</v>
      </c>
      <c r="M16" s="144">
        <v>1801.5</v>
      </c>
      <c r="N16" s="144">
        <v>1599.6</v>
      </c>
      <c r="O16" s="144">
        <v>1807.4</v>
      </c>
      <c r="P16" s="144">
        <v>1548.5</v>
      </c>
      <c r="Q16" s="144">
        <v>1529.1000000000001</v>
      </c>
      <c r="R16" s="55">
        <v>1599.8</v>
      </c>
    </row>
    <row r="17" spans="4:18" x14ac:dyDescent="0.25">
      <c r="D17" s="7"/>
      <c r="E17" s="599" t="s">
        <v>75</v>
      </c>
      <c r="F17" s="46" t="s">
        <v>10</v>
      </c>
      <c r="G17" s="44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47"/>
    </row>
    <row r="18" spans="4:18" x14ac:dyDescent="0.25">
      <c r="E18" s="654"/>
      <c r="F18" s="46" t="s">
        <v>11</v>
      </c>
      <c r="G18" s="44">
        <v>0.5</v>
      </c>
      <c r="H18" s="53">
        <v>0.5</v>
      </c>
      <c r="I18" s="53">
        <v>0.2</v>
      </c>
      <c r="J18" s="53">
        <v>0.2</v>
      </c>
      <c r="K18" s="53">
        <v>0.1</v>
      </c>
      <c r="L18" s="53"/>
      <c r="M18" s="53">
        <v>0.9</v>
      </c>
      <c r="N18" s="53">
        <v>0.5</v>
      </c>
      <c r="O18" s="53">
        <v>0.5</v>
      </c>
      <c r="P18" s="53">
        <v>1</v>
      </c>
      <c r="Q18" s="53">
        <v>0.6</v>
      </c>
      <c r="R18" s="47">
        <v>0.2</v>
      </c>
    </row>
    <row r="19" spans="4:18" x14ac:dyDescent="0.25">
      <c r="E19" s="654"/>
      <c r="F19" s="48" t="s">
        <v>12</v>
      </c>
      <c r="G19" s="49">
        <v>30.8</v>
      </c>
      <c r="H19" s="54">
        <v>25.8</v>
      </c>
      <c r="I19" s="54">
        <v>29.4</v>
      </c>
      <c r="J19" s="54">
        <v>22.9</v>
      </c>
      <c r="K19" s="54">
        <v>15.5</v>
      </c>
      <c r="L19" s="54">
        <v>21.8</v>
      </c>
      <c r="M19" s="54">
        <v>28.8</v>
      </c>
      <c r="N19" s="54">
        <v>21.4</v>
      </c>
      <c r="O19" s="54">
        <v>27.8</v>
      </c>
      <c r="P19" s="54">
        <v>15.3</v>
      </c>
      <c r="Q19" s="54">
        <v>13.8</v>
      </c>
      <c r="R19" s="50">
        <v>25.4</v>
      </c>
    </row>
    <row r="20" spans="4:18" s="14" customFormat="1" ht="15.75" thickBot="1" x14ac:dyDescent="0.3">
      <c r="E20" s="625"/>
      <c r="F20" s="51" t="s">
        <v>72</v>
      </c>
      <c r="G20" s="52">
        <v>31.3</v>
      </c>
      <c r="H20" s="144">
        <v>26.3</v>
      </c>
      <c r="I20" s="144">
        <v>29.599999999999998</v>
      </c>
      <c r="J20" s="144">
        <v>23.099999999999998</v>
      </c>
      <c r="K20" s="144">
        <v>15.6</v>
      </c>
      <c r="L20" s="144">
        <v>21.8</v>
      </c>
      <c r="M20" s="144">
        <v>29.7</v>
      </c>
      <c r="N20" s="144">
        <v>21.9</v>
      </c>
      <c r="O20" s="144">
        <v>28.3</v>
      </c>
      <c r="P20" s="144">
        <v>16.3</v>
      </c>
      <c r="Q20" s="144">
        <v>14.4</v>
      </c>
      <c r="R20" s="55">
        <v>25.599999999999998</v>
      </c>
    </row>
    <row r="21" spans="4:18" x14ac:dyDescent="0.25">
      <c r="E21" s="624" t="s">
        <v>13</v>
      </c>
      <c r="F21" s="56" t="s">
        <v>13</v>
      </c>
      <c r="G21" s="57">
        <v>81.7</v>
      </c>
      <c r="H21" s="58">
        <v>75.5</v>
      </c>
      <c r="I21" s="58">
        <v>70.3</v>
      </c>
      <c r="J21" s="58">
        <v>66.7</v>
      </c>
      <c r="K21" s="58">
        <v>63.1</v>
      </c>
      <c r="L21" s="58">
        <v>54.9</v>
      </c>
      <c r="M21" s="58">
        <v>72.599999999999994</v>
      </c>
      <c r="N21" s="58">
        <v>58.4</v>
      </c>
      <c r="O21" s="58">
        <v>64.7</v>
      </c>
      <c r="P21" s="58">
        <v>66.099999999999994</v>
      </c>
      <c r="Q21" s="58">
        <v>40.200000000000003</v>
      </c>
      <c r="R21" s="59">
        <v>63.5</v>
      </c>
    </row>
    <row r="22" spans="4:18" s="14" customFormat="1" ht="15.75" thickBot="1" x14ac:dyDescent="0.3">
      <c r="E22" s="625"/>
      <c r="F22" s="51" t="s">
        <v>72</v>
      </c>
      <c r="G22" s="52">
        <v>81.7</v>
      </c>
      <c r="H22" s="144">
        <v>75.5</v>
      </c>
      <c r="I22" s="144">
        <v>70.3</v>
      </c>
      <c r="J22" s="144">
        <v>66.7</v>
      </c>
      <c r="K22" s="144">
        <v>63.1</v>
      </c>
      <c r="L22" s="144">
        <v>54.9</v>
      </c>
      <c r="M22" s="144">
        <v>72.599999999999994</v>
      </c>
      <c r="N22" s="144">
        <v>58.4</v>
      </c>
      <c r="O22" s="144">
        <v>64.7</v>
      </c>
      <c r="P22" s="144">
        <v>66.099999999999994</v>
      </c>
      <c r="Q22" s="144">
        <v>40.200000000000003</v>
      </c>
      <c r="R22" s="55">
        <v>63.5</v>
      </c>
    </row>
    <row r="23" spans="4:18" x14ac:dyDescent="0.25">
      <c r="D23" s="7"/>
      <c r="E23" s="599" t="s">
        <v>73</v>
      </c>
      <c r="F23" s="46" t="s">
        <v>16</v>
      </c>
      <c r="G23" s="44">
        <v>2.6</v>
      </c>
      <c r="H23" s="53">
        <v>11.4</v>
      </c>
      <c r="I23" s="53">
        <v>11.1</v>
      </c>
      <c r="J23" s="53">
        <v>11</v>
      </c>
      <c r="K23" s="53">
        <v>10</v>
      </c>
      <c r="L23" s="53">
        <v>6.3</v>
      </c>
      <c r="M23" s="53">
        <v>5.3</v>
      </c>
      <c r="N23" s="53">
        <v>4.4000000000000004</v>
      </c>
      <c r="O23" s="53">
        <v>3.9</v>
      </c>
      <c r="P23" s="53">
        <v>3.1</v>
      </c>
      <c r="Q23" s="53">
        <v>1.8</v>
      </c>
      <c r="R23" s="47">
        <v>1.1000000000000001</v>
      </c>
    </row>
    <row r="24" spans="4:18" x14ac:dyDescent="0.25">
      <c r="D24" s="7"/>
      <c r="E24" s="620"/>
      <c r="F24" s="46" t="s">
        <v>17</v>
      </c>
      <c r="G24" s="44">
        <v>11.3</v>
      </c>
      <c r="H24" s="53">
        <v>12.1</v>
      </c>
      <c r="I24" s="53">
        <v>11.3</v>
      </c>
      <c r="J24" s="53">
        <v>7.6</v>
      </c>
      <c r="K24" s="53">
        <v>22.9</v>
      </c>
      <c r="L24" s="53">
        <v>42.4</v>
      </c>
      <c r="M24" s="53">
        <v>19.600000000000001</v>
      </c>
      <c r="N24" s="53">
        <v>44.7</v>
      </c>
      <c r="O24" s="53">
        <v>38.299999999999997</v>
      </c>
      <c r="P24" s="53">
        <v>10.199999999999999</v>
      </c>
      <c r="Q24" s="53">
        <v>8</v>
      </c>
      <c r="R24" s="47">
        <v>12</v>
      </c>
    </row>
    <row r="25" spans="4:18" x14ac:dyDescent="0.25">
      <c r="D25" s="7"/>
      <c r="E25" s="620"/>
      <c r="F25" s="46" t="s">
        <v>18</v>
      </c>
      <c r="G25" s="44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47"/>
    </row>
    <row r="26" spans="4:18" x14ac:dyDescent="0.25">
      <c r="D26" s="7"/>
      <c r="E26" s="620"/>
      <c r="F26" s="46" t="s">
        <v>50</v>
      </c>
      <c r="G26" s="44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47"/>
    </row>
    <row r="27" spans="4:18" x14ac:dyDescent="0.25">
      <c r="D27" s="7"/>
      <c r="E27" s="620"/>
      <c r="F27" s="48" t="s">
        <v>19</v>
      </c>
      <c r="G27" s="49">
        <v>102.5</v>
      </c>
      <c r="H27" s="54">
        <v>100.1</v>
      </c>
      <c r="I27" s="54">
        <v>96.1</v>
      </c>
      <c r="J27" s="54">
        <v>133.5</v>
      </c>
      <c r="K27" s="54">
        <v>102</v>
      </c>
      <c r="L27" s="54">
        <v>87.4</v>
      </c>
      <c r="M27" s="54">
        <v>162.19999999999999</v>
      </c>
      <c r="N27" s="54">
        <v>125.3</v>
      </c>
      <c r="O27" s="54">
        <v>147.4</v>
      </c>
      <c r="P27" s="54">
        <v>140.4</v>
      </c>
      <c r="Q27" s="54">
        <v>130.9</v>
      </c>
      <c r="R27" s="50">
        <v>163.5</v>
      </c>
    </row>
    <row r="28" spans="4:18" s="14" customFormat="1" ht="15.75" thickBot="1" x14ac:dyDescent="0.3">
      <c r="D28" s="17"/>
      <c r="E28" s="600"/>
      <c r="F28" s="51" t="s">
        <v>72</v>
      </c>
      <c r="G28" s="174">
        <v>116.4</v>
      </c>
      <c r="H28" s="144">
        <v>123.6</v>
      </c>
      <c r="I28" s="144">
        <v>118.5</v>
      </c>
      <c r="J28" s="144">
        <v>152.1</v>
      </c>
      <c r="K28" s="144">
        <v>134.9</v>
      </c>
      <c r="L28" s="144">
        <v>136.1</v>
      </c>
      <c r="M28" s="144">
        <v>187.1</v>
      </c>
      <c r="N28" s="144">
        <v>174.4</v>
      </c>
      <c r="O28" s="144">
        <v>189.6</v>
      </c>
      <c r="P28" s="144">
        <v>153.70000000000002</v>
      </c>
      <c r="Q28" s="144">
        <v>140.70000000000002</v>
      </c>
      <c r="R28" s="55">
        <v>176.6</v>
      </c>
    </row>
    <row r="29" spans="4:18" x14ac:dyDescent="0.25">
      <c r="D29" s="7"/>
      <c r="E29" s="599" t="s">
        <v>76</v>
      </c>
      <c r="F29" s="92" t="s">
        <v>78</v>
      </c>
      <c r="G29" s="44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47"/>
    </row>
    <row r="30" spans="4:18" x14ac:dyDescent="0.25">
      <c r="D30" s="7"/>
      <c r="E30" s="620"/>
      <c r="F30" s="96" t="s">
        <v>20</v>
      </c>
      <c r="G30" s="44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47"/>
    </row>
    <row r="31" spans="4:18" x14ac:dyDescent="0.25">
      <c r="D31" s="7"/>
      <c r="E31" s="620"/>
      <c r="F31" s="99" t="s">
        <v>21</v>
      </c>
      <c r="G31" s="49">
        <v>20.8</v>
      </c>
      <c r="H31" s="54">
        <v>17.600000000000001</v>
      </c>
      <c r="I31" s="54">
        <v>11.4</v>
      </c>
      <c r="J31" s="54">
        <v>2.7</v>
      </c>
      <c r="K31" s="54">
        <v>23.5</v>
      </c>
      <c r="L31" s="54">
        <v>18.2</v>
      </c>
      <c r="M31" s="54">
        <v>14.5</v>
      </c>
      <c r="N31" s="54">
        <v>8.4</v>
      </c>
      <c r="O31" s="54">
        <v>20.399999999999999</v>
      </c>
      <c r="P31" s="54">
        <v>17.2</v>
      </c>
      <c r="Q31" s="54">
        <v>9.8000000000000007</v>
      </c>
      <c r="R31" s="50">
        <v>1.9</v>
      </c>
    </row>
    <row r="32" spans="4:18" s="14" customFormat="1" ht="15.75" thickBot="1" x14ac:dyDescent="0.3">
      <c r="D32" s="17"/>
      <c r="E32" s="600"/>
      <c r="F32" s="102" t="s">
        <v>72</v>
      </c>
      <c r="G32" s="147">
        <v>20.8</v>
      </c>
      <c r="H32" s="144">
        <v>17.600000000000001</v>
      </c>
      <c r="I32" s="144">
        <v>11.4</v>
      </c>
      <c r="J32" s="144">
        <v>2.7</v>
      </c>
      <c r="K32" s="146">
        <v>23.5</v>
      </c>
      <c r="L32" s="144">
        <v>18.2</v>
      </c>
      <c r="M32" s="146">
        <v>14.5</v>
      </c>
      <c r="N32" s="146">
        <v>8.4</v>
      </c>
      <c r="O32" s="144">
        <v>20.399999999999999</v>
      </c>
      <c r="P32" s="144">
        <v>17.2</v>
      </c>
      <c r="Q32" s="146">
        <v>9.8000000000000007</v>
      </c>
      <c r="R32" s="55">
        <v>1.9</v>
      </c>
    </row>
    <row r="33" spans="4:18" x14ac:dyDescent="0.25">
      <c r="D33" s="7"/>
      <c r="E33" s="599" t="s">
        <v>22</v>
      </c>
      <c r="F33" s="96" t="s">
        <v>23</v>
      </c>
      <c r="G33" s="44">
        <v>159.19999999999999</v>
      </c>
      <c r="H33" s="60">
        <v>122.4</v>
      </c>
      <c r="I33" s="60">
        <v>131</v>
      </c>
      <c r="J33" s="168">
        <v>160.1</v>
      </c>
      <c r="K33" s="53">
        <v>165.4</v>
      </c>
      <c r="L33" s="60">
        <v>126.5</v>
      </c>
      <c r="M33" s="53">
        <v>150.69999999999999</v>
      </c>
      <c r="N33" s="44">
        <v>153.9</v>
      </c>
      <c r="O33" s="69">
        <v>131.69999999999999</v>
      </c>
      <c r="P33" s="69">
        <v>162.6</v>
      </c>
      <c r="Q33" s="169">
        <v>121.4</v>
      </c>
      <c r="R33" s="225">
        <v>158.6</v>
      </c>
    </row>
    <row r="34" spans="4:18" x14ac:dyDescent="0.25">
      <c r="D34" s="7"/>
      <c r="E34" s="620"/>
      <c r="F34" s="96" t="s">
        <v>24</v>
      </c>
      <c r="G34" s="44"/>
      <c r="H34" s="53"/>
      <c r="I34" s="53"/>
      <c r="J34" s="170"/>
      <c r="K34" s="53"/>
      <c r="L34" s="53"/>
      <c r="M34" s="53"/>
      <c r="N34" s="44"/>
      <c r="O34" s="44"/>
      <c r="P34" s="44"/>
      <c r="Q34" s="53"/>
      <c r="R34" s="47"/>
    </row>
    <row r="35" spans="4:18" x14ac:dyDescent="0.25">
      <c r="D35" s="7"/>
      <c r="E35" s="620"/>
      <c r="F35" s="96" t="s">
        <v>25</v>
      </c>
      <c r="G35" s="44">
        <v>226.2</v>
      </c>
      <c r="H35" s="53">
        <v>140.6</v>
      </c>
      <c r="I35" s="53">
        <v>127</v>
      </c>
      <c r="J35" s="170">
        <v>141.69999999999999</v>
      </c>
      <c r="K35" s="53">
        <v>138.30000000000001</v>
      </c>
      <c r="L35" s="53">
        <v>130.69999999999999</v>
      </c>
      <c r="M35" s="53">
        <v>64.900000000000006</v>
      </c>
      <c r="N35" s="44">
        <v>54.6</v>
      </c>
      <c r="O35" s="44">
        <v>35.700000000000003</v>
      </c>
      <c r="P35" s="44">
        <v>112.7</v>
      </c>
      <c r="Q35" s="53">
        <v>76.2</v>
      </c>
      <c r="R35" s="47">
        <v>131.9</v>
      </c>
    </row>
    <row r="36" spans="4:18" x14ac:dyDescent="0.25">
      <c r="D36" s="7"/>
      <c r="E36" s="620"/>
      <c r="F36" s="99" t="s">
        <v>26</v>
      </c>
      <c r="G36" s="49">
        <v>81.3</v>
      </c>
      <c r="H36" s="54">
        <v>52.1</v>
      </c>
      <c r="I36" s="54">
        <v>82.8</v>
      </c>
      <c r="J36" s="171">
        <v>122.4</v>
      </c>
      <c r="K36" s="54">
        <v>98.4</v>
      </c>
      <c r="L36" s="54">
        <v>137.5</v>
      </c>
      <c r="M36" s="54">
        <v>136.69999999999999</v>
      </c>
      <c r="N36" s="49">
        <v>36.200000000000003</v>
      </c>
      <c r="O36" s="49">
        <v>273.10000000000002</v>
      </c>
      <c r="P36" s="49">
        <v>256.2</v>
      </c>
      <c r="Q36" s="54">
        <v>221.8</v>
      </c>
      <c r="R36" s="50">
        <v>221.1</v>
      </c>
    </row>
    <row r="37" spans="4:18" s="14" customFormat="1" ht="15.75" thickBot="1" x14ac:dyDescent="0.3">
      <c r="D37" s="17"/>
      <c r="E37" s="600"/>
      <c r="F37" s="102" t="s">
        <v>72</v>
      </c>
      <c r="G37" s="52">
        <v>466.7</v>
      </c>
      <c r="H37" s="144">
        <v>315.10000000000002</v>
      </c>
      <c r="I37" s="144">
        <v>340.8</v>
      </c>
      <c r="J37" s="172">
        <v>424.19999999999993</v>
      </c>
      <c r="K37" s="144">
        <v>402.1</v>
      </c>
      <c r="L37" s="144">
        <v>394.7</v>
      </c>
      <c r="M37" s="144">
        <v>352.29999999999995</v>
      </c>
      <c r="N37" s="52">
        <v>244.7</v>
      </c>
      <c r="O37" s="52">
        <v>440.5</v>
      </c>
      <c r="P37" s="52">
        <v>531.5</v>
      </c>
      <c r="Q37" s="144">
        <v>419.40000000000003</v>
      </c>
      <c r="R37" s="55">
        <v>511.6</v>
      </c>
    </row>
    <row r="38" spans="4:18" x14ac:dyDescent="0.25">
      <c r="D38" s="7"/>
      <c r="E38" s="599" t="s">
        <v>27</v>
      </c>
      <c r="F38" s="96" t="s">
        <v>28</v>
      </c>
      <c r="G38" s="44">
        <v>4.8</v>
      </c>
      <c r="H38" s="53">
        <v>2.7</v>
      </c>
      <c r="I38" s="53">
        <v>1.3</v>
      </c>
      <c r="J38" s="170">
        <v>4.9000000000000004</v>
      </c>
      <c r="K38" s="53">
        <v>4</v>
      </c>
      <c r="L38" s="53">
        <v>1.9</v>
      </c>
      <c r="M38" s="53">
        <v>0.5</v>
      </c>
      <c r="N38" s="44">
        <v>3.5</v>
      </c>
      <c r="O38" s="44">
        <v>1.6</v>
      </c>
      <c r="P38" s="44">
        <v>4.7</v>
      </c>
      <c r="Q38" s="53">
        <v>2.9</v>
      </c>
      <c r="R38" s="47">
        <v>4.5</v>
      </c>
    </row>
    <row r="39" spans="4:18" x14ac:dyDescent="0.25">
      <c r="D39" s="7"/>
      <c r="E39" s="620"/>
      <c r="F39" s="99" t="s">
        <v>79</v>
      </c>
      <c r="G39" s="49">
        <v>9.1</v>
      </c>
      <c r="H39" s="54">
        <v>6.4</v>
      </c>
      <c r="I39" s="54">
        <v>1.7</v>
      </c>
      <c r="J39" s="171"/>
      <c r="K39" s="54"/>
      <c r="L39" s="54">
        <v>14.6</v>
      </c>
      <c r="M39" s="54">
        <v>9.1999999999999993</v>
      </c>
      <c r="N39" s="49">
        <v>3.1</v>
      </c>
      <c r="O39" s="49">
        <v>17.7</v>
      </c>
      <c r="P39" s="49">
        <v>9.9</v>
      </c>
      <c r="Q39" s="54"/>
      <c r="R39" s="50">
        <v>16.7</v>
      </c>
    </row>
    <row r="40" spans="4:18" s="14" customFormat="1" ht="15.75" thickBot="1" x14ac:dyDescent="0.3">
      <c r="D40" s="17"/>
      <c r="E40" s="600"/>
      <c r="F40" s="102" t="s">
        <v>72</v>
      </c>
      <c r="G40" s="52">
        <v>13.899999999999999</v>
      </c>
      <c r="H40" s="144">
        <v>9.1000000000000014</v>
      </c>
      <c r="I40" s="144">
        <v>3</v>
      </c>
      <c r="J40" s="172">
        <v>4.9000000000000004</v>
      </c>
      <c r="K40" s="144">
        <v>4</v>
      </c>
      <c r="L40" s="144">
        <v>16.5</v>
      </c>
      <c r="M40" s="144">
        <v>9.6999999999999993</v>
      </c>
      <c r="N40" s="52">
        <v>6.6</v>
      </c>
      <c r="O40" s="52">
        <v>19.3</v>
      </c>
      <c r="P40" s="52">
        <v>14.600000000000001</v>
      </c>
      <c r="Q40" s="144">
        <v>2.9</v>
      </c>
      <c r="R40" s="55">
        <v>21.2</v>
      </c>
    </row>
    <row r="41" spans="4:18" x14ac:dyDescent="0.25">
      <c r="D41" s="7"/>
      <c r="E41" s="599" t="s">
        <v>29</v>
      </c>
      <c r="F41" s="115" t="s">
        <v>30</v>
      </c>
      <c r="G41" s="181"/>
      <c r="H41" s="58"/>
      <c r="I41" s="58"/>
      <c r="J41" s="173"/>
      <c r="K41" s="58"/>
      <c r="L41" s="58"/>
      <c r="M41" s="58"/>
      <c r="N41" s="58"/>
      <c r="O41" s="57"/>
      <c r="P41" s="57"/>
      <c r="Q41" s="58"/>
      <c r="R41" s="59"/>
    </row>
    <row r="42" spans="4:18" s="14" customFormat="1" ht="15.75" thickBot="1" x14ac:dyDescent="0.3">
      <c r="D42" s="17"/>
      <c r="E42" s="648"/>
      <c r="F42" s="102" t="s">
        <v>72</v>
      </c>
      <c r="G42" s="52">
        <v>0</v>
      </c>
      <c r="H42" s="144">
        <v>0</v>
      </c>
      <c r="I42" s="144">
        <v>0</v>
      </c>
      <c r="J42" s="172">
        <v>0</v>
      </c>
      <c r="K42" s="144">
        <v>0</v>
      </c>
      <c r="L42" s="144">
        <v>0</v>
      </c>
      <c r="M42" s="144">
        <v>0</v>
      </c>
      <c r="N42" s="52">
        <v>0</v>
      </c>
      <c r="O42" s="52">
        <v>0</v>
      </c>
      <c r="P42" s="52">
        <v>0</v>
      </c>
      <c r="Q42" s="144">
        <v>0</v>
      </c>
      <c r="R42" s="55">
        <v>0</v>
      </c>
    </row>
    <row r="43" spans="4:18" x14ac:dyDescent="0.25">
      <c r="D43" s="7"/>
      <c r="E43" s="599" t="s">
        <v>32</v>
      </c>
      <c r="F43" s="115" t="s">
        <v>32</v>
      </c>
      <c r="G43" s="57">
        <v>61.3</v>
      </c>
      <c r="H43" s="58">
        <v>57.9</v>
      </c>
      <c r="I43" s="58">
        <v>42.5</v>
      </c>
      <c r="J43" s="173">
        <v>54.4</v>
      </c>
      <c r="K43" s="58">
        <v>44.6</v>
      </c>
      <c r="L43" s="58">
        <v>49.2</v>
      </c>
      <c r="M43" s="58">
        <v>59.3</v>
      </c>
      <c r="N43" s="57">
        <v>42.4</v>
      </c>
      <c r="O43" s="57">
        <v>40</v>
      </c>
      <c r="P43" s="57">
        <v>23.3</v>
      </c>
      <c r="Q43" s="58">
        <v>36.4</v>
      </c>
      <c r="R43" s="59">
        <v>30.6</v>
      </c>
    </row>
    <row r="44" spans="4:18" s="14" customFormat="1" ht="15.75" thickBot="1" x14ac:dyDescent="0.3">
      <c r="D44" s="17"/>
      <c r="E44" s="648"/>
      <c r="F44" s="102" t="s">
        <v>72</v>
      </c>
      <c r="G44" s="52">
        <v>61.3</v>
      </c>
      <c r="H44" s="144">
        <v>57.9</v>
      </c>
      <c r="I44" s="144">
        <v>42.5</v>
      </c>
      <c r="J44" s="172">
        <v>54.4</v>
      </c>
      <c r="K44" s="144">
        <v>44.6</v>
      </c>
      <c r="L44" s="144">
        <v>49.2</v>
      </c>
      <c r="M44" s="144">
        <v>59.3</v>
      </c>
      <c r="N44" s="52">
        <v>42.4</v>
      </c>
      <c r="O44" s="52">
        <v>40</v>
      </c>
      <c r="P44" s="52">
        <v>23.3</v>
      </c>
      <c r="Q44" s="144">
        <v>36.4</v>
      </c>
      <c r="R44" s="55">
        <v>30.6</v>
      </c>
    </row>
    <row r="45" spans="4:18" x14ac:dyDescent="0.25">
      <c r="D45" s="7"/>
      <c r="E45" s="599" t="s">
        <v>33</v>
      </c>
      <c r="F45" s="115" t="s">
        <v>33</v>
      </c>
      <c r="G45" s="57">
        <v>138.6</v>
      </c>
      <c r="H45" s="58">
        <v>69.400000000000006</v>
      </c>
      <c r="I45" s="58">
        <v>150.69999999999999</v>
      </c>
      <c r="J45" s="173">
        <v>101.7</v>
      </c>
      <c r="K45" s="58">
        <v>64.2</v>
      </c>
      <c r="L45" s="58">
        <v>119.8</v>
      </c>
      <c r="M45" s="58">
        <v>99.2</v>
      </c>
      <c r="N45" s="57">
        <v>105.4</v>
      </c>
      <c r="O45" s="57">
        <v>108.5</v>
      </c>
      <c r="P45" s="57">
        <v>124.4</v>
      </c>
      <c r="Q45" s="58">
        <v>94.6</v>
      </c>
      <c r="R45" s="59">
        <v>131.1</v>
      </c>
    </row>
    <row r="46" spans="4:18" s="14" customFormat="1" ht="15.75" thickBot="1" x14ac:dyDescent="0.3">
      <c r="D46" s="17"/>
      <c r="E46" s="648"/>
      <c r="F46" s="102" t="s">
        <v>72</v>
      </c>
      <c r="G46" s="52">
        <v>138.6</v>
      </c>
      <c r="H46" s="144">
        <v>69.400000000000006</v>
      </c>
      <c r="I46" s="144">
        <v>150.69999999999999</v>
      </c>
      <c r="J46" s="172">
        <v>101.7</v>
      </c>
      <c r="K46" s="144">
        <v>64.2</v>
      </c>
      <c r="L46" s="144">
        <v>119.8</v>
      </c>
      <c r="M46" s="144">
        <v>99.2</v>
      </c>
      <c r="N46" s="52">
        <v>105.4</v>
      </c>
      <c r="O46" s="52">
        <v>108.5</v>
      </c>
      <c r="P46" s="52">
        <v>124.4</v>
      </c>
      <c r="Q46" s="144">
        <v>94.6</v>
      </c>
      <c r="R46" s="55">
        <v>131.1</v>
      </c>
    </row>
    <row r="47" spans="4:18" x14ac:dyDescent="0.25">
      <c r="D47" s="7"/>
      <c r="E47" s="599" t="s">
        <v>34</v>
      </c>
      <c r="F47" s="56" t="s">
        <v>34</v>
      </c>
      <c r="G47" s="57">
        <v>29.1</v>
      </c>
      <c r="H47" s="58">
        <v>12.8</v>
      </c>
      <c r="I47" s="58">
        <v>20.3</v>
      </c>
      <c r="J47" s="173">
        <v>36.799999999999997</v>
      </c>
      <c r="K47" s="58">
        <v>19.100000000000001</v>
      </c>
      <c r="L47" s="58">
        <v>27.4</v>
      </c>
      <c r="M47" s="58">
        <v>29.2</v>
      </c>
      <c r="N47" s="57">
        <v>12.2</v>
      </c>
      <c r="O47" s="57">
        <v>14</v>
      </c>
      <c r="P47" s="57">
        <v>2.5</v>
      </c>
      <c r="Q47" s="58">
        <v>25.8</v>
      </c>
      <c r="R47" s="59">
        <v>10</v>
      </c>
    </row>
    <row r="48" spans="4:18" s="14" customFormat="1" ht="15.75" thickBot="1" x14ac:dyDescent="0.3">
      <c r="D48" s="17"/>
      <c r="E48" s="648"/>
      <c r="F48" s="51" t="s">
        <v>72</v>
      </c>
      <c r="G48" s="52">
        <v>29.1</v>
      </c>
      <c r="H48" s="144">
        <v>12.8</v>
      </c>
      <c r="I48" s="144">
        <v>20.3</v>
      </c>
      <c r="J48" s="172">
        <v>36.799999999999997</v>
      </c>
      <c r="K48" s="144">
        <v>19.100000000000001</v>
      </c>
      <c r="L48" s="144">
        <v>27.4</v>
      </c>
      <c r="M48" s="144">
        <v>29.2</v>
      </c>
      <c r="N48" s="52">
        <v>12.2</v>
      </c>
      <c r="O48" s="52">
        <v>14</v>
      </c>
      <c r="P48" s="52">
        <v>2.5</v>
      </c>
      <c r="Q48" s="144">
        <v>25.8</v>
      </c>
      <c r="R48" s="55">
        <v>10</v>
      </c>
    </row>
    <row r="49" spans="4:18" x14ac:dyDescent="0.25">
      <c r="D49" s="7"/>
      <c r="E49" s="599" t="s">
        <v>77</v>
      </c>
      <c r="F49" s="56" t="s">
        <v>30</v>
      </c>
      <c r="G49" s="57"/>
      <c r="H49" s="58"/>
      <c r="I49" s="58"/>
      <c r="J49" s="173"/>
      <c r="K49" s="58"/>
      <c r="L49" s="58"/>
      <c r="M49" s="58"/>
      <c r="N49" s="57"/>
      <c r="O49" s="57"/>
      <c r="P49" s="57"/>
      <c r="Q49" s="58"/>
      <c r="R49" s="59"/>
    </row>
    <row r="50" spans="4:18" s="14" customFormat="1" ht="15.75" thickBot="1" x14ac:dyDescent="0.3">
      <c r="D50" s="17"/>
      <c r="E50" s="648"/>
      <c r="F50" s="61" t="s">
        <v>72</v>
      </c>
      <c r="G50" s="52">
        <v>0</v>
      </c>
      <c r="H50" s="144">
        <v>0</v>
      </c>
      <c r="I50" s="144">
        <v>0</v>
      </c>
      <c r="J50" s="172">
        <v>0</v>
      </c>
      <c r="K50" s="144">
        <v>0</v>
      </c>
      <c r="L50" s="144">
        <v>0</v>
      </c>
      <c r="M50" s="144">
        <v>0</v>
      </c>
      <c r="N50" s="146">
        <v>0</v>
      </c>
      <c r="O50" s="52">
        <v>0</v>
      </c>
      <c r="P50" s="52">
        <v>0</v>
      </c>
      <c r="Q50" s="144">
        <v>0</v>
      </c>
      <c r="R50" s="55">
        <v>0</v>
      </c>
    </row>
    <row r="51" spans="4:18" x14ac:dyDescent="0.25">
      <c r="D51" s="7"/>
      <c r="E51" s="599" t="s">
        <v>31</v>
      </c>
      <c r="F51" s="48" t="s">
        <v>31</v>
      </c>
      <c r="G51" s="57">
        <v>32.200000000000003</v>
      </c>
      <c r="H51" s="58">
        <v>32.200000000000003</v>
      </c>
      <c r="I51" s="58">
        <v>32.200000000000003</v>
      </c>
      <c r="J51" s="175">
        <v>32.200000000000003</v>
      </c>
      <c r="K51" s="58">
        <v>32.200000000000003</v>
      </c>
      <c r="L51" s="58">
        <v>32.200000000000003</v>
      </c>
      <c r="M51" s="58">
        <v>32.200000000000003</v>
      </c>
      <c r="N51" s="58">
        <v>32.200000000000003</v>
      </c>
      <c r="O51" s="58">
        <v>29.9</v>
      </c>
      <c r="P51" s="58">
        <v>29.8</v>
      </c>
      <c r="Q51" s="58">
        <v>29.7</v>
      </c>
      <c r="R51" s="59">
        <v>28.1</v>
      </c>
    </row>
    <row r="52" spans="4:18" s="14" customFormat="1" ht="15.75" thickBot="1" x14ac:dyDescent="0.3">
      <c r="D52" s="17"/>
      <c r="E52" s="648"/>
      <c r="F52" s="51" t="s">
        <v>72</v>
      </c>
      <c r="G52" s="52">
        <v>32.200000000000003</v>
      </c>
      <c r="H52" s="144">
        <v>32.200000000000003</v>
      </c>
      <c r="I52" s="144">
        <v>32.200000000000003</v>
      </c>
      <c r="J52" s="146">
        <v>32.200000000000003</v>
      </c>
      <c r="K52" s="146">
        <v>32.200000000000003</v>
      </c>
      <c r="L52" s="146">
        <v>32.200000000000003</v>
      </c>
      <c r="M52" s="144">
        <v>32.200000000000003</v>
      </c>
      <c r="N52" s="144">
        <v>32.200000000000003</v>
      </c>
      <c r="O52" s="144">
        <v>29.9</v>
      </c>
      <c r="P52" s="144">
        <v>29.8</v>
      </c>
      <c r="Q52" s="144">
        <v>29.7</v>
      </c>
      <c r="R52" s="55">
        <v>28.1</v>
      </c>
    </row>
    <row r="53" spans="4:18" x14ac:dyDescent="0.25">
      <c r="D53" s="7"/>
      <c r="E53" s="599" t="s">
        <v>87</v>
      </c>
      <c r="F53" s="46" t="s">
        <v>14</v>
      </c>
      <c r="G53" s="44">
        <v>83.6</v>
      </c>
      <c r="H53" s="53">
        <v>42.8</v>
      </c>
      <c r="I53" s="53">
        <v>54</v>
      </c>
      <c r="J53" s="53">
        <v>57.2</v>
      </c>
      <c r="K53" s="53">
        <v>70</v>
      </c>
      <c r="L53" s="53">
        <v>49.9</v>
      </c>
      <c r="M53" s="53">
        <v>29.5</v>
      </c>
      <c r="N53" s="53">
        <v>90.3</v>
      </c>
      <c r="O53" s="53">
        <v>64.099999999999994</v>
      </c>
      <c r="P53" s="53">
        <v>50.5</v>
      </c>
      <c r="Q53" s="53">
        <v>47.3</v>
      </c>
      <c r="R53" s="47">
        <v>33.5</v>
      </c>
    </row>
    <row r="54" spans="4:18" x14ac:dyDescent="0.25">
      <c r="D54" s="7"/>
      <c r="E54" s="647"/>
      <c r="F54" s="46" t="s">
        <v>85</v>
      </c>
      <c r="G54" s="44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47"/>
    </row>
    <row r="55" spans="4:18" x14ac:dyDescent="0.25">
      <c r="D55" s="7"/>
      <c r="E55" s="647"/>
      <c r="F55" s="48" t="s">
        <v>15</v>
      </c>
      <c r="G55" s="49">
        <v>415.8</v>
      </c>
      <c r="H55" s="54">
        <v>444</v>
      </c>
      <c r="I55" s="54">
        <v>430.4</v>
      </c>
      <c r="J55" s="54">
        <v>409.1</v>
      </c>
      <c r="K55" s="54">
        <v>372.7</v>
      </c>
      <c r="L55" s="54">
        <v>432.6</v>
      </c>
      <c r="M55" s="54">
        <v>446.2</v>
      </c>
      <c r="N55" s="54">
        <v>436.4</v>
      </c>
      <c r="O55" s="54">
        <v>429.3</v>
      </c>
      <c r="P55" s="54">
        <v>461</v>
      </c>
      <c r="Q55" s="54">
        <v>436.6</v>
      </c>
      <c r="R55" s="50">
        <v>524.1</v>
      </c>
    </row>
    <row r="56" spans="4:18" s="14" customFormat="1" ht="15.75" thickBot="1" x14ac:dyDescent="0.3">
      <c r="D56" s="17"/>
      <c r="E56" s="648"/>
      <c r="F56" s="51" t="s">
        <v>72</v>
      </c>
      <c r="G56" s="176">
        <v>499.4</v>
      </c>
      <c r="H56" s="144">
        <v>486.8</v>
      </c>
      <c r="I56" s="144">
        <v>484.4</v>
      </c>
      <c r="J56" s="144">
        <v>466.3</v>
      </c>
      <c r="K56" s="144">
        <v>442.7</v>
      </c>
      <c r="L56" s="144">
        <v>482.5</v>
      </c>
      <c r="M56" s="144">
        <v>475.7</v>
      </c>
      <c r="N56" s="144">
        <v>526.69999999999993</v>
      </c>
      <c r="O56" s="144">
        <v>493.4</v>
      </c>
      <c r="P56" s="144">
        <v>511.5</v>
      </c>
      <c r="Q56" s="144">
        <v>483.90000000000003</v>
      </c>
      <c r="R56" s="228">
        <v>557.6</v>
      </c>
    </row>
    <row r="57" spans="4:18" ht="15.75" thickBot="1" x14ac:dyDescent="0.3">
      <c r="D57" s="7"/>
      <c r="E57" s="681" t="s">
        <v>48</v>
      </c>
      <c r="F57" s="682"/>
      <c r="G57" s="177">
        <v>3008.2999999999997</v>
      </c>
      <c r="H57" s="166">
        <v>2717.1000000000004</v>
      </c>
      <c r="I57" s="166">
        <v>2524.5</v>
      </c>
      <c r="J57" s="166">
        <v>2488.1</v>
      </c>
      <c r="K57" s="166">
        <v>2495.8999999999996</v>
      </c>
      <c r="L57" s="166">
        <v>2511.9</v>
      </c>
      <c r="M57" s="166">
        <v>3162.9999999999991</v>
      </c>
      <c r="N57" s="166">
        <v>2832.8999999999996</v>
      </c>
      <c r="O57" s="166">
        <v>3256.0000000000005</v>
      </c>
      <c r="P57" s="166">
        <v>3039.4000000000005</v>
      </c>
      <c r="Q57" s="166">
        <v>2826.9000000000005</v>
      </c>
      <c r="R57" s="161">
        <v>3157.5999999999995</v>
      </c>
    </row>
    <row r="58" spans="4:18" ht="15.75" thickBot="1" x14ac:dyDescent="0.3">
      <c r="D58" s="7"/>
      <c r="E58" s="685" t="s">
        <v>88</v>
      </c>
      <c r="F58" s="686"/>
      <c r="G58" s="165">
        <v>55344.800000000003</v>
      </c>
      <c r="H58" s="165">
        <v>54088.7</v>
      </c>
      <c r="I58" s="165">
        <v>59800.6</v>
      </c>
      <c r="J58" s="165">
        <v>63077.9</v>
      </c>
      <c r="K58" s="165">
        <v>60491.7</v>
      </c>
      <c r="L58" s="165">
        <v>55669.1</v>
      </c>
      <c r="M58" s="165">
        <v>56856.1</v>
      </c>
      <c r="N58" s="165">
        <v>54958.9</v>
      </c>
      <c r="O58" s="165">
        <v>53878.6</v>
      </c>
      <c r="P58" s="165">
        <v>51289.9</v>
      </c>
      <c r="Q58" s="165">
        <v>45621.2</v>
      </c>
      <c r="R58" s="164">
        <v>39259.300000000003</v>
      </c>
    </row>
    <row r="59" spans="4:18" ht="15.75" thickBot="1" x14ac:dyDescent="0.3">
      <c r="D59" s="7"/>
      <c r="E59" s="685" t="s">
        <v>68</v>
      </c>
      <c r="F59" s="686"/>
      <c r="G59" s="163">
        <v>9071.2999999999993</v>
      </c>
      <c r="H59" s="163">
        <v>8797.9</v>
      </c>
      <c r="I59" s="163">
        <v>8440.5</v>
      </c>
      <c r="J59" s="163">
        <v>8531.2999999999993</v>
      </c>
      <c r="K59" s="163">
        <v>9116.7999999999993</v>
      </c>
      <c r="L59" s="163">
        <v>9798.7999999999993</v>
      </c>
      <c r="M59" s="163">
        <v>9695.5</v>
      </c>
      <c r="N59" s="163">
        <v>9491</v>
      </c>
      <c r="O59" s="163">
        <v>9021.6</v>
      </c>
      <c r="P59" s="163">
        <v>8951.5</v>
      </c>
      <c r="Q59" s="163">
        <v>7758.6</v>
      </c>
      <c r="R59" s="164">
        <v>7126.8</v>
      </c>
    </row>
    <row r="60" spans="4:18" ht="15.75" thickBot="1" x14ac:dyDescent="0.3">
      <c r="D60" s="7"/>
      <c r="E60" s="681" t="s">
        <v>35</v>
      </c>
      <c r="F60" s="682"/>
      <c r="G60" s="166">
        <v>67424.400000000009</v>
      </c>
      <c r="H60" s="166">
        <v>65603.7</v>
      </c>
      <c r="I60" s="166">
        <v>70765.600000000006</v>
      </c>
      <c r="J60" s="166">
        <v>74097.3</v>
      </c>
      <c r="K60" s="166">
        <v>72104.399999999994</v>
      </c>
      <c r="L60" s="166">
        <v>67979.8</v>
      </c>
      <c r="M60" s="166">
        <v>69714.600000000006</v>
      </c>
      <c r="N60" s="166">
        <v>67282.8</v>
      </c>
      <c r="O60" s="166">
        <v>66156.2</v>
      </c>
      <c r="P60" s="166">
        <v>63280.800000000003</v>
      </c>
      <c r="Q60" s="166">
        <v>56206.7</v>
      </c>
      <c r="R60" s="161">
        <v>49543.700000000004</v>
      </c>
    </row>
    <row r="61" spans="4:18" ht="15.75" thickBot="1" x14ac:dyDescent="0.3">
      <c r="E61" s="687" t="s">
        <v>91</v>
      </c>
      <c r="F61" s="688"/>
      <c r="G61" s="178">
        <v>1806</v>
      </c>
      <c r="H61" s="178">
        <v>1804</v>
      </c>
      <c r="I61" s="178">
        <v>1801</v>
      </c>
      <c r="J61" s="178">
        <v>1801</v>
      </c>
      <c r="K61" s="178">
        <v>1798</v>
      </c>
      <c r="L61" s="178">
        <v>1797</v>
      </c>
      <c r="M61" s="178">
        <v>1796</v>
      </c>
      <c r="N61" s="178">
        <v>1793</v>
      </c>
      <c r="O61" s="178">
        <v>1791</v>
      </c>
      <c r="P61" s="178">
        <v>1787</v>
      </c>
      <c r="Q61" s="178">
        <v>1785</v>
      </c>
      <c r="R61" s="229">
        <v>1782</v>
      </c>
    </row>
    <row r="62" spans="4:18" x14ac:dyDescent="0.25"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5"/>
      <c r="R62" s="15"/>
    </row>
    <row r="63" spans="4:18" x14ac:dyDescent="0.25">
      <c r="E63" s="651" t="s">
        <v>92</v>
      </c>
      <c r="F63" s="651"/>
      <c r="G63" s="651"/>
      <c r="H63" s="651"/>
      <c r="I63" s="651"/>
      <c r="J63" s="651"/>
      <c r="K63" s="651"/>
      <c r="L63" s="651"/>
      <c r="M63" s="651"/>
      <c r="N63" s="651"/>
      <c r="O63" s="651"/>
      <c r="P63" s="651"/>
      <c r="Q63" s="651"/>
      <c r="R63" s="651"/>
    </row>
    <row r="64" spans="4:18" x14ac:dyDescent="0.25">
      <c r="E64" s="651" t="s">
        <v>93</v>
      </c>
      <c r="F64" s="651"/>
      <c r="G64" s="651"/>
      <c r="H64" s="651"/>
      <c r="I64" s="651"/>
      <c r="J64" s="651"/>
      <c r="K64" s="651"/>
      <c r="L64" s="651"/>
      <c r="M64" s="651"/>
      <c r="N64" s="651"/>
      <c r="O64" s="651"/>
      <c r="P64" s="651"/>
      <c r="Q64" s="651"/>
      <c r="R64" s="651"/>
    </row>
    <row r="65" spans="5:18" ht="11.25" customHeight="1" x14ac:dyDescent="0.25">
      <c r="E65" s="651" t="s">
        <v>86</v>
      </c>
      <c r="F65" s="651"/>
      <c r="G65" s="651"/>
      <c r="H65" s="651"/>
      <c r="I65" s="651"/>
      <c r="J65" s="651"/>
      <c r="K65" s="651"/>
      <c r="L65" s="651"/>
      <c r="M65" s="651"/>
      <c r="N65" s="651"/>
      <c r="O65" s="651"/>
      <c r="P65" s="651"/>
      <c r="Q65" s="651"/>
      <c r="R65" s="651"/>
    </row>
    <row r="66" spans="5:18" ht="15.75" x14ac:dyDescent="0.25">
      <c r="E66" s="630" t="s">
        <v>121</v>
      </c>
      <c r="F66" s="630"/>
      <c r="G66" s="630"/>
      <c r="H66" s="630"/>
      <c r="I66" s="630"/>
      <c r="J66" s="630"/>
      <c r="K66" s="630"/>
      <c r="L66" s="630"/>
      <c r="M66" s="630"/>
      <c r="N66" s="630"/>
      <c r="O66" s="630"/>
      <c r="P66" s="630"/>
      <c r="Q66" s="630"/>
      <c r="R66" s="630"/>
    </row>
  </sheetData>
  <mergeCells count="26">
    <mergeCell ref="E66:R66"/>
    <mergeCell ref="E59:F59"/>
    <mergeCell ref="E60:F60"/>
    <mergeCell ref="E61:F61"/>
    <mergeCell ref="E63:R63"/>
    <mergeCell ref="E64:R64"/>
    <mergeCell ref="E65:R65"/>
    <mergeCell ref="E58:F58"/>
    <mergeCell ref="E29:E32"/>
    <mergeCell ref="E33:E37"/>
    <mergeCell ref="E38:E40"/>
    <mergeCell ref="E41:E42"/>
    <mergeCell ref="E43:E44"/>
    <mergeCell ref="E45:E46"/>
    <mergeCell ref="E47:E48"/>
    <mergeCell ref="E49:E50"/>
    <mergeCell ref="E51:E52"/>
    <mergeCell ref="E53:E56"/>
    <mergeCell ref="E57:F57"/>
    <mergeCell ref="E4:R4"/>
    <mergeCell ref="E2:R3"/>
    <mergeCell ref="E23:E28"/>
    <mergeCell ref="E6:R6"/>
    <mergeCell ref="E8:E16"/>
    <mergeCell ref="E17:E20"/>
    <mergeCell ref="E21:E22"/>
  </mergeCells>
  <pageMargins left="0.7" right="0.7" top="0.75" bottom="0.75" header="0.3" footer="0.3"/>
  <pageSetup paperSize="9" scale="48" orientation="landscape" r:id="rId1"/>
  <headerFooter>
    <oddHeader xml:space="preserve">&amp;L&amp;G&amp;RCAMPAÑA: 2020/2021. MES: SEPTIEMBRE
Fecha de emisión de datos:  26/04/2022
</oddHead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63"/>
  <sheetViews>
    <sheetView view="pageLayout" zoomScale="80" zoomScaleNormal="100" zoomScaleSheetLayoutView="85" zoomScalePageLayoutView="80" workbookViewId="0">
      <selection activeCell="G61" sqref="G61"/>
    </sheetView>
  </sheetViews>
  <sheetFormatPr baseColWidth="10" defaultRowHeight="15" x14ac:dyDescent="0.25"/>
  <cols>
    <col min="1" max="1" width="8.140625" customWidth="1"/>
    <col min="2" max="2" width="7.42578125" customWidth="1"/>
    <col min="3" max="3" width="24.85546875" customWidth="1"/>
    <col min="4" max="4" width="15.5703125" bestFit="1" customWidth="1"/>
    <col min="5" max="5" width="17.140625" bestFit="1" customWidth="1"/>
    <col min="6" max="6" width="15.85546875" bestFit="1" customWidth="1"/>
    <col min="7" max="7" width="10.5703125" customWidth="1"/>
    <col min="8" max="8" width="6.140625" customWidth="1"/>
  </cols>
  <sheetData>
    <row r="2" spans="2:8" ht="28.5" customHeight="1" x14ac:dyDescent="0.25">
      <c r="B2" s="572" t="s">
        <v>139</v>
      </c>
      <c r="C2" s="572"/>
      <c r="D2" s="572"/>
      <c r="E2" s="572"/>
      <c r="F2" s="572"/>
      <c r="G2" s="572"/>
      <c r="H2" s="572"/>
    </row>
    <row r="3" spans="2:8" ht="15" customHeight="1" x14ac:dyDescent="0.25">
      <c r="B3" s="572" t="s">
        <v>140</v>
      </c>
      <c r="C3" s="572"/>
      <c r="D3" s="572"/>
      <c r="E3" s="572"/>
      <c r="F3" s="572"/>
      <c r="G3" s="572"/>
      <c r="H3" s="572"/>
    </row>
    <row r="4" spans="2:8" ht="15" customHeight="1" x14ac:dyDescent="0.25">
      <c r="B4" s="572"/>
      <c r="C4" s="572"/>
      <c r="D4" s="572"/>
      <c r="E4" s="572"/>
      <c r="F4" s="572"/>
      <c r="G4" s="572"/>
      <c r="H4" s="572"/>
    </row>
    <row r="5" spans="2:8" ht="15.75" thickBot="1" x14ac:dyDescent="0.3"/>
    <row r="6" spans="2:8" ht="15.75" thickBot="1" x14ac:dyDescent="0.3">
      <c r="B6" s="7"/>
      <c r="C6" s="691" t="s">
        <v>54</v>
      </c>
      <c r="D6" s="693" t="s">
        <v>4</v>
      </c>
      <c r="E6" s="695" t="s">
        <v>61</v>
      </c>
      <c r="F6" s="696"/>
      <c r="G6" s="697"/>
    </row>
    <row r="7" spans="2:8" ht="15.75" thickBot="1" x14ac:dyDescent="0.3">
      <c r="B7" s="7"/>
      <c r="C7" s="692"/>
      <c r="D7" s="694"/>
      <c r="E7" s="182" t="s">
        <v>62</v>
      </c>
      <c r="F7" s="183" t="s">
        <v>63</v>
      </c>
      <c r="G7" s="184" t="s">
        <v>48</v>
      </c>
    </row>
    <row r="8" spans="2:8" x14ac:dyDescent="0.25">
      <c r="B8" s="7"/>
      <c r="C8" s="689" t="s">
        <v>74</v>
      </c>
      <c r="D8" s="129" t="s">
        <v>80</v>
      </c>
      <c r="E8" s="185">
        <v>25</v>
      </c>
      <c r="F8" s="186">
        <v>1</v>
      </c>
      <c r="G8" s="187">
        <v>26</v>
      </c>
    </row>
    <row r="9" spans="2:8" x14ac:dyDescent="0.25">
      <c r="B9" s="7"/>
      <c r="C9" s="698"/>
      <c r="D9" s="130" t="s">
        <v>81</v>
      </c>
      <c r="E9" s="188">
        <v>15</v>
      </c>
      <c r="F9" s="189">
        <v>2</v>
      </c>
      <c r="G9" s="190">
        <v>17</v>
      </c>
    </row>
    <row r="10" spans="2:8" x14ac:dyDescent="0.25">
      <c r="B10" s="7"/>
      <c r="C10" s="698"/>
      <c r="D10" s="130" t="s">
        <v>82</v>
      </c>
      <c r="E10" s="188">
        <v>132</v>
      </c>
      <c r="F10" s="189">
        <v>24</v>
      </c>
      <c r="G10" s="190">
        <v>156</v>
      </c>
    </row>
    <row r="11" spans="2:8" x14ac:dyDescent="0.25">
      <c r="B11" s="7"/>
      <c r="C11" s="698"/>
      <c r="D11" s="130" t="s">
        <v>6</v>
      </c>
      <c r="E11" s="188">
        <v>80</v>
      </c>
      <c r="F11" s="189">
        <v>5</v>
      </c>
      <c r="G11" s="190">
        <v>85</v>
      </c>
    </row>
    <row r="12" spans="2:8" x14ac:dyDescent="0.25">
      <c r="B12" s="7"/>
      <c r="C12" s="698"/>
      <c r="D12" s="130" t="s">
        <v>7</v>
      </c>
      <c r="E12" s="188">
        <v>18</v>
      </c>
      <c r="F12" s="189">
        <v>1</v>
      </c>
      <c r="G12" s="190">
        <v>19</v>
      </c>
    </row>
    <row r="13" spans="2:8" x14ac:dyDescent="0.25">
      <c r="B13" s="7"/>
      <c r="C13" s="698"/>
      <c r="D13" s="130" t="s">
        <v>83</v>
      </c>
      <c r="E13" s="188">
        <v>219</v>
      </c>
      <c r="F13" s="189">
        <v>25</v>
      </c>
      <c r="G13" s="190">
        <v>244</v>
      </c>
    </row>
    <row r="14" spans="2:8" x14ac:dyDescent="0.25">
      <c r="B14" s="7"/>
      <c r="C14" s="698"/>
      <c r="D14" s="130" t="s">
        <v>84</v>
      </c>
      <c r="E14" s="188">
        <v>59</v>
      </c>
      <c r="F14" s="189">
        <v>9</v>
      </c>
      <c r="G14" s="190">
        <v>68</v>
      </c>
    </row>
    <row r="15" spans="2:8" x14ac:dyDescent="0.25">
      <c r="B15" s="7"/>
      <c r="C15" s="698"/>
      <c r="D15" s="131" t="s">
        <v>8</v>
      </c>
      <c r="E15" s="191">
        <v>54</v>
      </c>
      <c r="F15" s="192">
        <v>20</v>
      </c>
      <c r="G15" s="193">
        <v>74</v>
      </c>
    </row>
    <row r="16" spans="2:8" ht="15.75" thickBot="1" x14ac:dyDescent="0.3">
      <c r="B16" s="7"/>
      <c r="C16" s="699"/>
      <c r="D16" s="132" t="s">
        <v>72</v>
      </c>
      <c r="E16" s="133">
        <v>602</v>
      </c>
      <c r="F16" s="194">
        <v>87</v>
      </c>
      <c r="G16" s="195">
        <v>689</v>
      </c>
    </row>
    <row r="17" spans="2:7" x14ac:dyDescent="0.25">
      <c r="C17" s="700" t="s">
        <v>75</v>
      </c>
      <c r="D17" s="130" t="s">
        <v>10</v>
      </c>
      <c r="E17" s="188">
        <v>27</v>
      </c>
      <c r="F17" s="189">
        <v>1</v>
      </c>
      <c r="G17" s="190">
        <v>28</v>
      </c>
    </row>
    <row r="18" spans="2:7" x14ac:dyDescent="0.25">
      <c r="C18" s="701"/>
      <c r="D18" s="130" t="s">
        <v>11</v>
      </c>
      <c r="E18" s="188">
        <v>31</v>
      </c>
      <c r="F18" s="196" t="s">
        <v>150</v>
      </c>
      <c r="G18" s="190">
        <v>31</v>
      </c>
    </row>
    <row r="19" spans="2:7" x14ac:dyDescent="0.25">
      <c r="C19" s="701"/>
      <c r="D19" s="131" t="s">
        <v>12</v>
      </c>
      <c r="E19" s="191">
        <v>41</v>
      </c>
      <c r="F19" s="192">
        <v>5</v>
      </c>
      <c r="G19" s="193">
        <v>46</v>
      </c>
    </row>
    <row r="20" spans="2:7" ht="15.75" thickBot="1" x14ac:dyDescent="0.3">
      <c r="C20" s="702"/>
      <c r="D20" s="132" t="s">
        <v>72</v>
      </c>
      <c r="E20" s="133">
        <v>99</v>
      </c>
      <c r="F20" s="194">
        <v>6</v>
      </c>
      <c r="G20" s="195">
        <v>105</v>
      </c>
    </row>
    <row r="21" spans="2:7" x14ac:dyDescent="0.25">
      <c r="C21" s="700" t="s">
        <v>13</v>
      </c>
      <c r="D21" s="134" t="s">
        <v>13</v>
      </c>
      <c r="E21" s="197">
        <v>15</v>
      </c>
      <c r="F21" s="198">
        <v>8</v>
      </c>
      <c r="G21" s="190">
        <v>23</v>
      </c>
    </row>
    <row r="22" spans="2:7" ht="15.75" thickBot="1" x14ac:dyDescent="0.3">
      <c r="C22" s="702"/>
      <c r="D22" s="132" t="s">
        <v>72</v>
      </c>
      <c r="E22" s="133">
        <v>15</v>
      </c>
      <c r="F22" s="194">
        <v>8</v>
      </c>
      <c r="G22" s="199">
        <v>23</v>
      </c>
    </row>
    <row r="23" spans="2:7" x14ac:dyDescent="0.25">
      <c r="B23" s="7"/>
      <c r="C23" s="689" t="s">
        <v>73</v>
      </c>
      <c r="D23" s="129" t="s">
        <v>16</v>
      </c>
      <c r="E23" s="188">
        <v>35</v>
      </c>
      <c r="F23" s="189">
        <v>3</v>
      </c>
      <c r="G23" s="190">
        <v>38</v>
      </c>
    </row>
    <row r="24" spans="2:7" x14ac:dyDescent="0.25">
      <c r="B24" s="7"/>
      <c r="C24" s="698"/>
      <c r="D24" s="130" t="s">
        <v>17</v>
      </c>
      <c r="E24" s="188">
        <v>66</v>
      </c>
      <c r="F24" s="189">
        <v>7</v>
      </c>
      <c r="G24" s="190">
        <v>73</v>
      </c>
    </row>
    <row r="25" spans="2:7" x14ac:dyDescent="0.25">
      <c r="B25" s="7"/>
      <c r="C25" s="698"/>
      <c r="D25" s="130" t="s">
        <v>18</v>
      </c>
      <c r="E25" s="188">
        <v>27</v>
      </c>
      <c r="F25" s="196" t="s">
        <v>150</v>
      </c>
      <c r="G25" s="190">
        <v>27</v>
      </c>
    </row>
    <row r="26" spans="2:7" x14ac:dyDescent="0.25">
      <c r="B26" s="7"/>
      <c r="C26" s="698"/>
      <c r="D26" s="130" t="s">
        <v>50</v>
      </c>
      <c r="E26" s="188">
        <v>6</v>
      </c>
      <c r="F26" s="196" t="s">
        <v>150</v>
      </c>
      <c r="G26" s="190">
        <v>6</v>
      </c>
    </row>
    <row r="27" spans="2:7" x14ac:dyDescent="0.25">
      <c r="B27" s="7"/>
      <c r="C27" s="698"/>
      <c r="D27" s="131" t="s">
        <v>19</v>
      </c>
      <c r="E27" s="191">
        <v>96</v>
      </c>
      <c r="F27" s="192">
        <v>6</v>
      </c>
      <c r="G27" s="193">
        <v>102</v>
      </c>
    </row>
    <row r="28" spans="2:7" ht="15.75" thickBot="1" x14ac:dyDescent="0.3">
      <c r="B28" s="7"/>
      <c r="C28" s="699"/>
      <c r="D28" s="132" t="s">
        <v>72</v>
      </c>
      <c r="E28" s="133">
        <v>229</v>
      </c>
      <c r="F28" s="194">
        <v>16</v>
      </c>
      <c r="G28" s="195">
        <v>245</v>
      </c>
    </row>
    <row r="29" spans="2:7" x14ac:dyDescent="0.25">
      <c r="B29" s="7"/>
      <c r="C29" s="689" t="s">
        <v>76</v>
      </c>
      <c r="D29" s="130" t="s">
        <v>78</v>
      </c>
      <c r="E29" s="188">
        <v>10</v>
      </c>
      <c r="F29" s="196" t="s">
        <v>150</v>
      </c>
      <c r="G29" s="190">
        <v>10</v>
      </c>
    </row>
    <row r="30" spans="2:7" x14ac:dyDescent="0.25">
      <c r="B30" s="7"/>
      <c r="C30" s="698"/>
      <c r="D30" s="130" t="s">
        <v>20</v>
      </c>
      <c r="E30" s="188">
        <v>5</v>
      </c>
      <c r="F30" s="189">
        <v>2</v>
      </c>
      <c r="G30" s="190">
        <v>7</v>
      </c>
    </row>
    <row r="31" spans="2:7" x14ac:dyDescent="0.25">
      <c r="B31" s="7"/>
      <c r="C31" s="698"/>
      <c r="D31" s="131" t="s">
        <v>21</v>
      </c>
      <c r="E31" s="191">
        <v>3</v>
      </c>
      <c r="F31" s="192">
        <v>2</v>
      </c>
      <c r="G31" s="193">
        <v>5</v>
      </c>
    </row>
    <row r="32" spans="2:7" ht="15.75" thickBot="1" x14ac:dyDescent="0.3">
      <c r="B32" s="7"/>
      <c r="C32" s="699"/>
      <c r="D32" s="132" t="s">
        <v>72</v>
      </c>
      <c r="E32" s="133">
        <v>18</v>
      </c>
      <c r="F32" s="194">
        <v>4</v>
      </c>
      <c r="G32" s="195">
        <v>22</v>
      </c>
    </row>
    <row r="33" spans="2:8" x14ac:dyDescent="0.25">
      <c r="B33" s="7"/>
      <c r="C33" s="689" t="s">
        <v>22</v>
      </c>
      <c r="D33" s="130" t="s">
        <v>23</v>
      </c>
      <c r="E33" s="188">
        <v>11</v>
      </c>
      <c r="F33" s="189">
        <v>5</v>
      </c>
      <c r="G33" s="190">
        <v>16</v>
      </c>
    </row>
    <row r="34" spans="2:8" x14ac:dyDescent="0.25">
      <c r="B34" s="7"/>
      <c r="C34" s="698"/>
      <c r="D34" s="130" t="s">
        <v>24</v>
      </c>
      <c r="E34" s="188">
        <v>12</v>
      </c>
      <c r="F34" s="189">
        <v>1</v>
      </c>
      <c r="G34" s="190">
        <v>13</v>
      </c>
    </row>
    <row r="35" spans="2:8" x14ac:dyDescent="0.25">
      <c r="B35" s="7"/>
      <c r="C35" s="698"/>
      <c r="D35" s="130" t="s">
        <v>25</v>
      </c>
      <c r="E35" s="188">
        <v>55</v>
      </c>
      <c r="F35" s="189">
        <v>8</v>
      </c>
      <c r="G35" s="190">
        <v>63</v>
      </c>
    </row>
    <row r="36" spans="2:8" x14ac:dyDescent="0.25">
      <c r="B36" s="7"/>
      <c r="C36" s="698"/>
      <c r="D36" s="131" t="s">
        <v>26</v>
      </c>
      <c r="E36" s="191">
        <v>90</v>
      </c>
      <c r="F36" s="192">
        <v>12</v>
      </c>
      <c r="G36" s="193">
        <v>102</v>
      </c>
    </row>
    <row r="37" spans="2:8" ht="15.75" thickBot="1" x14ac:dyDescent="0.3">
      <c r="B37" s="7"/>
      <c r="C37" s="699"/>
      <c r="D37" s="132" t="s">
        <v>72</v>
      </c>
      <c r="E37" s="200">
        <v>168</v>
      </c>
      <c r="F37" s="201">
        <v>26</v>
      </c>
      <c r="G37" s="195">
        <v>194</v>
      </c>
    </row>
    <row r="38" spans="2:8" x14ac:dyDescent="0.25">
      <c r="B38" s="7"/>
      <c r="C38" s="689" t="s">
        <v>27</v>
      </c>
      <c r="D38" s="129" t="s">
        <v>28</v>
      </c>
      <c r="E38" s="185">
        <v>69</v>
      </c>
      <c r="F38" s="189">
        <v>4</v>
      </c>
      <c r="G38" s="190">
        <v>73</v>
      </c>
    </row>
    <row r="39" spans="2:8" x14ac:dyDescent="0.25">
      <c r="B39" s="7"/>
      <c r="C39" s="698"/>
      <c r="D39" s="131" t="s">
        <v>79</v>
      </c>
      <c r="E39" s="191">
        <v>49</v>
      </c>
      <c r="F39" s="192">
        <v>1</v>
      </c>
      <c r="G39" s="193">
        <v>50</v>
      </c>
    </row>
    <row r="40" spans="2:8" ht="15.75" thickBot="1" x14ac:dyDescent="0.3">
      <c r="B40" s="7"/>
      <c r="C40" s="699"/>
      <c r="D40" s="132" t="s">
        <v>72</v>
      </c>
      <c r="E40" s="202">
        <v>118</v>
      </c>
      <c r="F40" s="203">
        <v>5</v>
      </c>
      <c r="G40" s="204">
        <v>123</v>
      </c>
    </row>
    <row r="41" spans="2:8" x14ac:dyDescent="0.25">
      <c r="B41" s="7"/>
      <c r="C41" s="689" t="s">
        <v>29</v>
      </c>
      <c r="D41" s="134" t="s">
        <v>30</v>
      </c>
      <c r="E41" s="205">
        <v>2</v>
      </c>
      <c r="F41" s="206" t="s">
        <v>150</v>
      </c>
      <c r="G41" s="207">
        <v>2</v>
      </c>
      <c r="H41" s="5"/>
    </row>
    <row r="42" spans="2:8" ht="15.75" thickBot="1" x14ac:dyDescent="0.3">
      <c r="B42" s="7"/>
      <c r="C42" s="690"/>
      <c r="D42" s="132" t="s">
        <v>72</v>
      </c>
      <c r="E42" s="133">
        <v>2</v>
      </c>
      <c r="F42" s="329" t="s">
        <v>151</v>
      </c>
      <c r="G42" s="195">
        <v>2</v>
      </c>
    </row>
    <row r="43" spans="2:8" x14ac:dyDescent="0.25">
      <c r="B43" s="7"/>
      <c r="C43" s="689" t="s">
        <v>32</v>
      </c>
      <c r="D43" s="134" t="s">
        <v>32</v>
      </c>
      <c r="E43" s="208">
        <v>21</v>
      </c>
      <c r="F43" s="198">
        <v>6</v>
      </c>
      <c r="G43" s="209">
        <v>27</v>
      </c>
    </row>
    <row r="44" spans="2:8" ht="15.75" thickBot="1" x14ac:dyDescent="0.3">
      <c r="B44" s="7"/>
      <c r="C44" s="690"/>
      <c r="D44" s="132" t="s">
        <v>72</v>
      </c>
      <c r="E44" s="133">
        <v>21</v>
      </c>
      <c r="F44" s="194">
        <v>6</v>
      </c>
      <c r="G44" s="195">
        <v>27</v>
      </c>
    </row>
    <row r="45" spans="2:8" x14ac:dyDescent="0.25">
      <c r="B45" s="7"/>
      <c r="C45" s="689" t="s">
        <v>33</v>
      </c>
      <c r="D45" s="134" t="s">
        <v>33</v>
      </c>
      <c r="E45" s="208">
        <v>45</v>
      </c>
      <c r="F45" s="198">
        <v>5</v>
      </c>
      <c r="G45" s="209">
        <v>50</v>
      </c>
    </row>
    <row r="46" spans="2:8" ht="15.75" thickBot="1" x14ac:dyDescent="0.3">
      <c r="B46" s="7"/>
      <c r="C46" s="690"/>
      <c r="D46" s="132" t="s">
        <v>72</v>
      </c>
      <c r="E46" s="133">
        <v>45</v>
      </c>
      <c r="F46" s="194">
        <v>5</v>
      </c>
      <c r="G46" s="195">
        <v>50</v>
      </c>
    </row>
    <row r="47" spans="2:8" x14ac:dyDescent="0.25">
      <c r="B47" s="7"/>
      <c r="C47" s="689" t="s">
        <v>34</v>
      </c>
      <c r="D47" s="134" t="s">
        <v>34</v>
      </c>
      <c r="E47" s="208">
        <v>17</v>
      </c>
      <c r="F47" s="198">
        <v>1</v>
      </c>
      <c r="G47" s="209">
        <v>18</v>
      </c>
    </row>
    <row r="48" spans="2:8" ht="15.75" thickBot="1" x14ac:dyDescent="0.3">
      <c r="B48" s="7"/>
      <c r="C48" s="690"/>
      <c r="D48" s="132" t="s">
        <v>72</v>
      </c>
      <c r="E48" s="133">
        <v>17</v>
      </c>
      <c r="F48" s="194">
        <v>1</v>
      </c>
      <c r="G48" s="195">
        <v>18</v>
      </c>
    </row>
    <row r="49" spans="2:7" x14ac:dyDescent="0.25">
      <c r="B49" s="7"/>
      <c r="C49" s="689" t="s">
        <v>77</v>
      </c>
      <c r="D49" s="134" t="s">
        <v>30</v>
      </c>
      <c r="E49" s="208">
        <v>4</v>
      </c>
      <c r="F49" s="198">
        <v>1</v>
      </c>
      <c r="G49" s="209">
        <v>5</v>
      </c>
    </row>
    <row r="50" spans="2:7" ht="15.75" thickBot="1" x14ac:dyDescent="0.3">
      <c r="B50" s="7"/>
      <c r="C50" s="690"/>
      <c r="D50" s="135" t="s">
        <v>72</v>
      </c>
      <c r="E50" s="133">
        <v>4</v>
      </c>
      <c r="F50" s="194">
        <v>1</v>
      </c>
      <c r="G50" s="195">
        <v>5</v>
      </c>
    </row>
    <row r="51" spans="2:7" x14ac:dyDescent="0.25">
      <c r="B51" s="7"/>
      <c r="C51" s="689" t="s">
        <v>31</v>
      </c>
      <c r="D51" s="131" t="s">
        <v>31</v>
      </c>
      <c r="E51" s="208">
        <v>21</v>
      </c>
      <c r="F51" s="198">
        <v>3</v>
      </c>
      <c r="G51" s="209">
        <v>24</v>
      </c>
    </row>
    <row r="52" spans="2:7" ht="15.75" thickBot="1" x14ac:dyDescent="0.3">
      <c r="B52" s="7"/>
      <c r="C52" s="690"/>
      <c r="D52" s="132" t="s">
        <v>72</v>
      </c>
      <c r="E52" s="133">
        <v>21</v>
      </c>
      <c r="F52" s="194">
        <v>3</v>
      </c>
      <c r="G52" s="195">
        <v>24</v>
      </c>
    </row>
    <row r="53" spans="2:7" x14ac:dyDescent="0.25">
      <c r="B53" s="7"/>
      <c r="C53" s="689" t="s">
        <v>87</v>
      </c>
      <c r="D53" s="129" t="s">
        <v>14</v>
      </c>
      <c r="E53" s="188">
        <v>37</v>
      </c>
      <c r="F53" s="189">
        <v>6</v>
      </c>
      <c r="G53" s="190">
        <v>43</v>
      </c>
    </row>
    <row r="54" spans="2:7" x14ac:dyDescent="0.25">
      <c r="B54" s="7"/>
      <c r="C54" s="703"/>
      <c r="D54" s="130" t="s">
        <v>85</v>
      </c>
      <c r="E54" s="188">
        <v>41</v>
      </c>
      <c r="F54" s="189">
        <v>1</v>
      </c>
      <c r="G54" s="190">
        <v>42</v>
      </c>
    </row>
    <row r="55" spans="2:7" x14ac:dyDescent="0.25">
      <c r="B55" s="7"/>
      <c r="C55" s="703"/>
      <c r="D55" s="131" t="s">
        <v>15</v>
      </c>
      <c r="E55" s="191">
        <v>46</v>
      </c>
      <c r="F55" s="192">
        <v>11</v>
      </c>
      <c r="G55" s="193">
        <v>57</v>
      </c>
    </row>
    <row r="56" spans="2:7" ht="15.75" thickBot="1" x14ac:dyDescent="0.3">
      <c r="B56" s="7"/>
      <c r="C56" s="690"/>
      <c r="D56" s="132" t="s">
        <v>72</v>
      </c>
      <c r="E56" s="210">
        <v>124</v>
      </c>
      <c r="F56" s="201">
        <v>18</v>
      </c>
      <c r="G56" s="195">
        <v>142</v>
      </c>
    </row>
    <row r="57" spans="2:7" ht="15.75" thickBot="1" x14ac:dyDescent="0.3">
      <c r="B57" s="7"/>
      <c r="C57" s="704" t="s">
        <v>48</v>
      </c>
      <c r="D57" s="705"/>
      <c r="E57" s="211">
        <v>1483</v>
      </c>
      <c r="F57" s="211">
        <v>186</v>
      </c>
      <c r="G57" s="212">
        <v>1670</v>
      </c>
    </row>
    <row r="58" spans="2:7" ht="15.75" thickBot="1" x14ac:dyDescent="0.3">
      <c r="C58" s="706" t="s">
        <v>88</v>
      </c>
      <c r="D58" s="707"/>
      <c r="E58" s="213" t="s">
        <v>152</v>
      </c>
      <c r="F58" s="213" t="s">
        <v>152</v>
      </c>
      <c r="G58" s="214">
        <v>48</v>
      </c>
    </row>
    <row r="59" spans="2:7" ht="15.75" thickBot="1" x14ac:dyDescent="0.3">
      <c r="C59" s="706" t="s">
        <v>68</v>
      </c>
      <c r="D59" s="707"/>
      <c r="E59" s="213" t="s">
        <v>152</v>
      </c>
      <c r="F59" s="213" t="s">
        <v>152</v>
      </c>
      <c r="G59" s="214">
        <v>53</v>
      </c>
    </row>
    <row r="60" spans="2:7" ht="15.75" thickBot="1" x14ac:dyDescent="0.3">
      <c r="C60" s="708" t="s">
        <v>35</v>
      </c>
      <c r="D60" s="705"/>
      <c r="E60" s="332" t="s">
        <v>152</v>
      </c>
      <c r="F60" s="332" t="s">
        <v>152</v>
      </c>
      <c r="G60" s="212">
        <v>1771</v>
      </c>
    </row>
    <row r="61" spans="2:7" ht="11.25" customHeight="1" x14ac:dyDescent="0.25">
      <c r="C61" s="141"/>
      <c r="D61" s="141"/>
      <c r="E61" s="141"/>
      <c r="F61" s="141"/>
      <c r="G61" s="141"/>
    </row>
    <row r="62" spans="2:7" ht="36" customHeight="1" x14ac:dyDescent="0.25">
      <c r="C62" s="709" t="s">
        <v>96</v>
      </c>
      <c r="D62" s="710"/>
      <c r="E62" s="710"/>
      <c r="F62" s="710"/>
      <c r="G62" s="710"/>
    </row>
    <row r="63" spans="2:7" ht="15.75" x14ac:dyDescent="0.25">
      <c r="C63" s="630" t="s">
        <v>121</v>
      </c>
      <c r="D63" s="630"/>
      <c r="E63" s="630"/>
      <c r="F63" s="630"/>
      <c r="G63" s="630"/>
    </row>
  </sheetData>
  <mergeCells count="25">
    <mergeCell ref="C63:G63"/>
    <mergeCell ref="C43:C44"/>
    <mergeCell ref="C45:C46"/>
    <mergeCell ref="C47:C48"/>
    <mergeCell ref="C49:C50"/>
    <mergeCell ref="C51:C52"/>
    <mergeCell ref="C53:C56"/>
    <mergeCell ref="C57:D57"/>
    <mergeCell ref="C58:D58"/>
    <mergeCell ref="C59:D59"/>
    <mergeCell ref="C60:D60"/>
    <mergeCell ref="C62:G62"/>
    <mergeCell ref="B3:H4"/>
    <mergeCell ref="B2:H2"/>
    <mergeCell ref="C41:C42"/>
    <mergeCell ref="C6:C7"/>
    <mergeCell ref="D6:D7"/>
    <mergeCell ref="E6:G6"/>
    <mergeCell ref="C8:C16"/>
    <mergeCell ref="C17:C20"/>
    <mergeCell ref="C21:C22"/>
    <mergeCell ref="C23:C28"/>
    <mergeCell ref="C29:C32"/>
    <mergeCell ref="C33:C37"/>
    <mergeCell ref="C38:C40"/>
  </mergeCells>
  <pageMargins left="0.7" right="0.7" top="0.84218749999999998" bottom="0.75" header="0.3" footer="0.3"/>
  <pageSetup paperSize="9" scale="74" orientation="portrait" r:id="rId1"/>
  <headerFooter>
    <oddHeader xml:space="preserve">&amp;L&amp;G&amp;RCAMPAÑA: 2020/2021. MES: SEPTIEMBRE
Fecha de emisión de datos:  26/04/2022
</oddHead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44"/>
  <sheetViews>
    <sheetView view="pageLayout" zoomScale="70" zoomScaleNormal="80" zoomScaleSheetLayoutView="100" zoomScalePageLayoutView="70" workbookViewId="0">
      <selection activeCell="M6" sqref="M6"/>
    </sheetView>
  </sheetViews>
  <sheetFormatPr baseColWidth="10" defaultRowHeight="15" x14ac:dyDescent="0.25"/>
  <cols>
    <col min="1" max="1" width="4.140625" customWidth="1"/>
    <col min="2" max="2" width="25.7109375" customWidth="1"/>
    <col min="3" max="3" width="17.42578125" bestFit="1" customWidth="1"/>
    <col min="4" max="4" width="8.42578125" customWidth="1"/>
    <col min="6" max="6" width="13" customWidth="1"/>
    <col min="7" max="7" width="10.85546875" customWidth="1"/>
    <col min="8" max="8" width="12.85546875" customWidth="1"/>
    <col min="9" max="9" width="12.5703125" customWidth="1"/>
    <col min="10" max="10" width="13.140625" customWidth="1"/>
    <col min="12" max="12" width="11.5703125" customWidth="1"/>
    <col min="13" max="13" width="12.28515625" bestFit="1" customWidth="1"/>
    <col min="14" max="14" width="13.85546875" bestFit="1" customWidth="1"/>
    <col min="15" max="15" width="4.42578125" customWidth="1"/>
  </cols>
  <sheetData>
    <row r="3" spans="1:14" ht="15" customHeight="1" x14ac:dyDescent="0.25">
      <c r="B3" s="572" t="s">
        <v>125</v>
      </c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</row>
    <row r="4" spans="1:14" ht="15" customHeight="1" x14ac:dyDescent="0.25">
      <c r="B4" s="572"/>
      <c r="C4" s="572"/>
      <c r="D4" s="572"/>
      <c r="E4" s="572"/>
      <c r="F4" s="572"/>
      <c r="G4" s="572"/>
      <c r="H4" s="572"/>
      <c r="I4" s="572"/>
      <c r="J4" s="572"/>
      <c r="K4" s="572"/>
      <c r="L4" s="572"/>
      <c r="M4" s="572"/>
      <c r="N4" s="572"/>
    </row>
    <row r="5" spans="1:14" ht="24" customHeight="1" x14ac:dyDescent="0.25">
      <c r="B5" s="572"/>
      <c r="C5" s="572"/>
      <c r="D5" s="572"/>
      <c r="E5" s="572"/>
      <c r="F5" s="572"/>
      <c r="G5" s="572"/>
      <c r="H5" s="572"/>
      <c r="I5" s="572"/>
      <c r="J5" s="572"/>
      <c r="K5" s="572"/>
      <c r="L5" s="572"/>
      <c r="M5" s="572"/>
      <c r="N5" s="572"/>
    </row>
    <row r="6" spans="1:14" ht="24" customHeight="1" x14ac:dyDescent="0.25"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</row>
    <row r="7" spans="1:14" ht="15.75" thickBot="1" x14ac:dyDescent="0.3">
      <c r="B7" s="9"/>
      <c r="C7" s="9"/>
      <c r="F7" s="9"/>
    </row>
    <row r="8" spans="1:14" ht="15.75" thickBot="1" x14ac:dyDescent="0.3">
      <c r="B8" s="215"/>
      <c r="C8" s="215"/>
      <c r="D8" s="180"/>
      <c r="E8" s="672" t="s">
        <v>59</v>
      </c>
      <c r="F8" s="672"/>
      <c r="G8" s="672" t="s">
        <v>110</v>
      </c>
      <c r="H8" s="672"/>
      <c r="I8" s="672" t="s">
        <v>111</v>
      </c>
      <c r="J8" s="672"/>
      <c r="K8" s="672" t="s">
        <v>112</v>
      </c>
      <c r="L8" s="672"/>
      <c r="M8" s="672" t="s">
        <v>3</v>
      </c>
      <c r="N8" s="672"/>
    </row>
    <row r="9" spans="1:14" ht="15.75" thickBot="1" x14ac:dyDescent="0.3">
      <c r="A9" s="7"/>
      <c r="B9" s="67" t="s">
        <v>54</v>
      </c>
      <c r="C9" s="67" t="s">
        <v>106</v>
      </c>
      <c r="D9" s="67" t="s">
        <v>100</v>
      </c>
      <c r="E9" s="85" t="s">
        <v>107</v>
      </c>
      <c r="F9" s="85" t="s">
        <v>108</v>
      </c>
      <c r="G9" s="85" t="s">
        <v>107</v>
      </c>
      <c r="H9" s="85" t="s">
        <v>108</v>
      </c>
      <c r="I9" s="85" t="s">
        <v>107</v>
      </c>
      <c r="J9" s="85" t="s">
        <v>108</v>
      </c>
      <c r="K9" s="85" t="s">
        <v>107</v>
      </c>
      <c r="L9" s="85" t="s">
        <v>108</v>
      </c>
      <c r="M9" s="85" t="s">
        <v>107</v>
      </c>
      <c r="N9" s="85" t="s">
        <v>108</v>
      </c>
    </row>
    <row r="10" spans="1:14" ht="15.75" thickBot="1" x14ac:dyDescent="0.3">
      <c r="A10" s="7"/>
      <c r="B10" s="216" t="s">
        <v>74</v>
      </c>
      <c r="C10" s="217">
        <v>41</v>
      </c>
      <c r="D10" s="217">
        <v>41</v>
      </c>
      <c r="E10" s="218">
        <v>161.13999999999999</v>
      </c>
      <c r="F10" s="218">
        <v>24440.68</v>
      </c>
      <c r="G10" s="218">
        <v>11262.79</v>
      </c>
      <c r="H10" s="218">
        <v>92578.16</v>
      </c>
      <c r="I10" s="218">
        <v>10448.34</v>
      </c>
      <c r="J10" s="218">
        <v>107746.1</v>
      </c>
      <c r="K10" s="218">
        <v>534.16999999999996</v>
      </c>
      <c r="L10" s="218">
        <v>1703.91</v>
      </c>
      <c r="M10" s="218">
        <v>1509.76</v>
      </c>
      <c r="N10" s="218">
        <v>10976.65</v>
      </c>
    </row>
    <row r="11" spans="1:14" ht="15.75" thickBot="1" x14ac:dyDescent="0.3">
      <c r="A11" s="7"/>
      <c r="B11" s="216" t="s">
        <v>109</v>
      </c>
      <c r="C11" s="217">
        <v>22</v>
      </c>
      <c r="D11" s="217">
        <v>21</v>
      </c>
      <c r="E11" s="218">
        <v>836.17</v>
      </c>
      <c r="F11" s="218">
        <v>17056.310000000001</v>
      </c>
      <c r="G11" s="218">
        <v>13933.28</v>
      </c>
      <c r="H11" s="218">
        <v>13704.02</v>
      </c>
      <c r="I11" s="218">
        <v>12193.2</v>
      </c>
      <c r="J11" s="218">
        <v>13655.37</v>
      </c>
      <c r="K11" s="218">
        <v>-1313.6</v>
      </c>
      <c r="L11" s="218">
        <v>0</v>
      </c>
      <c r="M11" s="218">
        <v>1262.6500000000001</v>
      </c>
      <c r="N11" s="218">
        <v>17104.96</v>
      </c>
    </row>
    <row r="12" spans="1:14" s="14" customFormat="1" ht="15.75" thickBot="1" x14ac:dyDescent="0.3">
      <c r="A12" s="17"/>
      <c r="B12" s="67" t="s">
        <v>35</v>
      </c>
      <c r="C12" s="331">
        <v>63</v>
      </c>
      <c r="D12" s="331">
        <v>62</v>
      </c>
      <c r="E12" s="219">
        <v>997.31</v>
      </c>
      <c r="F12" s="219">
        <v>41496.99</v>
      </c>
      <c r="G12" s="219">
        <v>25196.07</v>
      </c>
      <c r="H12" s="219">
        <v>106282.18</v>
      </c>
      <c r="I12" s="219">
        <v>22641.54</v>
      </c>
      <c r="J12" s="219">
        <v>121401.47</v>
      </c>
      <c r="K12" s="219">
        <v>-779.43</v>
      </c>
      <c r="L12" s="219">
        <v>1703.91</v>
      </c>
      <c r="M12" s="219">
        <v>2772.41</v>
      </c>
      <c r="N12" s="219">
        <v>28081.61</v>
      </c>
    </row>
    <row r="13" spans="1:14" x14ac:dyDescent="0.25"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62"/>
      <c r="N13" s="62"/>
    </row>
    <row r="14" spans="1:14" x14ac:dyDescent="0.25"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62"/>
      <c r="N14" s="62"/>
    </row>
    <row r="15" spans="1:14" x14ac:dyDescent="0.25"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62"/>
      <c r="N15" s="62"/>
    </row>
    <row r="16" spans="1:14" x14ac:dyDescent="0.25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62"/>
      <c r="N16" s="62"/>
    </row>
    <row r="17" spans="2:14" ht="15.75" x14ac:dyDescent="0.25">
      <c r="B17" s="712" t="s">
        <v>113</v>
      </c>
      <c r="C17" s="712"/>
      <c r="D17" s="712"/>
      <c r="E17" s="712"/>
      <c r="F17" s="712"/>
      <c r="G17" s="712"/>
      <c r="H17" s="712"/>
      <c r="I17" s="712"/>
      <c r="J17" s="712"/>
      <c r="K17" s="712"/>
      <c r="L17" s="712"/>
      <c r="M17" s="712"/>
      <c r="N17" s="712"/>
    </row>
    <row r="18" spans="2:14" x14ac:dyDescent="0.25">
      <c r="B18" s="126"/>
      <c r="C18" s="126"/>
      <c r="D18" s="126"/>
      <c r="E18" s="126"/>
      <c r="F18" s="126"/>
      <c r="G18" s="126"/>
      <c r="H18" s="126"/>
      <c r="I18" s="126"/>
      <c r="J18" s="126"/>
      <c r="K18" s="126"/>
      <c r="L18" s="126"/>
      <c r="M18" s="126"/>
      <c r="N18" s="126"/>
    </row>
    <row r="19" spans="2:14" x14ac:dyDescent="0.25"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</row>
    <row r="20" spans="2:14" x14ac:dyDescent="0.25">
      <c r="B20" s="126"/>
      <c r="C20" s="126"/>
      <c r="D20" s="126"/>
      <c r="E20" s="126"/>
      <c r="F20" s="126"/>
      <c r="G20" s="126"/>
      <c r="H20" s="126"/>
      <c r="I20" s="126"/>
      <c r="J20" s="126"/>
      <c r="K20" s="126"/>
      <c r="L20" s="126"/>
      <c r="M20" s="126"/>
      <c r="N20" s="126"/>
    </row>
    <row r="21" spans="2:14" x14ac:dyDescent="0.25">
      <c r="B21" s="126"/>
      <c r="C21" s="126"/>
      <c r="D21" s="126"/>
      <c r="E21" s="126"/>
      <c r="F21" s="126"/>
      <c r="G21" s="126"/>
      <c r="H21" s="126"/>
      <c r="I21" s="126"/>
      <c r="J21" s="126"/>
      <c r="K21" s="126"/>
      <c r="L21" s="126"/>
      <c r="M21" s="126"/>
      <c r="N21" s="126"/>
    </row>
    <row r="22" spans="2:14" x14ac:dyDescent="0.25">
      <c r="B22" s="126"/>
      <c r="C22" s="126"/>
      <c r="D22" s="126"/>
      <c r="E22" s="126"/>
      <c r="F22" s="126"/>
      <c r="G22" s="126"/>
      <c r="H22" s="126"/>
      <c r="I22" s="126"/>
      <c r="J22" s="126"/>
      <c r="K22" s="126"/>
      <c r="L22" s="126"/>
      <c r="M22" s="126"/>
      <c r="N22" s="126"/>
    </row>
    <row r="23" spans="2:14" x14ac:dyDescent="0.25">
      <c r="B23" s="126"/>
      <c r="C23" s="126"/>
      <c r="D23" s="126"/>
      <c r="E23" s="126"/>
      <c r="F23" s="126"/>
      <c r="G23" s="126"/>
      <c r="H23" s="126"/>
      <c r="I23" s="126"/>
      <c r="J23" s="126"/>
      <c r="K23" s="126"/>
      <c r="L23" s="126"/>
      <c r="M23" s="126"/>
      <c r="N23" s="126"/>
    </row>
    <row r="24" spans="2:14" x14ac:dyDescent="0.25">
      <c r="B24" s="126"/>
      <c r="C24" s="126"/>
      <c r="D24" s="126"/>
      <c r="E24" s="126"/>
      <c r="F24" s="126"/>
      <c r="G24" s="126"/>
      <c r="H24" s="126"/>
      <c r="I24" s="126"/>
      <c r="J24" s="126"/>
      <c r="K24" s="126"/>
      <c r="L24" s="126"/>
      <c r="M24" s="126"/>
      <c r="N24" s="126"/>
    </row>
    <row r="25" spans="2:14" x14ac:dyDescent="0.25">
      <c r="B25" s="126"/>
      <c r="C25" s="126"/>
      <c r="D25" s="126"/>
      <c r="E25" s="126"/>
      <c r="F25" s="126"/>
      <c r="G25" s="126"/>
      <c r="H25" s="126"/>
      <c r="I25" s="126"/>
      <c r="J25" s="126"/>
      <c r="K25" s="126"/>
      <c r="L25" s="126"/>
      <c r="M25" s="126"/>
      <c r="N25" s="126"/>
    </row>
    <row r="26" spans="2:14" x14ac:dyDescent="0.25">
      <c r="B26" s="126"/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</row>
    <row r="27" spans="2:14" x14ac:dyDescent="0.25">
      <c r="B27" s="126"/>
      <c r="C27" s="126"/>
      <c r="D27" s="126"/>
      <c r="E27" s="126"/>
      <c r="F27" s="126"/>
      <c r="G27" s="126"/>
      <c r="H27" s="126"/>
      <c r="I27" s="126"/>
      <c r="J27" s="126"/>
      <c r="K27" s="126"/>
      <c r="L27" s="126"/>
      <c r="M27" s="126"/>
      <c r="N27" s="126"/>
    </row>
    <row r="28" spans="2:14" x14ac:dyDescent="0.25">
      <c r="B28" s="126"/>
      <c r="C28" s="126"/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6"/>
    </row>
    <row r="29" spans="2:14" x14ac:dyDescent="0.25">
      <c r="B29" s="126"/>
      <c r="C29" s="126"/>
      <c r="D29" s="126"/>
      <c r="E29" s="126"/>
      <c r="F29" s="126"/>
      <c r="G29" s="126"/>
      <c r="H29" s="126"/>
      <c r="I29" s="126"/>
      <c r="J29" s="126"/>
      <c r="K29" s="126"/>
      <c r="L29" s="126"/>
      <c r="M29" s="126"/>
      <c r="N29" s="126"/>
    </row>
    <row r="30" spans="2:14" x14ac:dyDescent="0.25">
      <c r="B30" s="126"/>
      <c r="C30" s="126"/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6"/>
    </row>
    <row r="31" spans="2:14" s="10" customFormat="1" ht="30" customHeight="1" x14ac:dyDescent="0.25">
      <c r="B31" s="126"/>
      <c r="C31" s="126"/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N31" s="126"/>
    </row>
    <row r="32" spans="2:14" ht="15.75" x14ac:dyDescent="0.25">
      <c r="B32" s="711" t="s">
        <v>114</v>
      </c>
      <c r="C32" s="711"/>
      <c r="D32" s="711"/>
      <c r="E32" s="711"/>
      <c r="F32" s="711"/>
      <c r="G32" s="711"/>
      <c r="H32" s="711"/>
      <c r="I32" s="711"/>
      <c r="J32" s="711"/>
      <c r="K32" s="711"/>
      <c r="L32" s="711"/>
      <c r="M32" s="711"/>
      <c r="N32" s="711"/>
    </row>
    <row r="33" spans="2:14" ht="15.75" x14ac:dyDescent="0.25">
      <c r="B33" s="711" t="s">
        <v>115</v>
      </c>
      <c r="C33" s="711"/>
      <c r="D33" s="711"/>
      <c r="E33" s="711"/>
      <c r="F33" s="711"/>
      <c r="G33" s="711"/>
      <c r="H33" s="711"/>
      <c r="I33" s="711"/>
      <c r="J33" s="711"/>
      <c r="K33" s="711"/>
      <c r="L33" s="711"/>
      <c r="M33" s="711"/>
      <c r="N33" s="711"/>
    </row>
    <row r="34" spans="2:14" ht="15.75" x14ac:dyDescent="0.25">
      <c r="B34" s="630" t="s">
        <v>121</v>
      </c>
      <c r="C34" s="630"/>
      <c r="D34" s="630"/>
      <c r="E34" s="630"/>
      <c r="F34" s="630"/>
      <c r="G34" s="630"/>
      <c r="H34" s="630"/>
      <c r="I34" s="630"/>
      <c r="J34" s="630"/>
      <c r="K34" s="630"/>
      <c r="L34" s="630"/>
      <c r="M34" s="630"/>
      <c r="N34" s="630"/>
    </row>
    <row r="43" spans="2:14" x14ac:dyDescent="0.25">
      <c r="K43" s="19"/>
    </row>
    <row r="44" spans="2:14" x14ac:dyDescent="0.25">
      <c r="F44" s="20"/>
    </row>
  </sheetData>
  <mergeCells count="10">
    <mergeCell ref="B3:N5"/>
    <mergeCell ref="B32:N32"/>
    <mergeCell ref="B33:N33"/>
    <mergeCell ref="B34:N34"/>
    <mergeCell ref="E8:F8"/>
    <mergeCell ref="G8:H8"/>
    <mergeCell ref="I8:J8"/>
    <mergeCell ref="K8:L8"/>
    <mergeCell ref="M8:N8"/>
    <mergeCell ref="B17:N17"/>
  </mergeCells>
  <pageMargins left="0.7" right="0.7" top="0.75" bottom="0.75" header="0.3" footer="0.3"/>
  <pageSetup paperSize="9" scale="71" orientation="landscape" r:id="rId1"/>
  <headerFooter>
    <oddHeader xml:space="preserve">&amp;L&amp;G&amp;RCAMPAÑA: 2020/2021. MES: SEPTIEMBRE
Fecha de emisión de datos:  26/04/2022
</oddHead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"/>
  <sheetViews>
    <sheetView view="pageLayout" topLeftCell="A4" zoomScale="85" zoomScaleNormal="80" zoomScalePageLayoutView="85" workbookViewId="0">
      <selection activeCell="B2" sqref="B2"/>
    </sheetView>
  </sheetViews>
  <sheetFormatPr baseColWidth="10" defaultRowHeight="15" x14ac:dyDescent="0.25"/>
  <cols>
    <col min="1" max="1" width="6" customWidth="1"/>
    <col min="2" max="2" width="26" customWidth="1"/>
    <col min="3" max="3" width="17.5703125" bestFit="1" customWidth="1"/>
    <col min="4" max="4" width="10.42578125" customWidth="1"/>
    <col min="5" max="5" width="13.28515625" bestFit="1" customWidth="1"/>
    <col min="7" max="7" width="13.7109375" bestFit="1" customWidth="1"/>
    <col min="8" max="8" width="13.28515625" customWidth="1"/>
    <col min="9" max="10" width="13.28515625" bestFit="1" customWidth="1"/>
    <col min="11" max="11" width="8.85546875" customWidth="1"/>
    <col min="12" max="12" width="9.85546875" customWidth="1"/>
    <col min="13" max="13" width="13.28515625" bestFit="1" customWidth="1"/>
    <col min="15" max="15" width="5.28515625" customWidth="1"/>
  </cols>
  <sheetData>
    <row r="1" spans="2:14" x14ac:dyDescent="0.25">
      <c r="B1" s="9"/>
      <c r="C1" s="9"/>
      <c r="D1" s="9"/>
      <c r="F1" s="9"/>
    </row>
    <row r="2" spans="2:14" x14ac:dyDescent="0.25">
      <c r="B2" s="9"/>
      <c r="C2" s="9"/>
      <c r="D2" s="9"/>
      <c r="F2" s="9"/>
    </row>
    <row r="3" spans="2:14" ht="15" customHeight="1" x14ac:dyDescent="0.25">
      <c r="B3" s="713" t="s">
        <v>126</v>
      </c>
      <c r="C3" s="713"/>
      <c r="D3" s="713"/>
      <c r="E3" s="713"/>
      <c r="F3" s="713"/>
      <c r="G3" s="713"/>
      <c r="H3" s="713"/>
      <c r="I3" s="713"/>
      <c r="J3" s="713"/>
      <c r="K3" s="713"/>
      <c r="L3" s="713"/>
      <c r="M3" s="713"/>
      <c r="N3" s="713"/>
    </row>
    <row r="4" spans="2:14" ht="15" customHeight="1" x14ac:dyDescent="0.25">
      <c r="B4" s="713"/>
      <c r="C4" s="713"/>
      <c r="D4" s="713"/>
      <c r="E4" s="713"/>
      <c r="F4" s="713"/>
      <c r="G4" s="713"/>
      <c r="H4" s="713"/>
      <c r="I4" s="713"/>
      <c r="J4" s="713"/>
      <c r="K4" s="713"/>
      <c r="L4" s="713"/>
      <c r="M4" s="713"/>
      <c r="N4" s="713"/>
    </row>
    <row r="5" spans="2:14" ht="24.75" customHeight="1" x14ac:dyDescent="0.25">
      <c r="B5" s="713"/>
      <c r="C5" s="713"/>
      <c r="D5" s="713"/>
      <c r="E5" s="713"/>
      <c r="F5" s="713"/>
      <c r="G5" s="713"/>
      <c r="H5" s="713"/>
      <c r="I5" s="713"/>
      <c r="J5" s="713"/>
      <c r="K5" s="713"/>
      <c r="L5" s="713"/>
      <c r="M5" s="713"/>
      <c r="N5" s="713"/>
    </row>
    <row r="6" spans="2:14" ht="15.75" customHeight="1" thickBot="1" x14ac:dyDescent="0.3">
      <c r="B6" s="11"/>
      <c r="C6" s="11"/>
      <c r="D6" s="11"/>
      <c r="E6" s="12"/>
      <c r="F6" s="12"/>
      <c r="G6" s="10"/>
      <c r="H6" s="10"/>
      <c r="I6" s="10"/>
      <c r="J6" s="10"/>
      <c r="K6" s="10"/>
      <c r="L6" s="10"/>
      <c r="M6" s="10"/>
      <c r="N6" s="10"/>
    </row>
    <row r="7" spans="2:14" ht="15.75" thickBot="1" x14ac:dyDescent="0.3">
      <c r="B7" s="215"/>
      <c r="C7" s="215"/>
      <c r="D7" s="180"/>
      <c r="E7" s="672" t="s">
        <v>59</v>
      </c>
      <c r="F7" s="672"/>
      <c r="G7" s="672" t="s">
        <v>117</v>
      </c>
      <c r="H7" s="672"/>
      <c r="I7" s="672" t="s">
        <v>118</v>
      </c>
      <c r="J7" s="672"/>
      <c r="K7" s="672" t="s">
        <v>112</v>
      </c>
      <c r="L7" s="672"/>
      <c r="M7" s="672" t="s">
        <v>3</v>
      </c>
      <c r="N7" s="672"/>
    </row>
    <row r="8" spans="2:14" ht="15.75" thickBot="1" x14ac:dyDescent="0.3">
      <c r="B8" s="67" t="s">
        <v>54</v>
      </c>
      <c r="C8" s="67" t="s">
        <v>106</v>
      </c>
      <c r="D8" s="67" t="s">
        <v>100</v>
      </c>
      <c r="E8" s="85" t="s">
        <v>119</v>
      </c>
      <c r="F8" s="85" t="s">
        <v>120</v>
      </c>
      <c r="G8" s="85" t="s">
        <v>119</v>
      </c>
      <c r="H8" s="85" t="s">
        <v>120</v>
      </c>
      <c r="I8" s="85" t="s">
        <v>119</v>
      </c>
      <c r="J8" s="85" t="s">
        <v>120</v>
      </c>
      <c r="K8" s="85" t="s">
        <v>119</v>
      </c>
      <c r="L8" s="85" t="s">
        <v>120</v>
      </c>
      <c r="M8" s="85" t="s">
        <v>119</v>
      </c>
      <c r="N8" s="85" t="s">
        <v>120</v>
      </c>
    </row>
    <row r="9" spans="2:14" ht="15.75" thickBot="1" x14ac:dyDescent="0.3">
      <c r="B9" s="216" t="s">
        <v>74</v>
      </c>
      <c r="C9" s="217">
        <v>41</v>
      </c>
      <c r="D9" s="217">
        <v>41</v>
      </c>
      <c r="E9" s="218">
        <v>1531696.2</v>
      </c>
      <c r="F9" s="218">
        <v>14348.55</v>
      </c>
      <c r="G9" s="218">
        <v>5213025.6399999997</v>
      </c>
      <c r="H9" s="218">
        <v>1404378.97</v>
      </c>
      <c r="I9" s="218">
        <v>5113129.09</v>
      </c>
      <c r="J9" s="218">
        <v>1416201.27</v>
      </c>
      <c r="K9" s="218">
        <v>-2.2200000000000002</v>
      </c>
      <c r="L9" s="218">
        <v>15470.72</v>
      </c>
      <c r="M9" s="218">
        <v>1631590.53</v>
      </c>
      <c r="N9" s="218">
        <v>12385.29</v>
      </c>
    </row>
    <row r="10" spans="2:14" ht="15.75" thickBot="1" x14ac:dyDescent="0.3">
      <c r="B10" s="216" t="s">
        <v>109</v>
      </c>
      <c r="C10" s="217">
        <v>22</v>
      </c>
      <c r="D10" s="217">
        <v>21</v>
      </c>
      <c r="E10" s="218">
        <v>135400.32000000001</v>
      </c>
      <c r="F10" s="218">
        <v>12705.62</v>
      </c>
      <c r="G10" s="218">
        <v>1159166.27</v>
      </c>
      <c r="H10" s="218">
        <v>291708.58</v>
      </c>
      <c r="I10" s="218">
        <v>1141341.19</v>
      </c>
      <c r="J10" s="218">
        <v>278034.03000000003</v>
      </c>
      <c r="K10" s="218">
        <v>-7.68</v>
      </c>
      <c r="L10" s="218">
        <v>-15559.17</v>
      </c>
      <c r="M10" s="218">
        <v>153217.72</v>
      </c>
      <c r="N10" s="218">
        <v>10821</v>
      </c>
    </row>
    <row r="11" spans="2:14" s="14" customFormat="1" ht="15.75" thickBot="1" x14ac:dyDescent="0.3">
      <c r="B11" s="67" t="s">
        <v>35</v>
      </c>
      <c r="C11" s="331">
        <v>63</v>
      </c>
      <c r="D11" s="331">
        <v>62</v>
      </c>
      <c r="E11" s="219">
        <v>1667096.52</v>
      </c>
      <c r="F11" s="219">
        <v>27054.17</v>
      </c>
      <c r="G11" s="219">
        <v>6372191.9100000001</v>
      </c>
      <c r="H11" s="219">
        <v>1696087.55</v>
      </c>
      <c r="I11" s="219">
        <v>6254470.2800000003</v>
      </c>
      <c r="J11" s="219">
        <v>1694235.3</v>
      </c>
      <c r="K11" s="219">
        <v>-9.9</v>
      </c>
      <c r="L11" s="219">
        <v>-88.45</v>
      </c>
      <c r="M11" s="219">
        <v>1784808.25</v>
      </c>
      <c r="N11" s="219">
        <v>23206.29</v>
      </c>
    </row>
    <row r="12" spans="2:14" x14ac:dyDescent="0.25"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2:14" x14ac:dyDescent="0.25"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2:14" x14ac:dyDescent="0.25"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2:14" ht="15.75" x14ac:dyDescent="0.25">
      <c r="B15" s="712" t="s">
        <v>116</v>
      </c>
      <c r="C15" s="712"/>
      <c r="D15" s="712"/>
      <c r="E15" s="712"/>
      <c r="F15" s="712"/>
      <c r="G15" s="712"/>
      <c r="H15" s="712"/>
      <c r="I15" s="712"/>
      <c r="J15" s="712"/>
      <c r="K15" s="712"/>
      <c r="L15" s="712"/>
      <c r="M15" s="712"/>
      <c r="N15" s="712"/>
    </row>
    <row r="16" spans="2:14" ht="15.75" x14ac:dyDescent="0.25"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</row>
    <row r="17" spans="2:14" ht="15.75" x14ac:dyDescent="0.25">
      <c r="B17" s="220"/>
      <c r="C17" s="220"/>
      <c r="D17" s="220"/>
      <c r="E17" s="220"/>
      <c r="F17" s="220"/>
      <c r="G17" s="220"/>
      <c r="H17" s="220"/>
      <c r="I17" s="220"/>
      <c r="J17" s="220"/>
      <c r="K17" s="220"/>
      <c r="L17" s="220"/>
      <c r="M17" s="220"/>
      <c r="N17" s="220"/>
    </row>
    <row r="18" spans="2:14" ht="15.75" x14ac:dyDescent="0.25">
      <c r="B18" s="220"/>
      <c r="C18" s="220"/>
      <c r="D18" s="220"/>
      <c r="E18" s="220"/>
      <c r="F18" s="220"/>
      <c r="G18" s="220"/>
      <c r="H18" s="220"/>
      <c r="I18" s="220"/>
      <c r="J18" s="220"/>
      <c r="K18" s="220"/>
      <c r="L18" s="220"/>
      <c r="M18" s="220"/>
      <c r="N18" s="220"/>
    </row>
    <row r="19" spans="2:14" ht="15.75" x14ac:dyDescent="0.25">
      <c r="B19" s="220"/>
      <c r="C19" s="220"/>
      <c r="D19" s="220"/>
      <c r="E19" s="220"/>
      <c r="F19" s="220"/>
      <c r="G19" s="220"/>
      <c r="H19" s="220"/>
      <c r="I19" s="220"/>
      <c r="J19" s="220"/>
      <c r="K19" s="220"/>
      <c r="L19" s="220"/>
      <c r="M19" s="220"/>
      <c r="N19" s="220"/>
    </row>
    <row r="20" spans="2:14" ht="15.75" x14ac:dyDescent="0.25">
      <c r="B20" s="220"/>
      <c r="C20" s="220"/>
      <c r="D20" s="220"/>
      <c r="E20" s="220"/>
      <c r="F20" s="220"/>
      <c r="G20" s="220"/>
      <c r="H20" s="220"/>
      <c r="I20" s="220"/>
      <c r="J20" s="220"/>
      <c r="K20" s="220"/>
      <c r="L20" s="220"/>
      <c r="M20" s="220"/>
      <c r="N20" s="220"/>
    </row>
    <row r="21" spans="2:14" ht="15.75" x14ac:dyDescent="0.25">
      <c r="B21" s="220"/>
      <c r="C21" s="220"/>
      <c r="D21" s="220"/>
      <c r="E21" s="220"/>
      <c r="F21" s="220"/>
      <c r="G21" s="220"/>
      <c r="H21" s="220"/>
      <c r="I21" s="220"/>
      <c r="J21" s="220"/>
      <c r="K21" s="220"/>
      <c r="L21" s="220"/>
      <c r="M21" s="220"/>
      <c r="N21" s="220"/>
    </row>
    <row r="22" spans="2:14" ht="15.75" x14ac:dyDescent="0.25">
      <c r="B22" s="220"/>
      <c r="C22" s="220"/>
      <c r="D22" s="220"/>
      <c r="E22" s="220"/>
      <c r="F22" s="220"/>
      <c r="G22" s="220"/>
      <c r="H22" s="220"/>
      <c r="I22" s="220"/>
      <c r="J22" s="220"/>
      <c r="K22" s="220"/>
      <c r="L22" s="220"/>
      <c r="M22" s="220"/>
      <c r="N22" s="220"/>
    </row>
    <row r="23" spans="2:14" ht="15.75" x14ac:dyDescent="0.25">
      <c r="B23" s="220"/>
      <c r="C23" s="220"/>
      <c r="D23" s="220"/>
      <c r="E23" s="220"/>
      <c r="F23" s="220"/>
      <c r="G23" s="220"/>
      <c r="H23" s="220"/>
      <c r="I23" s="220"/>
      <c r="J23" s="220"/>
      <c r="K23" s="220"/>
      <c r="L23" s="220"/>
      <c r="M23" s="220"/>
      <c r="N23" s="220"/>
    </row>
    <row r="24" spans="2:14" ht="15.75" x14ac:dyDescent="0.25">
      <c r="B24" s="220"/>
      <c r="C24" s="220"/>
      <c r="D24" s="220"/>
      <c r="E24" s="220"/>
      <c r="F24" s="220"/>
      <c r="G24" s="220"/>
      <c r="H24" s="220"/>
      <c r="I24" s="220"/>
      <c r="J24" s="220"/>
      <c r="K24" s="220"/>
      <c r="L24" s="220"/>
      <c r="M24" s="220"/>
      <c r="N24" s="220"/>
    </row>
    <row r="25" spans="2:14" ht="15.75" x14ac:dyDescent="0.25">
      <c r="B25" s="220"/>
      <c r="C25" s="220"/>
      <c r="D25" s="220"/>
      <c r="E25" s="220"/>
      <c r="F25" s="220"/>
      <c r="G25" s="220"/>
      <c r="H25" s="220"/>
      <c r="I25" s="220"/>
      <c r="J25" s="220"/>
      <c r="K25" s="220"/>
      <c r="L25" s="220"/>
      <c r="M25" s="220"/>
      <c r="N25" s="220"/>
    </row>
    <row r="26" spans="2:14" ht="15.75" x14ac:dyDescent="0.25">
      <c r="B26" s="220"/>
      <c r="C26" s="220"/>
      <c r="D26" s="220"/>
      <c r="E26" s="220"/>
      <c r="F26" s="220"/>
      <c r="G26" s="220"/>
      <c r="H26" s="220"/>
      <c r="I26" s="220"/>
      <c r="J26" s="220"/>
      <c r="K26" s="220"/>
      <c r="L26" s="220"/>
      <c r="M26" s="220"/>
      <c r="N26" s="220"/>
    </row>
    <row r="27" spans="2:14" ht="15.75" x14ac:dyDescent="0.25">
      <c r="B27" s="220"/>
      <c r="C27" s="220"/>
      <c r="D27" s="220"/>
      <c r="E27" s="220"/>
      <c r="F27" s="220"/>
      <c r="G27" s="220"/>
      <c r="H27" s="220"/>
      <c r="I27" s="220"/>
      <c r="J27" s="220"/>
      <c r="K27" s="220"/>
      <c r="L27" s="220"/>
      <c r="M27" s="220"/>
      <c r="N27" s="220"/>
    </row>
    <row r="28" spans="2:14" ht="15.75" x14ac:dyDescent="0.25">
      <c r="B28" s="220"/>
      <c r="C28" s="220"/>
      <c r="D28" s="220"/>
      <c r="E28" s="220"/>
      <c r="F28" s="220"/>
      <c r="G28" s="220"/>
      <c r="H28" s="220"/>
      <c r="I28" s="220"/>
      <c r="J28" s="220"/>
      <c r="K28" s="220"/>
      <c r="L28" s="220"/>
      <c r="M28" s="220"/>
      <c r="N28" s="220"/>
    </row>
    <row r="29" spans="2:14" ht="24" customHeight="1" x14ac:dyDescent="0.25">
      <c r="B29" s="220"/>
      <c r="C29" s="220"/>
      <c r="D29" s="220"/>
      <c r="E29" s="220"/>
      <c r="F29" s="220"/>
      <c r="G29" s="220"/>
      <c r="H29" s="220"/>
      <c r="I29" s="220"/>
      <c r="J29" s="220"/>
      <c r="K29" s="220"/>
      <c r="L29" s="220"/>
      <c r="M29" s="220"/>
      <c r="N29" s="220"/>
    </row>
    <row r="30" spans="2:14" ht="15.75" x14ac:dyDescent="0.25">
      <c r="B30" s="711" t="s">
        <v>114</v>
      </c>
      <c r="C30" s="711"/>
      <c r="D30" s="711"/>
      <c r="E30" s="711"/>
      <c r="F30" s="711"/>
      <c r="G30" s="711"/>
      <c r="H30" s="711"/>
      <c r="I30" s="711"/>
      <c r="J30" s="711"/>
      <c r="K30" s="711"/>
      <c r="L30" s="711"/>
      <c r="M30" s="711"/>
      <c r="N30" s="711"/>
    </row>
    <row r="31" spans="2:14" ht="15.75" x14ac:dyDescent="0.25">
      <c r="B31" s="711" t="s">
        <v>115</v>
      </c>
      <c r="C31" s="711"/>
      <c r="D31" s="711"/>
      <c r="E31" s="711"/>
      <c r="F31" s="711"/>
      <c r="G31" s="711"/>
      <c r="H31" s="711"/>
      <c r="I31" s="711"/>
      <c r="J31" s="711"/>
      <c r="K31" s="711"/>
      <c r="L31" s="711"/>
      <c r="M31" s="711"/>
      <c r="N31" s="711"/>
    </row>
    <row r="32" spans="2:14" ht="15.75" x14ac:dyDescent="0.25">
      <c r="B32" s="630" t="s">
        <v>121</v>
      </c>
      <c r="C32" s="630"/>
      <c r="D32" s="630"/>
      <c r="E32" s="630"/>
      <c r="F32" s="630"/>
      <c r="G32" s="630"/>
      <c r="H32" s="630"/>
      <c r="I32" s="630"/>
      <c r="J32" s="630"/>
      <c r="K32" s="630"/>
      <c r="L32" s="630"/>
      <c r="M32" s="630"/>
      <c r="N32" s="630"/>
    </row>
  </sheetData>
  <mergeCells count="10">
    <mergeCell ref="B3:N5"/>
    <mergeCell ref="B15:N15"/>
    <mergeCell ref="B30:N30"/>
    <mergeCell ref="B31:N31"/>
    <mergeCell ref="B32:N32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scale="70" orientation="landscape" r:id="rId1"/>
  <headerFooter>
    <oddHeader xml:space="preserve">&amp;L&amp;G&amp;RCAMPAÑA: 2020/2021. MES: SEPTIEMBRE
Fecha de emisión de datos:  26/04/2022
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7"/>
  <sheetViews>
    <sheetView view="pageLayout" zoomScale="70" zoomScaleNormal="80" zoomScaleSheetLayoutView="50" zoomScalePageLayoutView="70" workbookViewId="0">
      <selection activeCell="H24" sqref="H24"/>
    </sheetView>
  </sheetViews>
  <sheetFormatPr baseColWidth="10" defaultColWidth="11.42578125" defaultRowHeight="15" x14ac:dyDescent="0.25"/>
  <cols>
    <col min="1" max="1" width="6" style="222" customWidth="1"/>
    <col min="2" max="2" width="13.85546875" style="222" customWidth="1"/>
    <col min="3" max="3" width="15.85546875" style="222" customWidth="1"/>
    <col min="4" max="4" width="15.7109375" style="222" customWidth="1"/>
    <col min="5" max="5" width="20.7109375" style="222" customWidth="1"/>
    <col min="6" max="6" width="23.5703125" style="222" customWidth="1"/>
    <col min="7" max="7" width="19.28515625" style="222" customWidth="1"/>
    <col min="8" max="8" width="17.28515625" style="222" customWidth="1"/>
    <col min="9" max="9" width="10.5703125" style="222" customWidth="1"/>
    <col min="10" max="16384" width="11.42578125" style="222"/>
  </cols>
  <sheetData>
    <row r="1" spans="1:9" x14ac:dyDescent="0.25">
      <c r="H1" s="9"/>
      <c r="I1" s="9"/>
    </row>
    <row r="2" spans="1:9" ht="15" customHeight="1" x14ac:dyDescent="0.25">
      <c r="D2" s="572" t="s">
        <v>173</v>
      </c>
      <c r="E2" s="572"/>
      <c r="F2" s="572"/>
      <c r="G2" s="572"/>
      <c r="H2" s="9"/>
      <c r="I2" s="9"/>
    </row>
    <row r="3" spans="1:9" ht="15" customHeight="1" x14ac:dyDescent="0.25">
      <c r="D3" s="572"/>
      <c r="E3" s="572"/>
      <c r="F3" s="572"/>
      <c r="G3" s="572"/>
      <c r="H3" s="9"/>
      <c r="I3" s="9"/>
    </row>
    <row r="4" spans="1:9" ht="21" customHeight="1" x14ac:dyDescent="0.25">
      <c r="D4" s="572"/>
      <c r="E4" s="572"/>
      <c r="F4" s="572"/>
      <c r="G4" s="572"/>
      <c r="H4" s="9"/>
      <c r="I4" s="9"/>
    </row>
    <row r="5" spans="1:9" ht="15.75" customHeight="1" thickBot="1" x14ac:dyDescent="0.3">
      <c r="D5" s="421"/>
      <c r="E5" s="421"/>
      <c r="F5" s="421"/>
      <c r="G5" s="421"/>
      <c r="H5" s="369"/>
      <c r="I5" s="9"/>
    </row>
    <row r="6" spans="1:9" ht="30.75" customHeight="1" thickBot="1" x14ac:dyDescent="0.3">
      <c r="A6" s="7"/>
      <c r="B6" s="420" t="s">
        <v>172</v>
      </c>
      <c r="C6" s="419" t="s">
        <v>59</v>
      </c>
      <c r="D6" s="418" t="s">
        <v>71</v>
      </c>
      <c r="E6" s="418" t="s">
        <v>166</v>
      </c>
      <c r="F6" s="418" t="s">
        <v>171</v>
      </c>
      <c r="G6" s="418" t="s">
        <v>168</v>
      </c>
      <c r="H6" s="418" t="s">
        <v>3</v>
      </c>
      <c r="I6" s="1"/>
    </row>
    <row r="7" spans="1:9" ht="16.5" thickBot="1" x14ac:dyDescent="0.3">
      <c r="A7" s="7"/>
      <c r="B7" s="417" t="s">
        <v>39</v>
      </c>
      <c r="C7" s="416">
        <v>491.2</v>
      </c>
      <c r="D7" s="415">
        <v>38.299999999999997</v>
      </c>
      <c r="E7" s="414">
        <v>18.399999999999999</v>
      </c>
      <c r="F7" s="414">
        <v>51.324670000000026</v>
      </c>
      <c r="G7" s="414">
        <v>95.7</v>
      </c>
      <c r="H7" s="413">
        <v>400.87532999999996</v>
      </c>
      <c r="I7" s="1"/>
    </row>
    <row r="8" spans="1:9" ht="16.5" thickBot="1" x14ac:dyDescent="0.3">
      <c r="A8" s="7"/>
      <c r="B8" s="409" t="s">
        <v>40</v>
      </c>
      <c r="C8" s="408">
        <f>H7</f>
        <v>400.87532999999996</v>
      </c>
      <c r="D8" s="412">
        <v>244.7</v>
      </c>
      <c r="E8" s="405">
        <v>20.100000000000001</v>
      </c>
      <c r="F8" s="405">
        <v>50.560499999999934</v>
      </c>
      <c r="G8" s="405">
        <v>95.7</v>
      </c>
      <c r="H8" s="404">
        <v>519.41482999999994</v>
      </c>
      <c r="I8" s="1"/>
    </row>
    <row r="9" spans="1:9" ht="16.5" thickBot="1" x14ac:dyDescent="0.3">
      <c r="A9" s="7"/>
      <c r="B9" s="409" t="s">
        <v>41</v>
      </c>
      <c r="C9" s="408">
        <f t="shared" ref="C9:C18" si="0">H8</f>
        <v>519.41482999999994</v>
      </c>
      <c r="D9" s="405">
        <v>475.3</v>
      </c>
      <c r="E9" s="411">
        <v>20.9</v>
      </c>
      <c r="F9" s="405">
        <v>62.651329999999803</v>
      </c>
      <c r="G9" s="405">
        <v>83.5</v>
      </c>
      <c r="H9" s="404">
        <v>869.46350000000007</v>
      </c>
      <c r="I9" s="1"/>
    </row>
    <row r="10" spans="1:9" ht="16.5" thickBot="1" x14ac:dyDescent="0.3">
      <c r="A10" s="7"/>
      <c r="B10" s="409" t="s">
        <v>42</v>
      </c>
      <c r="C10" s="408">
        <f t="shared" si="0"/>
        <v>869.46350000000007</v>
      </c>
      <c r="D10" s="405">
        <v>352.1</v>
      </c>
      <c r="E10" s="405">
        <v>11.7</v>
      </c>
      <c r="F10" s="405">
        <v>42.707800000000134</v>
      </c>
      <c r="G10" s="405">
        <v>82.5</v>
      </c>
      <c r="H10" s="404">
        <v>1108.0557000000001</v>
      </c>
      <c r="I10" s="1"/>
    </row>
    <row r="11" spans="1:9" ht="16.5" thickBot="1" x14ac:dyDescent="0.3">
      <c r="A11" s="7"/>
      <c r="B11" s="409" t="s">
        <v>43</v>
      </c>
      <c r="C11" s="408">
        <f t="shared" si="0"/>
        <v>1108.0557000000001</v>
      </c>
      <c r="D11" s="405">
        <v>227.4</v>
      </c>
      <c r="E11" s="405">
        <v>16.7</v>
      </c>
      <c r="F11" s="405">
        <v>49.396000000000186</v>
      </c>
      <c r="G11" s="405">
        <v>104.2</v>
      </c>
      <c r="H11" s="404">
        <v>1198.5597</v>
      </c>
      <c r="I11" s="1"/>
    </row>
    <row r="12" spans="1:9" ht="16.5" thickBot="1" x14ac:dyDescent="0.3">
      <c r="A12" s="7"/>
      <c r="B12" s="409" t="s">
        <v>44</v>
      </c>
      <c r="C12" s="408">
        <f t="shared" si="0"/>
        <v>1198.5597</v>
      </c>
      <c r="D12" s="405">
        <v>44.6</v>
      </c>
      <c r="E12" s="405">
        <v>17.8</v>
      </c>
      <c r="F12" s="405">
        <v>51.598760000000084</v>
      </c>
      <c r="G12" s="405">
        <v>106.8</v>
      </c>
      <c r="H12" s="404">
        <v>1102.5609399999998</v>
      </c>
      <c r="I12" s="1"/>
    </row>
    <row r="13" spans="1:9" ht="16.5" thickBot="1" x14ac:dyDescent="0.3">
      <c r="A13" s="7"/>
      <c r="B13" s="409" t="s">
        <v>45</v>
      </c>
      <c r="C13" s="408">
        <f t="shared" si="0"/>
        <v>1102.5609399999998</v>
      </c>
      <c r="D13" s="565">
        <v>3.1</v>
      </c>
      <c r="E13" s="405">
        <v>15.5</v>
      </c>
      <c r="F13" s="405">
        <v>44.472069999999917</v>
      </c>
      <c r="G13" s="405">
        <v>99.4</v>
      </c>
      <c r="H13" s="404">
        <v>977.28886999999986</v>
      </c>
      <c r="I13" s="1"/>
    </row>
    <row r="14" spans="1:9" ht="16.5" thickBot="1" x14ac:dyDescent="0.3">
      <c r="A14" s="7"/>
      <c r="B14" s="409" t="s">
        <v>46</v>
      </c>
      <c r="C14" s="408">
        <f t="shared" si="0"/>
        <v>977.28886999999986</v>
      </c>
      <c r="D14" s="565">
        <v>4.5</v>
      </c>
      <c r="E14" s="405">
        <v>13.3</v>
      </c>
      <c r="F14" s="405">
        <v>47.783869999999865</v>
      </c>
      <c r="G14" s="405">
        <v>90.3</v>
      </c>
      <c r="H14" s="404">
        <v>857.005</v>
      </c>
      <c r="I14" s="1"/>
    </row>
    <row r="15" spans="1:9" ht="16.5" thickBot="1" x14ac:dyDescent="0.3">
      <c r="A15" s="7"/>
      <c r="B15" s="409" t="s">
        <v>55</v>
      </c>
      <c r="C15" s="408">
        <f t="shared" si="0"/>
        <v>857.005</v>
      </c>
      <c r="D15" s="410"/>
      <c r="E15" s="405">
        <v>13.3</v>
      </c>
      <c r="F15" s="405">
        <v>33.109299999999962</v>
      </c>
      <c r="G15" s="405">
        <v>87.8</v>
      </c>
      <c r="H15" s="404">
        <v>749.39570000000003</v>
      </c>
      <c r="I15" s="1"/>
    </row>
    <row r="16" spans="1:9" ht="16.5" thickBot="1" x14ac:dyDescent="0.3">
      <c r="A16" s="7"/>
      <c r="B16" s="409" t="s">
        <v>56</v>
      </c>
      <c r="C16" s="408">
        <f t="shared" si="0"/>
        <v>749.39570000000003</v>
      </c>
      <c r="D16" s="407"/>
      <c r="E16" s="405">
        <v>10.5</v>
      </c>
      <c r="F16" s="405">
        <v>37.55460000000005</v>
      </c>
      <c r="G16" s="405">
        <v>81.900000000000006</v>
      </c>
      <c r="H16" s="404">
        <v>640.44110000000001</v>
      </c>
      <c r="I16" s="1"/>
    </row>
    <row r="17" spans="1:9" ht="16.5" thickBot="1" x14ac:dyDescent="0.3">
      <c r="A17" s="7"/>
      <c r="B17" s="409" t="s">
        <v>57</v>
      </c>
      <c r="C17" s="408">
        <f t="shared" si="0"/>
        <v>640.44110000000001</v>
      </c>
      <c r="D17" s="407"/>
      <c r="E17" s="406">
        <v>8.5</v>
      </c>
      <c r="F17" s="405">
        <v>37.081300000000056</v>
      </c>
      <c r="G17" s="405">
        <v>66</v>
      </c>
      <c r="H17" s="404">
        <v>545.85979999999995</v>
      </c>
      <c r="I17" s="1"/>
    </row>
    <row r="18" spans="1:9" ht="16.5" thickBot="1" x14ac:dyDescent="0.3">
      <c r="A18" s="7"/>
      <c r="B18" s="403" t="s">
        <v>58</v>
      </c>
      <c r="C18" s="408">
        <f t="shared" si="0"/>
        <v>545.85979999999995</v>
      </c>
      <c r="D18" s="402"/>
      <c r="E18" s="562">
        <v>16.2</v>
      </c>
      <c r="F18" s="527">
        <v>34.63692999999995</v>
      </c>
      <c r="G18" s="528">
        <v>103.8</v>
      </c>
      <c r="H18" s="401">
        <v>423.62287000000003</v>
      </c>
      <c r="I18" s="1"/>
    </row>
    <row r="19" spans="1:9" ht="16.5" thickBot="1" x14ac:dyDescent="0.3">
      <c r="B19" s="400"/>
      <c r="C19" s="399"/>
      <c r="D19" s="563">
        <f>SUM(D7:D14)</f>
        <v>1390</v>
      </c>
      <c r="E19" s="563">
        <f>SUM(E7:E18)</f>
        <v>182.9</v>
      </c>
      <c r="F19" s="563">
        <f>SUM(F7:F18)</f>
        <v>542.87712999999997</v>
      </c>
      <c r="G19" s="564">
        <v>1097.7</v>
      </c>
      <c r="H19" s="399"/>
      <c r="I19" s="1"/>
    </row>
    <row r="20" spans="1:9" x14ac:dyDescent="0.25">
      <c r="B20" s="1"/>
      <c r="C20" s="1"/>
      <c r="D20" s="1"/>
      <c r="E20" s="1"/>
      <c r="F20" s="1"/>
      <c r="G20" s="1"/>
      <c r="H20" s="398"/>
      <c r="I20" s="1"/>
    </row>
    <row r="21" spans="1:9" x14ac:dyDescent="0.25">
      <c r="B21" s="397"/>
      <c r="C21" s="579" t="s">
        <v>170</v>
      </c>
      <c r="D21" s="579"/>
      <c r="E21" s="1"/>
      <c r="F21" s="396"/>
      <c r="G21" s="1"/>
      <c r="H21" s="395" t="s">
        <v>169</v>
      </c>
      <c r="I21" s="1"/>
    </row>
    <row r="22" spans="1:9" x14ac:dyDescent="0.25">
      <c r="B22" s="30"/>
      <c r="C22" s="30"/>
      <c r="D22" s="30"/>
      <c r="E22" s="30"/>
      <c r="F22" s="30" t="s">
        <v>212</v>
      </c>
      <c r="G22" s="568">
        <f>G19+F19</f>
        <v>1640.5771300000001</v>
      </c>
      <c r="H22" s="30"/>
      <c r="I22" s="394"/>
    </row>
    <row r="23" spans="1:9" ht="15.75" thickBot="1" x14ac:dyDescent="0.3">
      <c r="B23" s="393"/>
      <c r="C23" s="1"/>
      <c r="D23" s="1"/>
      <c r="E23" s="1"/>
      <c r="F23" s="1"/>
      <c r="G23" s="1"/>
      <c r="H23" s="1"/>
      <c r="I23" s="1"/>
    </row>
    <row r="24" spans="1:9" ht="16.5" thickBot="1" x14ac:dyDescent="0.3">
      <c r="B24" s="338" t="s">
        <v>168</v>
      </c>
      <c r="C24" s="368"/>
      <c r="D24" s="392"/>
      <c r="E24" s="576" t="s">
        <v>168</v>
      </c>
      <c r="F24" s="577"/>
      <c r="G24" s="578"/>
      <c r="H24" s="1"/>
      <c r="I24" s="1"/>
    </row>
    <row r="25" spans="1:9" ht="15.75" thickBot="1" x14ac:dyDescent="0.3">
      <c r="B25" s="580"/>
      <c r="C25" s="581" t="s">
        <v>168</v>
      </c>
      <c r="D25" s="391"/>
      <c r="E25" s="583" t="s">
        <v>165</v>
      </c>
      <c r="F25" s="585" t="s">
        <v>164</v>
      </c>
      <c r="G25" s="586"/>
      <c r="H25" s="1"/>
      <c r="I25" s="398"/>
    </row>
    <row r="26" spans="1:9" ht="15.75" thickBot="1" x14ac:dyDescent="0.3">
      <c r="B26" s="580"/>
      <c r="C26" s="582"/>
      <c r="D26" s="373"/>
      <c r="E26" s="584"/>
      <c r="F26" s="367" t="s">
        <v>163</v>
      </c>
      <c r="G26" s="366" t="s">
        <v>162</v>
      </c>
      <c r="I26" s="398"/>
    </row>
    <row r="27" spans="1:9" ht="16.5" thickBot="1" x14ac:dyDescent="0.3">
      <c r="B27" s="378" t="s">
        <v>39</v>
      </c>
      <c r="C27" s="382">
        <v>95.7</v>
      </c>
      <c r="D27" s="7"/>
      <c r="E27" s="390">
        <v>41.8</v>
      </c>
      <c r="F27" s="389">
        <v>25.2</v>
      </c>
      <c r="G27" s="388">
        <v>28.7</v>
      </c>
      <c r="I27" s="398"/>
    </row>
    <row r="28" spans="1:9" ht="16.5" thickBot="1" x14ac:dyDescent="0.3">
      <c r="B28" s="378" t="s">
        <v>40</v>
      </c>
      <c r="C28" s="387">
        <v>95.7</v>
      </c>
      <c r="D28" s="386"/>
      <c r="E28" s="385">
        <v>43.9</v>
      </c>
      <c r="F28" s="384">
        <v>23.8</v>
      </c>
      <c r="G28" s="379">
        <v>28</v>
      </c>
      <c r="I28" s="398"/>
    </row>
    <row r="29" spans="1:9" ht="16.5" thickBot="1" x14ac:dyDescent="0.3">
      <c r="B29" s="383" t="s">
        <v>41</v>
      </c>
      <c r="C29" s="382">
        <v>83.5</v>
      </c>
      <c r="D29" s="7"/>
      <c r="E29" s="385">
        <v>37.1</v>
      </c>
      <c r="F29" s="384">
        <v>23.4</v>
      </c>
      <c r="G29" s="379">
        <v>23</v>
      </c>
      <c r="H29" s="5"/>
      <c r="I29" s="398"/>
    </row>
    <row r="30" spans="1:9" ht="16.5" thickBot="1" x14ac:dyDescent="0.3">
      <c r="B30" s="383" t="s">
        <v>42</v>
      </c>
      <c r="C30" s="382">
        <v>82.475999999999999</v>
      </c>
      <c r="D30" s="7"/>
      <c r="E30" s="385">
        <v>34.29777</v>
      </c>
      <c r="F30" s="384">
        <v>23.721900000000002</v>
      </c>
      <c r="G30" s="379">
        <v>24.456329999999998</v>
      </c>
      <c r="H30" s="556"/>
      <c r="I30" s="398"/>
    </row>
    <row r="31" spans="1:9" ht="16.5" thickBot="1" x14ac:dyDescent="0.3">
      <c r="B31" s="383" t="s">
        <v>43</v>
      </c>
      <c r="C31" s="382">
        <v>104.21003</v>
      </c>
      <c r="D31" s="7"/>
      <c r="E31" s="385">
        <v>36.855390000000007</v>
      </c>
      <c r="F31" s="384">
        <v>35.74053</v>
      </c>
      <c r="G31" s="379">
        <v>31.614110000000004</v>
      </c>
      <c r="H31" s="556"/>
      <c r="I31" s="398"/>
    </row>
    <row r="32" spans="1:9" ht="16.5" thickBot="1" x14ac:dyDescent="0.3">
      <c r="B32" s="383" t="s">
        <v>44</v>
      </c>
      <c r="C32" s="382">
        <v>106.79266</v>
      </c>
      <c r="D32" s="7"/>
      <c r="E32" s="385">
        <v>46.048960000000001</v>
      </c>
      <c r="F32" s="384">
        <v>32.83793</v>
      </c>
      <c r="G32" s="379">
        <v>27.905769999999997</v>
      </c>
      <c r="H32" s="556"/>
      <c r="I32" s="398"/>
    </row>
    <row r="33" spans="1:9" ht="16.5" thickBot="1" x14ac:dyDescent="0.3">
      <c r="B33" s="383" t="s">
        <v>45</v>
      </c>
      <c r="C33" s="382">
        <v>99.437619999999995</v>
      </c>
      <c r="D33" s="7"/>
      <c r="E33" s="385">
        <v>40.665970000000002</v>
      </c>
      <c r="F33" s="384">
        <v>32.064039999999999</v>
      </c>
      <c r="G33" s="379">
        <v>26.707610000000003</v>
      </c>
      <c r="H33" s="556"/>
      <c r="I33" s="398"/>
    </row>
    <row r="34" spans="1:9" ht="16.5" thickBot="1" x14ac:dyDescent="0.3">
      <c r="B34" s="383" t="s">
        <v>46</v>
      </c>
      <c r="C34" s="382">
        <v>90.29616</v>
      </c>
      <c r="D34" s="7"/>
      <c r="E34" s="385">
        <v>39.20702</v>
      </c>
      <c r="F34" s="384">
        <v>24.140280000000001</v>
      </c>
      <c r="G34" s="379">
        <v>26.94886</v>
      </c>
      <c r="H34" s="556"/>
      <c r="I34" s="398"/>
    </row>
    <row r="35" spans="1:9" ht="16.5" thickBot="1" x14ac:dyDescent="0.3">
      <c r="B35" s="383" t="s">
        <v>55</v>
      </c>
      <c r="C35" s="382">
        <v>87.836029999999994</v>
      </c>
      <c r="D35" s="7"/>
      <c r="E35" s="381">
        <v>37.817269999999994</v>
      </c>
      <c r="F35" s="380">
        <v>21.36618</v>
      </c>
      <c r="G35" s="379">
        <v>28.65258</v>
      </c>
      <c r="H35" s="556"/>
      <c r="I35" s="398"/>
    </row>
    <row r="36" spans="1:9" ht="16.5" thickBot="1" x14ac:dyDescent="0.3">
      <c r="B36" s="383" t="s">
        <v>56</v>
      </c>
      <c r="C36" s="382">
        <v>81.943809999999999</v>
      </c>
      <c r="D36" s="7"/>
      <c r="E36" s="381">
        <v>34.435829999999996</v>
      </c>
      <c r="F36" s="380">
        <v>22.737870000000001</v>
      </c>
      <c r="G36" s="379">
        <v>24.770110000000003</v>
      </c>
      <c r="H36" s="556"/>
      <c r="I36" s="398"/>
    </row>
    <row r="37" spans="1:9" ht="16.5" thickBot="1" x14ac:dyDescent="0.3">
      <c r="B37" s="383" t="s">
        <v>57</v>
      </c>
      <c r="C37" s="382">
        <v>66.000159999999994</v>
      </c>
      <c r="D37" s="7"/>
      <c r="E37" s="381">
        <v>31.132099999999994</v>
      </c>
      <c r="F37" s="380">
        <v>14.45138</v>
      </c>
      <c r="G37" s="379">
        <v>20.416679999999999</v>
      </c>
      <c r="I37" s="398"/>
    </row>
    <row r="38" spans="1:9" ht="16.5" thickBot="1" x14ac:dyDescent="0.3">
      <c r="B38" s="378" t="s">
        <v>58</v>
      </c>
      <c r="C38" s="382">
        <v>103.79383</v>
      </c>
      <c r="D38" s="7"/>
      <c r="E38" s="377">
        <v>39.399270000000008</v>
      </c>
      <c r="F38" s="376">
        <v>27.047930000000001</v>
      </c>
      <c r="G38" s="375">
        <v>37.346629999999998</v>
      </c>
      <c r="I38" s="398"/>
    </row>
    <row r="39" spans="1:9" ht="16.5" thickBot="1" x14ac:dyDescent="0.3">
      <c r="B39" s="374"/>
      <c r="C39" s="558">
        <f>SUM(C27:C38)</f>
        <v>1097.6863000000001</v>
      </c>
      <c r="D39" s="373"/>
      <c r="E39" s="372">
        <f>SUM(E27:E38)</f>
        <v>462.65957999999995</v>
      </c>
      <c r="F39" s="371">
        <f>SUM(F27:F38)</f>
        <v>306.50803999999999</v>
      </c>
      <c r="G39" s="370">
        <f>SUM(G27:G38)</f>
        <v>328.51868000000002</v>
      </c>
    </row>
    <row r="40" spans="1:9" ht="16.5" thickBot="1" x14ac:dyDescent="0.3">
      <c r="B40" s="2"/>
      <c r="C40" s="2"/>
      <c r="E40" s="573">
        <f>E39+F39+G39</f>
        <v>1097.6862999999998</v>
      </c>
      <c r="F40" s="574"/>
      <c r="G40" s="575"/>
      <c r="H40" s="5"/>
    </row>
    <row r="41" spans="1:9" ht="15.75" x14ac:dyDescent="0.25">
      <c r="B41" s="2"/>
      <c r="C41" s="2"/>
      <c r="D41" s="2"/>
      <c r="E41" s="2"/>
      <c r="H41" s="556"/>
      <c r="I41" s="557"/>
    </row>
    <row r="42" spans="1:9" ht="16.5" thickBot="1" x14ac:dyDescent="0.3">
      <c r="B42" s="9"/>
      <c r="C42" s="9"/>
      <c r="D42" s="9"/>
      <c r="E42" s="369"/>
      <c r="H42" s="556"/>
      <c r="I42" s="557"/>
    </row>
    <row r="43" spans="1:9" ht="16.5" thickBot="1" x14ac:dyDescent="0.3">
      <c r="A43" s="9"/>
      <c r="B43" s="338" t="s">
        <v>167</v>
      </c>
      <c r="C43" s="368"/>
      <c r="D43" s="9"/>
      <c r="E43" s="576" t="s">
        <v>166</v>
      </c>
      <c r="F43" s="577"/>
      <c r="G43" s="578"/>
      <c r="H43" s="556"/>
      <c r="I43" s="557"/>
    </row>
    <row r="44" spans="1:9" ht="15.75" customHeight="1" thickBot="1" x14ac:dyDescent="0.3">
      <c r="A44" s="9"/>
      <c r="B44" s="588"/>
      <c r="C44" s="583" t="s">
        <v>48</v>
      </c>
      <c r="E44" s="583" t="s">
        <v>165</v>
      </c>
      <c r="F44" s="585" t="s">
        <v>164</v>
      </c>
      <c r="G44" s="586"/>
      <c r="H44" s="556"/>
      <c r="I44" s="557"/>
    </row>
    <row r="45" spans="1:9" ht="15" customHeight="1" thickBot="1" x14ac:dyDescent="0.3">
      <c r="A45" s="9"/>
      <c r="B45" s="588"/>
      <c r="C45" s="584"/>
      <c r="E45" s="584"/>
      <c r="F45" s="367" t="s">
        <v>163</v>
      </c>
      <c r="G45" s="366" t="s">
        <v>162</v>
      </c>
      <c r="H45" s="556"/>
      <c r="I45" s="557"/>
    </row>
    <row r="46" spans="1:9" ht="16.5" thickBot="1" x14ac:dyDescent="0.3">
      <c r="A46" s="7"/>
      <c r="B46" s="365" t="s">
        <v>39</v>
      </c>
      <c r="C46" s="355">
        <v>51.324670000000026</v>
      </c>
      <c r="E46" s="364">
        <v>13.8</v>
      </c>
      <c r="F46" s="363">
        <v>0.6</v>
      </c>
      <c r="G46" s="362">
        <v>4</v>
      </c>
      <c r="H46" s="556"/>
      <c r="I46" s="557"/>
    </row>
    <row r="47" spans="1:9" ht="16.5" thickBot="1" x14ac:dyDescent="0.3">
      <c r="A47" s="7"/>
      <c r="B47" s="361" t="s">
        <v>40</v>
      </c>
      <c r="C47" s="355">
        <v>50.560499999999934</v>
      </c>
      <c r="E47" s="357">
        <v>11.9</v>
      </c>
      <c r="F47" s="359">
        <v>0.5</v>
      </c>
      <c r="G47" s="358">
        <v>7.7</v>
      </c>
      <c r="H47" s="556"/>
      <c r="I47" s="557"/>
    </row>
    <row r="48" spans="1:9" ht="16.5" thickBot="1" x14ac:dyDescent="0.3">
      <c r="A48" s="7"/>
      <c r="B48" s="356" t="s">
        <v>41</v>
      </c>
      <c r="C48" s="355">
        <v>62.651329999999803</v>
      </c>
      <c r="E48" s="357">
        <v>9.8000000000000007</v>
      </c>
      <c r="F48" s="359">
        <v>0.8</v>
      </c>
      <c r="G48" s="360">
        <v>10.3</v>
      </c>
    </row>
    <row r="49" spans="1:9" ht="16.5" thickBot="1" x14ac:dyDescent="0.3">
      <c r="A49" s="7"/>
      <c r="B49" s="356" t="s">
        <v>42</v>
      </c>
      <c r="C49" s="355">
        <v>42.707800000000134</v>
      </c>
      <c r="E49" s="357">
        <v>5.1571699999999998</v>
      </c>
      <c r="F49" s="359">
        <v>0.52397000000000005</v>
      </c>
      <c r="G49" s="358">
        <v>6.0521699999999994</v>
      </c>
      <c r="H49" s="559"/>
      <c r="I49" s="557"/>
    </row>
    <row r="50" spans="1:9" ht="16.5" thickBot="1" x14ac:dyDescent="0.3">
      <c r="A50" s="7"/>
      <c r="B50" s="356" t="s">
        <v>43</v>
      </c>
      <c r="C50" s="355">
        <v>49.396000000000186</v>
      </c>
      <c r="E50" s="357">
        <v>8.3800000000000026</v>
      </c>
      <c r="F50" s="359">
        <v>0.22287999999999999</v>
      </c>
      <c r="G50" s="358">
        <v>8.0551999999999992</v>
      </c>
      <c r="H50" s="559"/>
      <c r="I50" s="557"/>
    </row>
    <row r="51" spans="1:9" ht="16.5" thickBot="1" x14ac:dyDescent="0.3">
      <c r="A51" s="7"/>
      <c r="B51" s="356" t="s">
        <v>44</v>
      </c>
      <c r="C51" s="355">
        <v>51.598760000000084</v>
      </c>
      <c r="E51" s="357">
        <v>10.049979999999998</v>
      </c>
      <c r="F51" s="359">
        <v>1.95072</v>
      </c>
      <c r="G51" s="358">
        <v>5.7950400000000002</v>
      </c>
      <c r="H51" s="559"/>
      <c r="I51" s="557"/>
    </row>
    <row r="52" spans="1:9" ht="16.5" thickBot="1" x14ac:dyDescent="0.3">
      <c r="A52" s="7"/>
      <c r="B52" s="356" t="s">
        <v>45</v>
      </c>
      <c r="C52" s="355">
        <v>44.472069999999917</v>
      </c>
      <c r="E52" s="357">
        <v>9.3912300000000002</v>
      </c>
      <c r="F52" s="359">
        <v>0.85053000000000001</v>
      </c>
      <c r="G52" s="358">
        <v>5.2364800000000002</v>
      </c>
      <c r="H52" s="559"/>
      <c r="I52" s="557"/>
    </row>
    <row r="53" spans="1:9" ht="16.5" thickBot="1" x14ac:dyDescent="0.3">
      <c r="A53" s="7"/>
      <c r="B53" s="356" t="s">
        <v>46</v>
      </c>
      <c r="C53" s="355">
        <v>47.783869999999865</v>
      </c>
      <c r="E53" s="357">
        <v>6.5062999999999995</v>
      </c>
      <c r="F53" s="359">
        <v>0.48152</v>
      </c>
      <c r="G53" s="358">
        <v>6.3305199999999999</v>
      </c>
      <c r="H53" s="559"/>
      <c r="I53" s="557"/>
    </row>
    <row r="54" spans="1:9" ht="16.5" thickBot="1" x14ac:dyDescent="0.3">
      <c r="A54" s="7"/>
      <c r="B54" s="356" t="s">
        <v>55</v>
      </c>
      <c r="C54" s="355">
        <v>33.109299999999962</v>
      </c>
      <c r="E54" s="357">
        <v>6.9907799999999991</v>
      </c>
      <c r="F54" s="359">
        <v>1.20549</v>
      </c>
      <c r="G54" s="358">
        <v>5.1353400000000002</v>
      </c>
      <c r="H54" s="559"/>
      <c r="I54" s="557"/>
    </row>
    <row r="55" spans="1:9" ht="16.5" thickBot="1" x14ac:dyDescent="0.3">
      <c r="A55" s="7"/>
      <c r="B55" s="356" t="s">
        <v>56</v>
      </c>
      <c r="C55" s="355">
        <v>37.55460000000005</v>
      </c>
      <c r="E55" s="357">
        <v>5.305460000000001</v>
      </c>
      <c r="F55" s="359">
        <v>0.52188999999999997</v>
      </c>
      <c r="G55" s="358">
        <v>4.6827199999999998</v>
      </c>
      <c r="H55" s="559"/>
      <c r="I55" s="557"/>
    </row>
    <row r="56" spans="1:9" ht="16.5" thickBot="1" x14ac:dyDescent="0.3">
      <c r="A56" s="7"/>
      <c r="B56" s="356" t="s">
        <v>57</v>
      </c>
      <c r="C56" s="355">
        <v>37.081300000000056</v>
      </c>
      <c r="E56" s="357">
        <v>5.1017899999999994</v>
      </c>
      <c r="F56" s="359">
        <v>1.19292</v>
      </c>
      <c r="G56" s="358">
        <v>2.22933</v>
      </c>
      <c r="H56" s="559"/>
      <c r="I56" s="557"/>
    </row>
    <row r="57" spans="1:9" ht="16.5" thickBot="1" x14ac:dyDescent="0.3">
      <c r="A57" s="7"/>
      <c r="B57" s="354" t="s">
        <v>58</v>
      </c>
      <c r="C57" s="529">
        <v>34.63692999999995</v>
      </c>
      <c r="E57" s="561">
        <v>8.217019999999998</v>
      </c>
      <c r="F57" s="555">
        <v>0.86780000000000002</v>
      </c>
      <c r="G57" s="560">
        <v>7.0795200000000005</v>
      </c>
      <c r="H57" s="559"/>
      <c r="I57" s="557"/>
    </row>
    <row r="58" spans="1:9" ht="16.5" thickBot="1" x14ac:dyDescent="0.3">
      <c r="B58" s="62"/>
      <c r="C58" s="566">
        <f>SUM(C46:C57)</f>
        <v>542.87712999999997</v>
      </c>
      <c r="D58" s="5"/>
      <c r="E58" s="353">
        <v>100.6</v>
      </c>
      <c r="F58" s="353">
        <v>9.6999999999999993</v>
      </c>
      <c r="G58" s="352">
        <v>65.52000000000001</v>
      </c>
    </row>
    <row r="59" spans="1:9" ht="16.5" thickBot="1" x14ac:dyDescent="0.3">
      <c r="C59" s="351"/>
      <c r="E59" s="573">
        <f>E58+F58+G58</f>
        <v>175.82</v>
      </c>
      <c r="F59" s="574"/>
      <c r="G59" s="575"/>
    </row>
    <row r="60" spans="1:9" x14ac:dyDescent="0.25">
      <c r="C60" s="9"/>
      <c r="G60" s="13"/>
      <c r="H60" s="13"/>
      <c r="I60" s="13"/>
    </row>
    <row r="62" spans="1:9" ht="15" customHeight="1" thickBot="1" x14ac:dyDescent="0.3">
      <c r="A62" s="9"/>
      <c r="B62" s="580" t="s">
        <v>161</v>
      </c>
      <c r="C62" s="580"/>
      <c r="D62" s="580"/>
      <c r="E62" s="580"/>
      <c r="F62" s="580"/>
    </row>
    <row r="63" spans="1:9" ht="25.5" customHeight="1" thickBot="1" x14ac:dyDescent="0.3">
      <c r="A63" s="9"/>
      <c r="B63" s="32"/>
      <c r="C63" s="350" t="s">
        <v>0</v>
      </c>
      <c r="D63" s="348" t="s">
        <v>160</v>
      </c>
      <c r="E63" s="349" t="s">
        <v>159</v>
      </c>
      <c r="F63" s="348" t="s">
        <v>48</v>
      </c>
    </row>
    <row r="64" spans="1:9" ht="16.5" thickBot="1" x14ac:dyDescent="0.3">
      <c r="A64" s="7"/>
      <c r="B64" s="347" t="s">
        <v>39</v>
      </c>
      <c r="C64" s="346">
        <v>161.8081</v>
      </c>
      <c r="D64" s="345">
        <v>33.4</v>
      </c>
      <c r="E64" s="344">
        <v>205.66722999999999</v>
      </c>
      <c r="F64" s="534">
        <f>E64+D64+C64</f>
        <v>400.87532999999996</v>
      </c>
      <c r="H64" s="231"/>
    </row>
    <row r="65" spans="1:9" ht="16.5" thickBot="1" x14ac:dyDescent="0.3">
      <c r="A65" s="7"/>
      <c r="B65" s="342" t="s">
        <v>40</v>
      </c>
      <c r="C65" s="340">
        <v>293.86399999999998</v>
      </c>
      <c r="D65" s="339">
        <v>34.5</v>
      </c>
      <c r="E65" s="533">
        <v>191.05082999999999</v>
      </c>
      <c r="F65" s="535">
        <f t="shared" ref="F65:F75" si="1">E65+D65+C65</f>
        <v>519.41482999999994</v>
      </c>
      <c r="H65" s="231"/>
    </row>
    <row r="66" spans="1:9" ht="16.5" thickBot="1" x14ac:dyDescent="0.3">
      <c r="A66" s="7"/>
      <c r="B66" s="342" t="s">
        <v>41</v>
      </c>
      <c r="C66" s="343">
        <v>631.16200000000003</v>
      </c>
      <c r="D66" s="339">
        <v>35.200000000000003</v>
      </c>
      <c r="E66" s="533">
        <v>203.10149999999999</v>
      </c>
      <c r="F66" s="535">
        <f t="shared" si="1"/>
        <v>869.46350000000007</v>
      </c>
      <c r="H66" s="231"/>
    </row>
    <row r="67" spans="1:9" ht="16.5" thickBot="1" x14ac:dyDescent="0.3">
      <c r="A67" s="7"/>
      <c r="B67" s="342" t="s">
        <v>42</v>
      </c>
      <c r="C67" s="340">
        <v>825.98310000000004</v>
      </c>
      <c r="D67" s="339">
        <v>47.2</v>
      </c>
      <c r="E67" s="533">
        <v>234.87260000000001</v>
      </c>
      <c r="F67" s="535">
        <f t="shared" si="1"/>
        <v>1108.0557000000001</v>
      </c>
      <c r="H67" s="231"/>
    </row>
    <row r="68" spans="1:9" ht="16.5" thickBot="1" x14ac:dyDescent="0.3">
      <c r="A68" s="7"/>
      <c r="B68" s="342" t="s">
        <v>43</v>
      </c>
      <c r="C68" s="340">
        <v>887.51409999999998</v>
      </c>
      <c r="D68" s="339">
        <v>50.4</v>
      </c>
      <c r="E68" s="533">
        <v>260.6456</v>
      </c>
      <c r="F68" s="535">
        <f t="shared" si="1"/>
        <v>1198.5597</v>
      </c>
      <c r="H68" s="231"/>
    </row>
    <row r="69" spans="1:9" ht="16.5" thickBot="1" x14ac:dyDescent="0.3">
      <c r="A69" s="7"/>
      <c r="B69" s="342" t="s">
        <v>44</v>
      </c>
      <c r="C69" s="340">
        <v>777.56679999999994</v>
      </c>
      <c r="D69" s="339">
        <v>46.5</v>
      </c>
      <c r="E69" s="533">
        <v>278.49414000000002</v>
      </c>
      <c r="F69" s="535">
        <f t="shared" si="1"/>
        <v>1102.5609399999998</v>
      </c>
      <c r="H69" s="231"/>
    </row>
    <row r="70" spans="1:9" ht="16.5" thickBot="1" x14ac:dyDescent="0.3">
      <c r="A70" s="7"/>
      <c r="B70" s="342" t="s">
        <v>45</v>
      </c>
      <c r="C70" s="340">
        <v>639.94269999999995</v>
      </c>
      <c r="D70" s="339">
        <v>49.5</v>
      </c>
      <c r="E70" s="533">
        <v>287.84616999999997</v>
      </c>
      <c r="F70" s="535">
        <f t="shared" si="1"/>
        <v>977.28886999999986</v>
      </c>
      <c r="H70" s="231"/>
    </row>
    <row r="71" spans="1:9" ht="16.5" thickBot="1" x14ac:dyDescent="0.3">
      <c r="A71" s="7"/>
      <c r="B71" s="342" t="s">
        <v>46</v>
      </c>
      <c r="C71" s="340">
        <v>522.55100000000004</v>
      </c>
      <c r="D71" s="339">
        <v>44.4</v>
      </c>
      <c r="E71" s="533">
        <v>290.05399999999997</v>
      </c>
      <c r="F71" s="535">
        <f t="shared" si="1"/>
        <v>857.005</v>
      </c>
      <c r="H71" s="231"/>
    </row>
    <row r="72" spans="1:9" ht="16.5" thickBot="1" x14ac:dyDescent="0.3">
      <c r="A72" s="7"/>
      <c r="B72" s="342" t="s">
        <v>55</v>
      </c>
      <c r="C72" s="340">
        <v>434.99520000000001</v>
      </c>
      <c r="D72" s="339">
        <v>35.1</v>
      </c>
      <c r="E72" s="533">
        <v>279.3005</v>
      </c>
      <c r="F72" s="535">
        <f t="shared" si="1"/>
        <v>749.39570000000003</v>
      </c>
      <c r="H72" s="231"/>
    </row>
    <row r="73" spans="1:9" ht="16.5" thickBot="1" x14ac:dyDescent="0.3">
      <c r="A73" s="7"/>
      <c r="B73" s="342" t="s">
        <v>56</v>
      </c>
      <c r="C73" s="340">
        <v>352.72019999999998</v>
      </c>
      <c r="D73" s="339">
        <v>31.2</v>
      </c>
      <c r="E73" s="533">
        <v>256.52089999999998</v>
      </c>
      <c r="F73" s="535">
        <f t="shared" si="1"/>
        <v>640.44110000000001</v>
      </c>
      <c r="H73" s="231"/>
    </row>
    <row r="74" spans="1:9" ht="16.5" thickBot="1" x14ac:dyDescent="0.3">
      <c r="A74" s="7"/>
      <c r="B74" s="342" t="s">
        <v>57</v>
      </c>
      <c r="C74" s="340">
        <v>289.87299999999999</v>
      </c>
      <c r="D74" s="339">
        <v>25.2</v>
      </c>
      <c r="E74" s="533">
        <v>230.7868</v>
      </c>
      <c r="F74" s="535">
        <f t="shared" si="1"/>
        <v>545.85979999999995</v>
      </c>
      <c r="H74" s="231"/>
    </row>
    <row r="75" spans="1:9" ht="16.5" thickBot="1" x14ac:dyDescent="0.3">
      <c r="A75" s="7"/>
      <c r="B75" s="341" t="s">
        <v>58</v>
      </c>
      <c r="C75" s="343">
        <v>196.89250000000001</v>
      </c>
      <c r="D75" s="339">
        <v>16.230370000000001</v>
      </c>
      <c r="E75" s="533">
        <v>210.5</v>
      </c>
      <c r="F75" s="535">
        <f t="shared" si="1"/>
        <v>423.62287000000003</v>
      </c>
      <c r="H75" s="231"/>
    </row>
    <row r="76" spans="1:9" x14ac:dyDescent="0.25">
      <c r="B76" s="587" t="s">
        <v>158</v>
      </c>
      <c r="C76" s="587"/>
      <c r="D76" s="587"/>
      <c r="E76" s="587"/>
      <c r="F76" s="587"/>
    </row>
    <row r="77" spans="1:9" ht="15.75" x14ac:dyDescent="0.25">
      <c r="C77" s="338"/>
      <c r="D77" s="338"/>
      <c r="E77" s="338"/>
      <c r="G77" s="338" t="s">
        <v>121</v>
      </c>
      <c r="H77" s="338"/>
      <c r="I77" s="338"/>
    </row>
  </sheetData>
  <mergeCells count="16">
    <mergeCell ref="B76:F76"/>
    <mergeCell ref="B44:B45"/>
    <mergeCell ref="C44:C45"/>
    <mergeCell ref="E44:E45"/>
    <mergeCell ref="E59:G59"/>
    <mergeCell ref="B62:F62"/>
    <mergeCell ref="B25:B26"/>
    <mergeCell ref="C25:C26"/>
    <mergeCell ref="E25:E26"/>
    <mergeCell ref="F25:G25"/>
    <mergeCell ref="F44:G44"/>
    <mergeCell ref="D2:G4"/>
    <mergeCell ref="E40:G40"/>
    <mergeCell ref="E43:G43"/>
    <mergeCell ref="C21:D21"/>
    <mergeCell ref="E24:G24"/>
  </mergeCells>
  <pageMargins left="0.70866141732283472" right="0.70866141732283472" top="0.74803149606299213" bottom="0.74803149606299213" header="0.31496062992125984" footer="0.31496062992125984"/>
  <pageSetup paperSize="9" scale="59" orientation="portrait" horizontalDpi="4294967293" r:id="rId1"/>
  <headerFooter>
    <oddHeader xml:space="preserve">&amp;L&amp;G&amp;RCAMPAÑA: 2020/2021. MES: SEPTIEMBRE
Fecha de emisión de datos:  26/04/2022
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90"/>
  <sheetViews>
    <sheetView view="pageLayout" topLeftCell="A55" zoomScale="80" zoomScaleNormal="70" zoomScaleSheetLayoutView="50" zoomScalePageLayoutView="80" workbookViewId="0">
      <selection activeCell="I93" sqref="I93"/>
    </sheetView>
  </sheetViews>
  <sheetFormatPr baseColWidth="10" defaultColWidth="11.42578125" defaultRowHeight="15" x14ac:dyDescent="0.25"/>
  <cols>
    <col min="1" max="1" width="12.28515625" style="222" customWidth="1"/>
    <col min="2" max="14" width="11.42578125" style="222"/>
    <col min="15" max="15" width="11.42578125" style="10"/>
    <col min="16" max="16384" width="11.42578125" style="222"/>
  </cols>
  <sheetData>
    <row r="2" spans="1:15" ht="21" customHeight="1" x14ac:dyDescent="0.25">
      <c r="D2" s="590" t="s">
        <v>181</v>
      </c>
      <c r="E2" s="590"/>
      <c r="F2" s="590"/>
      <c r="G2" s="590"/>
      <c r="H2" s="590"/>
      <c r="I2" s="590"/>
      <c r="J2" s="590"/>
      <c r="K2" s="590"/>
      <c r="L2" s="590"/>
    </row>
    <row r="3" spans="1:15" ht="15" customHeight="1" x14ac:dyDescent="0.25">
      <c r="D3" s="590"/>
      <c r="E3" s="590"/>
      <c r="F3" s="590"/>
      <c r="G3" s="590"/>
      <c r="H3" s="590"/>
      <c r="I3" s="590"/>
      <c r="J3" s="590"/>
      <c r="K3" s="590"/>
      <c r="L3" s="590"/>
    </row>
    <row r="4" spans="1:15" ht="15" customHeight="1" x14ac:dyDescent="0.25">
      <c r="D4" s="590"/>
      <c r="E4" s="590"/>
      <c r="F4" s="590"/>
      <c r="G4" s="590"/>
      <c r="H4" s="590"/>
      <c r="I4" s="590"/>
      <c r="J4" s="590"/>
      <c r="K4" s="590"/>
      <c r="L4" s="590"/>
    </row>
    <row r="5" spans="1:15" ht="15.75" customHeight="1" x14ac:dyDescent="0.25">
      <c r="B5" s="9"/>
      <c r="C5" s="9"/>
      <c r="D5" s="9"/>
      <c r="E5" s="9"/>
      <c r="F5" s="421"/>
      <c r="G5" s="421"/>
      <c r="H5" s="421"/>
      <c r="I5" s="421"/>
      <c r="J5" s="421"/>
    </row>
    <row r="6" spans="1:15" ht="16.5" thickBot="1" x14ac:dyDescent="0.3">
      <c r="A6" s="9"/>
      <c r="C6" s="591" t="s">
        <v>71</v>
      </c>
      <c r="D6" s="591"/>
      <c r="E6" s="591"/>
      <c r="F6" s="591"/>
      <c r="G6" s="591"/>
      <c r="I6" s="589" t="s">
        <v>71</v>
      </c>
      <c r="J6" s="589"/>
      <c r="K6" s="589"/>
      <c r="L6" s="589"/>
      <c r="M6" s="589"/>
      <c r="N6" s="589"/>
      <c r="O6" s="441"/>
    </row>
    <row r="7" spans="1:15" ht="15.75" thickBot="1" x14ac:dyDescent="0.3">
      <c r="A7" s="9"/>
      <c r="B7" s="32"/>
      <c r="C7" s="365" t="s">
        <v>178</v>
      </c>
      <c r="D7" s="365" t="s">
        <v>177</v>
      </c>
      <c r="E7" s="440" t="s">
        <v>176</v>
      </c>
      <c r="F7" s="439" t="s">
        <v>175</v>
      </c>
      <c r="G7" s="365" t="s">
        <v>174</v>
      </c>
      <c r="I7" s="422"/>
      <c r="J7" s="422"/>
      <c r="K7" s="422"/>
      <c r="L7" s="422"/>
      <c r="M7" s="422"/>
      <c r="N7" s="422"/>
    </row>
    <row r="8" spans="1:15" ht="15.75" thickBot="1" x14ac:dyDescent="0.3">
      <c r="A8" s="7"/>
      <c r="B8" s="455" t="s">
        <v>39</v>
      </c>
      <c r="C8" s="465">
        <v>9.6999999999999993</v>
      </c>
      <c r="D8" s="464">
        <v>28</v>
      </c>
      <c r="E8" s="464">
        <v>7.3</v>
      </c>
      <c r="F8" s="463">
        <v>42.9</v>
      </c>
      <c r="G8" s="462">
        <v>38.299999999999997</v>
      </c>
      <c r="H8" s="5"/>
      <c r="I8" s="422"/>
      <c r="J8" s="422"/>
      <c r="K8" s="422"/>
      <c r="L8" s="422"/>
      <c r="M8" s="422"/>
      <c r="N8" s="422"/>
    </row>
    <row r="9" spans="1:15" ht="15.75" thickBot="1" x14ac:dyDescent="0.3">
      <c r="A9" s="7"/>
      <c r="B9" s="455" t="s">
        <v>40</v>
      </c>
      <c r="C9" s="461">
        <v>93.5</v>
      </c>
      <c r="D9" s="460">
        <v>206.2</v>
      </c>
      <c r="E9" s="460">
        <v>98.4</v>
      </c>
      <c r="F9" s="459">
        <v>170.2</v>
      </c>
      <c r="G9" s="458">
        <v>244.7</v>
      </c>
      <c r="I9" s="422"/>
      <c r="J9" s="422"/>
      <c r="K9" s="422"/>
      <c r="L9" s="422"/>
      <c r="M9" s="422"/>
      <c r="N9" s="422"/>
    </row>
    <row r="10" spans="1:15" ht="15.75" thickBot="1" x14ac:dyDescent="0.3">
      <c r="A10" s="7"/>
      <c r="B10" s="455" t="s">
        <v>41</v>
      </c>
      <c r="C10" s="461">
        <v>457.1</v>
      </c>
      <c r="D10" s="460">
        <v>426.1</v>
      </c>
      <c r="E10" s="460">
        <v>630.9</v>
      </c>
      <c r="F10" s="459">
        <v>457.9</v>
      </c>
      <c r="G10" s="458">
        <v>475.3</v>
      </c>
      <c r="I10" s="422"/>
      <c r="J10" s="422"/>
      <c r="K10" s="422"/>
      <c r="L10" s="422"/>
      <c r="M10" s="422"/>
      <c r="N10" s="422"/>
    </row>
    <row r="11" spans="1:15" ht="15.75" thickBot="1" x14ac:dyDescent="0.3">
      <c r="A11" s="7"/>
      <c r="B11" s="455" t="s">
        <v>42</v>
      </c>
      <c r="C11" s="461">
        <v>527.29999999999995</v>
      </c>
      <c r="D11" s="460">
        <v>404.7</v>
      </c>
      <c r="E11" s="460">
        <v>691</v>
      </c>
      <c r="F11" s="459">
        <v>332.9</v>
      </c>
      <c r="G11" s="458">
        <v>352.1</v>
      </c>
      <c r="I11" s="422"/>
      <c r="J11" s="422"/>
      <c r="K11" s="422"/>
      <c r="L11" s="422"/>
      <c r="M11" s="422"/>
      <c r="N11" s="422"/>
    </row>
    <row r="12" spans="1:15" ht="15.75" thickBot="1" x14ac:dyDescent="0.3">
      <c r="A12" s="7"/>
      <c r="B12" s="455" t="s">
        <v>43</v>
      </c>
      <c r="C12" s="461">
        <v>155.9</v>
      </c>
      <c r="D12" s="460">
        <v>155.9</v>
      </c>
      <c r="E12" s="460">
        <v>277.39999999999998</v>
      </c>
      <c r="F12" s="459">
        <v>101.1</v>
      </c>
      <c r="G12" s="458">
        <v>227.4</v>
      </c>
      <c r="I12" s="422"/>
      <c r="J12" s="422"/>
      <c r="K12" s="422"/>
      <c r="L12" s="422"/>
      <c r="M12" s="422"/>
      <c r="N12" s="422"/>
    </row>
    <row r="13" spans="1:15" ht="15.75" thickBot="1" x14ac:dyDescent="0.3">
      <c r="A13" s="7"/>
      <c r="B13" s="455" t="s">
        <v>44</v>
      </c>
      <c r="C13" s="461">
        <v>37.4</v>
      </c>
      <c r="D13" s="460">
        <v>18.600000000000001</v>
      </c>
      <c r="E13" s="460">
        <v>71.400000000000006</v>
      </c>
      <c r="F13" s="459">
        <v>12.1</v>
      </c>
      <c r="G13" s="458">
        <v>44.6</v>
      </c>
      <c r="I13" s="422"/>
      <c r="J13" s="422"/>
      <c r="K13" s="422"/>
      <c r="L13" s="422"/>
      <c r="M13" s="422"/>
      <c r="N13" s="422"/>
    </row>
    <row r="14" spans="1:15" ht="15.75" thickBot="1" x14ac:dyDescent="0.3">
      <c r="A14" s="7"/>
      <c r="B14" s="455" t="s">
        <v>45</v>
      </c>
      <c r="C14" s="461">
        <v>4.5</v>
      </c>
      <c r="D14" s="460">
        <v>15</v>
      </c>
      <c r="E14" s="460">
        <v>10.4</v>
      </c>
      <c r="F14" s="459">
        <v>2.1</v>
      </c>
      <c r="G14" s="458">
        <v>3.1</v>
      </c>
      <c r="I14" s="422"/>
      <c r="J14" s="422"/>
      <c r="K14" s="422"/>
      <c r="L14" s="422"/>
      <c r="M14" s="422"/>
      <c r="N14" s="422"/>
    </row>
    <row r="15" spans="1:15" ht="15.75" thickBot="1" x14ac:dyDescent="0.3">
      <c r="A15" s="7"/>
      <c r="B15" s="455" t="s">
        <v>46</v>
      </c>
      <c r="C15" s="461">
        <v>5.2</v>
      </c>
      <c r="D15" s="460">
        <v>7.7</v>
      </c>
      <c r="E15" s="460">
        <v>6.7</v>
      </c>
      <c r="F15" s="459">
        <v>6.5</v>
      </c>
      <c r="G15" s="458">
        <v>4.5</v>
      </c>
      <c r="I15" s="422"/>
      <c r="J15" s="422"/>
      <c r="K15" s="422"/>
      <c r="L15" s="422"/>
      <c r="M15" s="422"/>
      <c r="N15" s="422"/>
    </row>
    <row r="16" spans="1:15" ht="15.75" thickBot="1" x14ac:dyDescent="0.3">
      <c r="A16" s="7"/>
      <c r="B16" s="455" t="s">
        <v>55</v>
      </c>
      <c r="C16" s="454"/>
      <c r="D16" s="453"/>
      <c r="E16" s="453"/>
      <c r="F16" s="452"/>
      <c r="G16" s="457"/>
      <c r="I16" s="422"/>
      <c r="J16" s="422"/>
      <c r="K16" s="422"/>
      <c r="L16" s="422"/>
      <c r="M16" s="422"/>
      <c r="N16" s="422"/>
    </row>
    <row r="17" spans="1:15" ht="15.75" thickBot="1" x14ac:dyDescent="0.3">
      <c r="A17" s="7"/>
      <c r="B17" s="455" t="s">
        <v>56</v>
      </c>
      <c r="C17" s="454"/>
      <c r="D17" s="453"/>
      <c r="E17" s="453"/>
      <c r="F17" s="453"/>
      <c r="G17" s="456"/>
      <c r="I17" s="422"/>
      <c r="J17" s="422"/>
      <c r="K17" s="422"/>
      <c r="L17" s="422"/>
      <c r="M17" s="422"/>
      <c r="N17" s="422"/>
    </row>
    <row r="18" spans="1:15" ht="15.75" thickBot="1" x14ac:dyDescent="0.3">
      <c r="A18" s="7"/>
      <c r="B18" s="455" t="s">
        <v>57</v>
      </c>
      <c r="C18" s="454"/>
      <c r="D18" s="453"/>
      <c r="E18" s="453"/>
      <c r="F18" s="452"/>
      <c r="G18" s="451"/>
      <c r="I18" s="422"/>
      <c r="J18" s="422"/>
      <c r="K18" s="422"/>
      <c r="L18" s="422"/>
      <c r="M18" s="422"/>
      <c r="N18" s="422"/>
    </row>
    <row r="19" spans="1:15" ht="15.75" thickBot="1" x14ac:dyDescent="0.3">
      <c r="A19" s="7"/>
      <c r="B19" s="347" t="s">
        <v>58</v>
      </c>
      <c r="C19" s="450"/>
      <c r="D19" s="448"/>
      <c r="E19" s="449"/>
      <c r="F19" s="448"/>
      <c r="G19" s="447"/>
      <c r="I19" s="422"/>
      <c r="J19" s="422"/>
      <c r="K19" s="422"/>
      <c r="L19" s="422"/>
      <c r="M19" s="422"/>
      <c r="N19" s="422"/>
    </row>
    <row r="20" spans="1:15" ht="15.75" thickBot="1" x14ac:dyDescent="0.3">
      <c r="B20" s="446"/>
      <c r="C20" s="424">
        <f>SUM(C8:C19)</f>
        <v>1290.6000000000001</v>
      </c>
      <c r="D20" s="424">
        <f>SUM(D8:D19)</f>
        <v>1262.2</v>
      </c>
      <c r="E20" s="424">
        <f>SUM(E8:E19)</f>
        <v>1793.5000000000002</v>
      </c>
      <c r="F20" s="424">
        <f>SUM(F8:F19)</f>
        <v>1125.6999999999998</v>
      </c>
      <c r="G20" s="424">
        <f>SUM(G8:G19)</f>
        <v>1390</v>
      </c>
      <c r="H20" s="5"/>
      <c r="I20" s="422"/>
      <c r="J20" s="422"/>
      <c r="K20" s="422"/>
      <c r="L20" s="422"/>
      <c r="M20" s="422"/>
      <c r="N20" s="422"/>
    </row>
    <row r="23" spans="1:15" ht="16.5" thickBot="1" x14ac:dyDescent="0.3">
      <c r="A23" s="9"/>
      <c r="B23" s="9"/>
      <c r="C23" s="591" t="s">
        <v>166</v>
      </c>
      <c r="D23" s="591"/>
      <c r="E23" s="591"/>
      <c r="F23" s="591"/>
      <c r="G23" s="591"/>
      <c r="I23" s="589" t="s">
        <v>166</v>
      </c>
      <c r="J23" s="589"/>
      <c r="K23" s="589"/>
      <c r="L23" s="589"/>
      <c r="M23" s="589"/>
      <c r="N23" s="589"/>
      <c r="O23" s="441"/>
    </row>
    <row r="24" spans="1:15" ht="15.75" thickBot="1" x14ac:dyDescent="0.3">
      <c r="A24" s="9"/>
      <c r="B24" s="32"/>
      <c r="C24" s="365" t="s">
        <v>178</v>
      </c>
      <c r="D24" s="365" t="s">
        <v>177</v>
      </c>
      <c r="E24" s="440" t="s">
        <v>176</v>
      </c>
      <c r="F24" s="439" t="s">
        <v>175</v>
      </c>
      <c r="G24" s="365" t="s">
        <v>174</v>
      </c>
      <c r="I24" s="422"/>
      <c r="J24" s="422"/>
      <c r="K24" s="422"/>
      <c r="L24" s="422"/>
      <c r="M24" s="422"/>
      <c r="N24" s="422"/>
    </row>
    <row r="25" spans="1:15" ht="15.75" thickBot="1" x14ac:dyDescent="0.3">
      <c r="A25" s="7"/>
      <c r="B25" s="347" t="s">
        <v>39</v>
      </c>
      <c r="C25" s="438">
        <v>8.9</v>
      </c>
      <c r="D25" s="437">
        <v>7.1</v>
      </c>
      <c r="E25" s="437">
        <v>11</v>
      </c>
      <c r="F25" s="436">
        <v>10.199999999999999</v>
      </c>
      <c r="G25" s="445">
        <v>18.399999999999999</v>
      </c>
      <c r="H25" s="5"/>
      <c r="I25" s="422"/>
      <c r="J25" s="422"/>
      <c r="K25" s="422"/>
      <c r="L25" s="422"/>
      <c r="M25" s="422"/>
      <c r="N25" s="422"/>
    </row>
    <row r="26" spans="1:15" ht="15.75" thickBot="1" x14ac:dyDescent="0.3">
      <c r="A26" s="7"/>
      <c r="B26" s="434" t="s">
        <v>40</v>
      </c>
      <c r="C26" s="433">
        <v>9.6999999999999993</v>
      </c>
      <c r="D26" s="432">
        <v>15.8</v>
      </c>
      <c r="E26" s="432">
        <v>15.2</v>
      </c>
      <c r="F26" s="431">
        <v>16</v>
      </c>
      <c r="G26" s="444">
        <v>20.100000000000001</v>
      </c>
      <c r="I26" s="422"/>
      <c r="J26" s="422"/>
      <c r="K26" s="422"/>
      <c r="L26" s="422"/>
      <c r="M26" s="422"/>
      <c r="N26" s="422"/>
    </row>
    <row r="27" spans="1:15" ht="15.75" thickBot="1" x14ac:dyDescent="0.3">
      <c r="A27" s="7"/>
      <c r="B27" s="434" t="s">
        <v>41</v>
      </c>
      <c r="C27" s="433">
        <v>15.6</v>
      </c>
      <c r="D27" s="432">
        <v>20.2</v>
      </c>
      <c r="E27" s="432">
        <v>19.2</v>
      </c>
      <c r="F27" s="431">
        <v>26.9</v>
      </c>
      <c r="G27" s="444">
        <v>20.9</v>
      </c>
      <c r="I27" s="422"/>
      <c r="J27" s="422"/>
      <c r="K27" s="422"/>
      <c r="L27" s="422"/>
      <c r="M27" s="422"/>
      <c r="N27" s="422"/>
    </row>
    <row r="28" spans="1:15" ht="15.75" thickBot="1" x14ac:dyDescent="0.3">
      <c r="A28" s="7"/>
      <c r="B28" s="434" t="s">
        <v>42</v>
      </c>
      <c r="C28" s="433">
        <v>4.5999999999999996</v>
      </c>
      <c r="D28" s="432">
        <v>13.8</v>
      </c>
      <c r="E28" s="432">
        <v>11.5</v>
      </c>
      <c r="F28" s="431">
        <v>14.9</v>
      </c>
      <c r="G28" s="444">
        <v>11.7</v>
      </c>
      <c r="I28" s="422"/>
      <c r="J28" s="422"/>
      <c r="K28" s="422"/>
      <c r="L28" s="422"/>
      <c r="M28" s="422"/>
      <c r="N28" s="422"/>
    </row>
    <row r="29" spans="1:15" ht="15.75" thickBot="1" x14ac:dyDescent="0.3">
      <c r="A29" s="7"/>
      <c r="B29" s="434" t="s">
        <v>43</v>
      </c>
      <c r="C29" s="433">
        <v>6.3</v>
      </c>
      <c r="D29" s="432">
        <v>17.600000000000001</v>
      </c>
      <c r="E29" s="432">
        <v>13.6</v>
      </c>
      <c r="F29" s="431">
        <v>19.3</v>
      </c>
      <c r="G29" s="444">
        <v>16.7</v>
      </c>
      <c r="I29" s="422"/>
      <c r="J29" s="422"/>
      <c r="K29" s="422"/>
      <c r="L29" s="422"/>
      <c r="M29" s="422"/>
      <c r="N29" s="422"/>
    </row>
    <row r="30" spans="1:15" ht="15.75" thickBot="1" x14ac:dyDescent="0.3">
      <c r="A30" s="7"/>
      <c r="B30" s="434" t="s">
        <v>44</v>
      </c>
      <c r="C30" s="433">
        <v>10</v>
      </c>
      <c r="D30" s="432">
        <v>15.5</v>
      </c>
      <c r="E30" s="432">
        <v>13.6</v>
      </c>
      <c r="F30" s="431">
        <v>31.7</v>
      </c>
      <c r="G30" s="444">
        <v>17.8</v>
      </c>
      <c r="I30" s="422"/>
      <c r="J30" s="422"/>
      <c r="K30" s="422"/>
      <c r="L30" s="422"/>
      <c r="M30" s="422"/>
      <c r="N30" s="422"/>
    </row>
    <row r="31" spans="1:15" ht="15.75" thickBot="1" x14ac:dyDescent="0.3">
      <c r="A31" s="7"/>
      <c r="B31" s="434" t="s">
        <v>45</v>
      </c>
      <c r="C31" s="433">
        <v>4.7</v>
      </c>
      <c r="D31" s="432">
        <v>11.7</v>
      </c>
      <c r="E31" s="432">
        <v>10.3</v>
      </c>
      <c r="F31" s="431">
        <v>25.5</v>
      </c>
      <c r="G31" s="444">
        <v>15.5</v>
      </c>
      <c r="I31" s="422"/>
      <c r="J31" s="422"/>
      <c r="K31" s="422"/>
      <c r="L31" s="422"/>
      <c r="M31" s="422"/>
      <c r="N31" s="422"/>
    </row>
    <row r="32" spans="1:15" ht="15.75" thickBot="1" x14ac:dyDescent="0.3">
      <c r="A32" s="7"/>
      <c r="B32" s="434" t="s">
        <v>46</v>
      </c>
      <c r="C32" s="433">
        <v>6.6</v>
      </c>
      <c r="D32" s="432">
        <v>14.8</v>
      </c>
      <c r="E32" s="432">
        <v>9</v>
      </c>
      <c r="F32" s="431">
        <v>26.9</v>
      </c>
      <c r="G32" s="444">
        <v>13.3</v>
      </c>
      <c r="I32" s="422"/>
      <c r="J32" s="422"/>
      <c r="K32" s="422"/>
      <c r="L32" s="422"/>
      <c r="M32" s="422"/>
      <c r="N32" s="422"/>
    </row>
    <row r="33" spans="1:15" ht="15.75" thickBot="1" x14ac:dyDescent="0.3">
      <c r="A33" s="7"/>
      <c r="B33" s="434" t="s">
        <v>55</v>
      </c>
      <c r="C33" s="433">
        <v>9.4</v>
      </c>
      <c r="D33" s="432">
        <v>13.3</v>
      </c>
      <c r="E33" s="432">
        <v>9.9</v>
      </c>
      <c r="F33" s="431">
        <v>24.1</v>
      </c>
      <c r="G33" s="444">
        <v>13.3</v>
      </c>
      <c r="I33" s="422"/>
      <c r="J33" s="422"/>
      <c r="K33" s="422"/>
      <c r="L33" s="422"/>
      <c r="M33" s="422"/>
      <c r="N33" s="422"/>
    </row>
    <row r="34" spans="1:15" ht="15.75" thickBot="1" x14ac:dyDescent="0.3">
      <c r="A34" s="7"/>
      <c r="B34" s="434" t="s">
        <v>56</v>
      </c>
      <c r="C34" s="433">
        <v>5.3</v>
      </c>
      <c r="D34" s="432">
        <v>11.9</v>
      </c>
      <c r="E34" s="432">
        <v>8.8000000000000007</v>
      </c>
      <c r="F34" s="432">
        <v>17.399999999999999</v>
      </c>
      <c r="G34" s="444">
        <v>10.5</v>
      </c>
      <c r="I34" s="422"/>
      <c r="J34" s="422"/>
      <c r="K34" s="422"/>
      <c r="L34" s="422"/>
      <c r="M34" s="422"/>
      <c r="N34" s="422"/>
    </row>
    <row r="35" spans="1:15" ht="15.75" thickBot="1" x14ac:dyDescent="0.3">
      <c r="A35" s="7"/>
      <c r="B35" s="434" t="s">
        <v>57</v>
      </c>
      <c r="C35" s="433">
        <v>6.2</v>
      </c>
      <c r="D35" s="432">
        <v>14.5</v>
      </c>
      <c r="E35" s="432">
        <v>12.3</v>
      </c>
      <c r="F35" s="431">
        <v>13.6</v>
      </c>
      <c r="G35" s="444">
        <v>8.5</v>
      </c>
      <c r="I35" s="422"/>
      <c r="J35" s="422"/>
      <c r="K35" s="422"/>
      <c r="L35" s="422"/>
      <c r="M35" s="422"/>
      <c r="N35" s="422"/>
    </row>
    <row r="36" spans="1:15" ht="15.75" thickBot="1" x14ac:dyDescent="0.3">
      <c r="A36" s="7"/>
      <c r="B36" s="429" t="s">
        <v>58</v>
      </c>
      <c r="C36" s="428">
        <v>8</v>
      </c>
      <c r="D36" s="426">
        <v>7.8</v>
      </c>
      <c r="E36" s="427">
        <v>6.6</v>
      </c>
      <c r="F36" s="426">
        <v>17.100000000000001</v>
      </c>
      <c r="G36" s="444">
        <v>16.2</v>
      </c>
      <c r="I36" s="422"/>
      <c r="J36" s="422"/>
      <c r="K36" s="422"/>
      <c r="L36" s="422"/>
      <c r="M36" s="422"/>
      <c r="N36" s="422"/>
    </row>
    <row r="37" spans="1:15" ht="15.75" thickBot="1" x14ac:dyDescent="0.3">
      <c r="B37" s="425"/>
      <c r="C37" s="424">
        <f>SUM(C25:C36)</f>
        <v>95.300000000000011</v>
      </c>
      <c r="D37" s="424">
        <f>SUM(D25:D36)</f>
        <v>164.00000000000003</v>
      </c>
      <c r="E37" s="424">
        <f>SUM(E25:E36)</f>
        <v>141</v>
      </c>
      <c r="F37" s="424">
        <f>SUM(F25:F36)</f>
        <v>243.6</v>
      </c>
      <c r="G37" s="423">
        <f>SUM(G25:G36)</f>
        <v>182.9</v>
      </c>
      <c r="I37" s="422"/>
      <c r="J37" s="422"/>
      <c r="K37" s="422"/>
      <c r="L37" s="422"/>
      <c r="M37" s="422"/>
      <c r="N37" s="422"/>
    </row>
    <row r="40" spans="1:15" ht="16.5" thickBot="1" x14ac:dyDescent="0.3">
      <c r="A40" s="9"/>
      <c r="C40" s="591" t="s">
        <v>168</v>
      </c>
      <c r="D40" s="591"/>
      <c r="E40" s="591"/>
      <c r="F40" s="591"/>
      <c r="G40" s="591"/>
      <c r="I40" s="589" t="s">
        <v>168</v>
      </c>
      <c r="J40" s="589"/>
      <c r="K40" s="589"/>
      <c r="L40" s="589"/>
      <c r="M40" s="589"/>
      <c r="N40" s="589"/>
      <c r="O40" s="441"/>
    </row>
    <row r="41" spans="1:15" ht="15.75" thickBot="1" x14ac:dyDescent="0.3">
      <c r="A41" s="9"/>
      <c r="B41" s="32"/>
      <c r="C41" s="365" t="s">
        <v>178</v>
      </c>
      <c r="D41" s="365" t="s">
        <v>177</v>
      </c>
      <c r="E41" s="440" t="s">
        <v>176</v>
      </c>
      <c r="F41" s="439" t="s">
        <v>175</v>
      </c>
      <c r="G41" s="365" t="s">
        <v>174</v>
      </c>
      <c r="I41" s="422"/>
      <c r="J41" s="422"/>
      <c r="K41" s="422"/>
      <c r="L41" s="422"/>
      <c r="M41" s="422"/>
      <c r="N41" s="422"/>
    </row>
    <row r="42" spans="1:15" ht="15.75" thickBot="1" x14ac:dyDescent="0.3">
      <c r="A42" s="7"/>
      <c r="B42" s="347" t="s">
        <v>39</v>
      </c>
      <c r="C42" s="438">
        <v>70.099999999999994</v>
      </c>
      <c r="D42" s="437">
        <v>79.7</v>
      </c>
      <c r="E42" s="437">
        <v>80.5</v>
      </c>
      <c r="F42" s="436">
        <v>106.1</v>
      </c>
      <c r="G42" s="532">
        <v>95.7</v>
      </c>
      <c r="I42" s="422"/>
      <c r="J42" s="422"/>
      <c r="K42" s="422"/>
      <c r="L42" s="422"/>
      <c r="M42" s="422"/>
      <c r="N42" s="422"/>
    </row>
    <row r="43" spans="1:15" ht="15.75" thickBot="1" x14ac:dyDescent="0.3">
      <c r="A43" s="7"/>
      <c r="B43" s="434" t="s">
        <v>40</v>
      </c>
      <c r="C43" s="433">
        <v>78.2</v>
      </c>
      <c r="D43" s="432">
        <v>74.400000000000006</v>
      </c>
      <c r="E43" s="432">
        <v>71.400000000000006</v>
      </c>
      <c r="F43" s="431">
        <v>88.9</v>
      </c>
      <c r="G43" s="442">
        <v>95.7</v>
      </c>
      <c r="I43" s="422"/>
      <c r="J43" s="422"/>
      <c r="K43" s="422"/>
      <c r="L43" s="422"/>
      <c r="M43" s="422"/>
      <c r="N43" s="422"/>
    </row>
    <row r="44" spans="1:15" ht="15.75" thickBot="1" x14ac:dyDescent="0.3">
      <c r="A44" s="7"/>
      <c r="B44" s="434" t="s">
        <v>41</v>
      </c>
      <c r="C44" s="433">
        <v>74.2</v>
      </c>
      <c r="D44" s="432">
        <v>55.4</v>
      </c>
      <c r="E44" s="432">
        <v>71.2</v>
      </c>
      <c r="F44" s="431">
        <v>73.099999999999994</v>
      </c>
      <c r="G44" s="442">
        <v>83.5</v>
      </c>
      <c r="I44" s="422"/>
      <c r="J44" s="422"/>
      <c r="K44" s="422"/>
      <c r="L44" s="422"/>
      <c r="M44" s="422"/>
      <c r="N44" s="422"/>
    </row>
    <row r="45" spans="1:15" ht="15.75" thickBot="1" x14ac:dyDescent="0.3">
      <c r="A45" s="7"/>
      <c r="B45" s="434" t="s">
        <v>42</v>
      </c>
      <c r="C45" s="433">
        <v>86.7</v>
      </c>
      <c r="D45" s="432">
        <v>63.9</v>
      </c>
      <c r="E45" s="432">
        <v>81.900000000000006</v>
      </c>
      <c r="F45" s="431">
        <v>81.599999999999994</v>
      </c>
      <c r="G45" s="442">
        <v>82.5</v>
      </c>
      <c r="I45" s="422"/>
      <c r="J45" s="422"/>
      <c r="K45" s="422"/>
      <c r="L45" s="422"/>
      <c r="M45" s="422"/>
      <c r="N45" s="422"/>
    </row>
    <row r="46" spans="1:15" ht="15.75" thickBot="1" x14ac:dyDescent="0.3">
      <c r="A46" s="7"/>
      <c r="B46" s="434" t="s">
        <v>43</v>
      </c>
      <c r="C46" s="433">
        <v>96.4</v>
      </c>
      <c r="D46" s="432">
        <v>56.5</v>
      </c>
      <c r="E46" s="432">
        <v>88.4</v>
      </c>
      <c r="F46" s="431">
        <v>71.2</v>
      </c>
      <c r="G46" s="442">
        <v>104.2</v>
      </c>
      <c r="I46" s="422"/>
      <c r="J46" s="422"/>
      <c r="K46" s="422"/>
      <c r="L46" s="422"/>
      <c r="M46" s="422"/>
      <c r="N46" s="422"/>
    </row>
    <row r="47" spans="1:15" ht="15.75" thickBot="1" x14ac:dyDescent="0.3">
      <c r="A47" s="7"/>
      <c r="B47" s="434" t="s">
        <v>44</v>
      </c>
      <c r="C47" s="433">
        <v>99.5</v>
      </c>
      <c r="D47" s="432">
        <v>61.3</v>
      </c>
      <c r="E47" s="432">
        <v>89.9</v>
      </c>
      <c r="F47" s="431">
        <v>98.3</v>
      </c>
      <c r="G47" s="442">
        <v>106.8</v>
      </c>
      <c r="I47" s="422"/>
      <c r="J47" s="422"/>
      <c r="K47" s="422"/>
      <c r="L47" s="422"/>
      <c r="M47" s="422"/>
      <c r="N47" s="422"/>
    </row>
    <row r="48" spans="1:15" ht="15.75" thickBot="1" x14ac:dyDescent="0.3">
      <c r="A48" s="7"/>
      <c r="B48" s="434" t="s">
        <v>45</v>
      </c>
      <c r="C48" s="433">
        <v>67</v>
      </c>
      <c r="D48" s="432">
        <v>70.5</v>
      </c>
      <c r="E48" s="432">
        <v>78.7</v>
      </c>
      <c r="F48" s="431">
        <v>94.4</v>
      </c>
      <c r="G48" s="442">
        <v>99.4</v>
      </c>
      <c r="I48" s="422"/>
      <c r="J48" s="422"/>
      <c r="K48" s="422"/>
      <c r="L48" s="422"/>
      <c r="M48" s="422"/>
      <c r="N48" s="422"/>
    </row>
    <row r="49" spans="1:15" ht="15.75" thickBot="1" x14ac:dyDescent="0.3">
      <c r="A49" s="7"/>
      <c r="B49" s="434" t="s">
        <v>46</v>
      </c>
      <c r="C49" s="433">
        <v>88.9</v>
      </c>
      <c r="D49" s="432">
        <v>79.900000000000006</v>
      </c>
      <c r="E49" s="432">
        <v>87.7</v>
      </c>
      <c r="F49" s="431">
        <v>94.3</v>
      </c>
      <c r="G49" s="442">
        <v>90.3</v>
      </c>
      <c r="I49" s="422"/>
      <c r="J49" s="422"/>
      <c r="K49" s="422"/>
      <c r="L49" s="422"/>
      <c r="M49" s="422"/>
      <c r="N49" s="422"/>
    </row>
    <row r="50" spans="1:15" ht="15.75" thickBot="1" x14ac:dyDescent="0.3">
      <c r="A50" s="7"/>
      <c r="B50" s="434" t="s">
        <v>55</v>
      </c>
      <c r="C50" s="433">
        <v>80.900000000000006</v>
      </c>
      <c r="D50" s="432">
        <v>93.5</v>
      </c>
      <c r="E50" s="432">
        <v>90.3</v>
      </c>
      <c r="F50" s="431">
        <v>109.1</v>
      </c>
      <c r="G50" s="442">
        <v>87.8</v>
      </c>
      <c r="I50" s="422"/>
      <c r="J50" s="422"/>
      <c r="K50" s="422"/>
      <c r="L50" s="422"/>
      <c r="M50" s="422"/>
      <c r="N50" s="422"/>
    </row>
    <row r="51" spans="1:15" ht="15.75" thickBot="1" x14ac:dyDescent="0.3">
      <c r="A51" s="7"/>
      <c r="B51" s="434" t="s">
        <v>56</v>
      </c>
      <c r="C51" s="433">
        <v>75.599999999999994</v>
      </c>
      <c r="D51" s="432">
        <v>88</v>
      </c>
      <c r="E51" s="432">
        <v>103.4</v>
      </c>
      <c r="F51" s="432">
        <v>111.1</v>
      </c>
      <c r="G51" s="442">
        <v>81.900000000000006</v>
      </c>
      <c r="I51" s="422"/>
      <c r="J51" s="422"/>
      <c r="K51" s="422"/>
      <c r="L51" s="422"/>
      <c r="M51" s="422"/>
      <c r="N51" s="422"/>
    </row>
    <row r="52" spans="1:15" ht="15.75" thickBot="1" x14ac:dyDescent="0.3">
      <c r="A52" s="7"/>
      <c r="B52" s="434" t="s">
        <v>57</v>
      </c>
      <c r="C52" s="433">
        <v>61.8</v>
      </c>
      <c r="D52" s="432">
        <v>71.3</v>
      </c>
      <c r="E52" s="432">
        <v>72.7</v>
      </c>
      <c r="F52" s="431">
        <v>79.8</v>
      </c>
      <c r="G52" s="442">
        <v>66</v>
      </c>
      <c r="I52" s="422"/>
      <c r="J52" s="422"/>
      <c r="K52" s="422"/>
      <c r="L52" s="422"/>
      <c r="M52" s="422"/>
      <c r="N52" s="422"/>
    </row>
    <row r="53" spans="1:15" ht="15.75" thickBot="1" x14ac:dyDescent="0.3">
      <c r="A53" s="7"/>
      <c r="B53" s="429" t="s">
        <v>58</v>
      </c>
      <c r="C53" s="428">
        <v>74.8</v>
      </c>
      <c r="D53" s="426">
        <v>89.5</v>
      </c>
      <c r="E53" s="427">
        <v>101.2</v>
      </c>
      <c r="F53" s="426">
        <v>106.6</v>
      </c>
      <c r="G53" s="531">
        <v>103.8</v>
      </c>
      <c r="I53" s="422"/>
      <c r="J53" s="422"/>
      <c r="K53" s="422"/>
      <c r="L53" s="422"/>
      <c r="M53" s="422"/>
      <c r="N53" s="422"/>
    </row>
    <row r="54" spans="1:15" ht="15.75" thickBot="1" x14ac:dyDescent="0.3">
      <c r="B54" s="425"/>
      <c r="C54" s="424">
        <f>SUM(C42:C53)</f>
        <v>954.09999999999991</v>
      </c>
      <c r="D54" s="424">
        <f>SUM(D42:D53)</f>
        <v>883.9</v>
      </c>
      <c r="E54" s="424">
        <f>SUM(E42:E53)</f>
        <v>1017.3000000000001</v>
      </c>
      <c r="F54" s="424">
        <f>SUM(F42:F53)</f>
        <v>1114.5</v>
      </c>
      <c r="G54" s="423">
        <f>SUM(G42:G53)</f>
        <v>1097.5999999999999</v>
      </c>
      <c r="I54" s="422"/>
      <c r="J54" s="422"/>
      <c r="K54" s="422"/>
      <c r="L54" s="422"/>
      <c r="M54" s="422"/>
      <c r="N54" s="422"/>
    </row>
    <row r="57" spans="1:15" ht="16.5" thickBot="1" x14ac:dyDescent="0.3">
      <c r="A57" s="9"/>
      <c r="C57" s="580" t="s">
        <v>180</v>
      </c>
      <c r="D57" s="580"/>
      <c r="E57" s="580"/>
      <c r="F57" s="580"/>
      <c r="G57" s="580"/>
      <c r="I57" s="589" t="s">
        <v>180</v>
      </c>
      <c r="J57" s="589"/>
      <c r="K57" s="589"/>
      <c r="L57" s="589"/>
      <c r="M57" s="589"/>
      <c r="N57" s="589"/>
      <c r="O57" s="441"/>
    </row>
    <row r="58" spans="1:15" ht="15.75" thickBot="1" x14ac:dyDescent="0.3">
      <c r="A58" s="9"/>
      <c r="B58" s="32"/>
      <c r="C58" s="365" t="s">
        <v>178</v>
      </c>
      <c r="D58" s="365" t="s">
        <v>177</v>
      </c>
      <c r="E58" s="440" t="s">
        <v>176</v>
      </c>
      <c r="F58" s="439" t="s">
        <v>175</v>
      </c>
      <c r="G58" s="365" t="s">
        <v>174</v>
      </c>
      <c r="I58" s="422"/>
      <c r="J58" s="422"/>
      <c r="K58" s="422"/>
      <c r="L58" s="422"/>
      <c r="M58" s="422"/>
      <c r="N58" s="422"/>
    </row>
    <row r="59" spans="1:15" ht="15.75" thickBot="1" x14ac:dyDescent="0.3">
      <c r="A59" s="7"/>
      <c r="B59" s="347" t="s">
        <v>39</v>
      </c>
      <c r="C59" s="438">
        <v>35.4</v>
      </c>
      <c r="D59" s="437">
        <v>28.6</v>
      </c>
      <c r="E59" s="437">
        <v>37</v>
      </c>
      <c r="F59" s="436">
        <v>49.4</v>
      </c>
      <c r="G59" s="530">
        <v>51.324670000000026</v>
      </c>
      <c r="H59" s="5"/>
      <c r="I59" s="422"/>
      <c r="J59" s="422"/>
      <c r="K59" s="422"/>
      <c r="L59" s="422"/>
      <c r="M59" s="422"/>
      <c r="N59" s="422"/>
    </row>
    <row r="60" spans="1:15" ht="15.75" thickBot="1" x14ac:dyDescent="0.3">
      <c r="A60" s="7"/>
      <c r="B60" s="434" t="s">
        <v>40</v>
      </c>
      <c r="C60" s="433">
        <v>40.9</v>
      </c>
      <c r="D60" s="432">
        <v>45</v>
      </c>
      <c r="E60" s="432">
        <v>46.4</v>
      </c>
      <c r="F60" s="431">
        <v>44.2</v>
      </c>
      <c r="G60" s="442">
        <v>50.560499999999934</v>
      </c>
      <c r="I60" s="422"/>
      <c r="J60" s="422"/>
      <c r="K60" s="422"/>
      <c r="L60" s="422"/>
      <c r="M60" s="422"/>
      <c r="N60" s="422"/>
    </row>
    <row r="61" spans="1:15" ht="15.75" thickBot="1" x14ac:dyDescent="0.3">
      <c r="A61" s="7"/>
      <c r="B61" s="434" t="s">
        <v>41</v>
      </c>
      <c r="C61" s="433">
        <v>47.1</v>
      </c>
      <c r="D61" s="432">
        <v>47.3</v>
      </c>
      <c r="E61" s="432">
        <v>42.8</v>
      </c>
      <c r="F61" s="431">
        <v>47.7</v>
      </c>
      <c r="G61" s="442">
        <v>62.651329999999803</v>
      </c>
      <c r="I61" s="422"/>
      <c r="J61" s="422"/>
      <c r="K61" s="422"/>
      <c r="L61" s="422"/>
      <c r="M61" s="422"/>
      <c r="N61" s="422"/>
    </row>
    <row r="62" spans="1:15" ht="15.75" thickBot="1" x14ac:dyDescent="0.3">
      <c r="A62" s="7"/>
      <c r="B62" s="434" t="s">
        <v>42</v>
      </c>
      <c r="C62" s="433">
        <v>54.4</v>
      </c>
      <c r="D62" s="432">
        <v>48</v>
      </c>
      <c r="E62" s="432">
        <v>54</v>
      </c>
      <c r="F62" s="431">
        <v>38.6</v>
      </c>
      <c r="G62" s="442">
        <v>42.707800000000134</v>
      </c>
      <c r="I62" s="422"/>
      <c r="J62" s="422"/>
      <c r="K62" s="422"/>
      <c r="L62" s="422"/>
      <c r="M62" s="422"/>
      <c r="N62" s="422"/>
    </row>
    <row r="63" spans="1:15" ht="15.75" thickBot="1" x14ac:dyDescent="0.3">
      <c r="A63" s="7"/>
      <c r="B63" s="434" t="s">
        <v>43</v>
      </c>
      <c r="C63" s="433">
        <v>39.9</v>
      </c>
      <c r="D63" s="432">
        <v>38.700000000000003</v>
      </c>
      <c r="E63" s="432">
        <v>47.1</v>
      </c>
      <c r="F63" s="431">
        <v>45.1</v>
      </c>
      <c r="G63" s="442">
        <v>49.396000000000186</v>
      </c>
      <c r="I63" s="422"/>
      <c r="J63" s="422"/>
      <c r="K63" s="422"/>
      <c r="L63" s="422"/>
      <c r="M63" s="422"/>
      <c r="N63" s="422"/>
    </row>
    <row r="64" spans="1:15" ht="15.75" thickBot="1" x14ac:dyDescent="0.3">
      <c r="A64" s="7"/>
      <c r="B64" s="434" t="s">
        <v>44</v>
      </c>
      <c r="C64" s="433">
        <v>48.4</v>
      </c>
      <c r="D64" s="432">
        <v>38.299999999999997</v>
      </c>
      <c r="E64" s="432">
        <v>50.6</v>
      </c>
      <c r="F64" s="431">
        <v>60.9</v>
      </c>
      <c r="G64" s="442">
        <v>51.598760000000084</v>
      </c>
      <c r="I64" s="422"/>
      <c r="J64" s="422"/>
      <c r="K64" s="422"/>
      <c r="L64" s="422"/>
      <c r="M64" s="422"/>
      <c r="N64" s="422"/>
    </row>
    <row r="65" spans="1:15" ht="15.75" thickBot="1" x14ac:dyDescent="0.3">
      <c r="A65" s="7"/>
      <c r="B65" s="434" t="s">
        <v>45</v>
      </c>
      <c r="C65" s="433">
        <v>31.4</v>
      </c>
      <c r="D65" s="432">
        <v>39.6</v>
      </c>
      <c r="E65" s="432">
        <v>53.4</v>
      </c>
      <c r="F65" s="431">
        <v>27</v>
      </c>
      <c r="G65" s="442">
        <v>44.472069999999917</v>
      </c>
      <c r="I65" s="422"/>
      <c r="J65" s="422"/>
      <c r="K65" s="422"/>
      <c r="L65" s="422"/>
      <c r="M65" s="422"/>
      <c r="N65" s="422"/>
    </row>
    <row r="66" spans="1:15" ht="15.75" thickBot="1" x14ac:dyDescent="0.3">
      <c r="A66" s="7"/>
      <c r="B66" s="434" t="s">
        <v>46</v>
      </c>
      <c r="C66" s="433">
        <v>37.799999999999997</v>
      </c>
      <c r="D66" s="432">
        <v>44.3</v>
      </c>
      <c r="E66" s="432">
        <v>48.2</v>
      </c>
      <c r="F66" s="431">
        <v>42.1</v>
      </c>
      <c r="G66" s="442">
        <v>47.783869999999865</v>
      </c>
      <c r="I66" s="422"/>
      <c r="J66" s="422"/>
      <c r="K66" s="422"/>
      <c r="L66" s="422"/>
      <c r="M66" s="422"/>
      <c r="N66" s="422"/>
    </row>
    <row r="67" spans="1:15" ht="15.75" thickBot="1" x14ac:dyDescent="0.3">
      <c r="A67" s="7"/>
      <c r="B67" s="434" t="s">
        <v>55</v>
      </c>
      <c r="C67" s="433">
        <v>26.7</v>
      </c>
      <c r="D67" s="432">
        <v>30.9</v>
      </c>
      <c r="E67" s="432">
        <v>44.7</v>
      </c>
      <c r="F67" s="431">
        <v>37.6</v>
      </c>
      <c r="G67" s="442">
        <v>33.109299999999962</v>
      </c>
      <c r="I67" s="422"/>
      <c r="J67" s="422"/>
      <c r="K67" s="422"/>
      <c r="L67" s="422"/>
      <c r="M67" s="422"/>
      <c r="N67" s="422"/>
    </row>
    <row r="68" spans="1:15" ht="15.75" thickBot="1" x14ac:dyDescent="0.3">
      <c r="A68" s="7"/>
      <c r="B68" s="434" t="s">
        <v>56</v>
      </c>
      <c r="C68" s="433">
        <v>30.2</v>
      </c>
      <c r="D68" s="432">
        <v>42.6</v>
      </c>
      <c r="E68" s="432">
        <v>40.5</v>
      </c>
      <c r="F68" s="432">
        <v>43.6</v>
      </c>
      <c r="G68" s="442">
        <v>37.55460000000005</v>
      </c>
      <c r="I68" s="422"/>
      <c r="J68" s="422"/>
      <c r="K68" s="422"/>
      <c r="L68" s="422"/>
      <c r="M68" s="422"/>
      <c r="N68" s="422"/>
    </row>
    <row r="69" spans="1:15" ht="15.75" thickBot="1" x14ac:dyDescent="0.3">
      <c r="A69" s="7"/>
      <c r="B69" s="434" t="s">
        <v>57</v>
      </c>
      <c r="C69" s="433">
        <v>37</v>
      </c>
      <c r="D69" s="432">
        <v>39.799999999999997</v>
      </c>
      <c r="E69" s="432">
        <v>37.5</v>
      </c>
      <c r="F69" s="431">
        <v>47.5</v>
      </c>
      <c r="G69" s="442">
        <v>37.081300000000056</v>
      </c>
      <c r="I69" s="422"/>
      <c r="J69" s="422"/>
      <c r="K69" s="422"/>
      <c r="L69" s="422"/>
      <c r="M69" s="422"/>
      <c r="N69" s="422"/>
    </row>
    <row r="70" spans="1:15" ht="15.75" thickBot="1" x14ac:dyDescent="0.3">
      <c r="A70" s="7"/>
      <c r="B70" s="429" t="s">
        <v>58</v>
      </c>
      <c r="C70" s="428">
        <v>28.6</v>
      </c>
      <c r="D70" s="426">
        <v>28.6</v>
      </c>
      <c r="E70" s="427">
        <v>34.9</v>
      </c>
      <c r="F70" s="426">
        <v>35.6</v>
      </c>
      <c r="G70" s="531">
        <v>34.63692999999995</v>
      </c>
      <c r="I70" s="422"/>
      <c r="J70" s="422"/>
      <c r="K70" s="422"/>
      <c r="L70" s="422"/>
      <c r="M70" s="422"/>
      <c r="N70" s="422"/>
    </row>
    <row r="71" spans="1:15" ht="15.75" thickBot="1" x14ac:dyDescent="0.3">
      <c r="B71" s="425"/>
      <c r="C71" s="424">
        <f>SUM(C59:C70)</f>
        <v>457.8</v>
      </c>
      <c r="D71" s="424">
        <f>SUM(D59:D70)</f>
        <v>471.70000000000005</v>
      </c>
      <c r="E71" s="424">
        <f>SUM(E59:E70)</f>
        <v>537.09999999999991</v>
      </c>
      <c r="F71" s="424">
        <f>SUM(F59:F70)</f>
        <v>519.30000000000007</v>
      </c>
      <c r="G71" s="423">
        <f>SUM(G59:G70)</f>
        <v>542.87712999999997</v>
      </c>
      <c r="I71" s="422"/>
      <c r="J71" s="422"/>
      <c r="K71" s="422"/>
      <c r="L71" s="422"/>
      <c r="M71" s="422"/>
      <c r="N71" s="422"/>
    </row>
    <row r="74" spans="1:15" ht="16.5" thickBot="1" x14ac:dyDescent="0.3">
      <c r="A74" s="9"/>
      <c r="C74" s="591" t="s">
        <v>179</v>
      </c>
      <c r="D74" s="591"/>
      <c r="E74" s="591"/>
      <c r="F74" s="591"/>
      <c r="G74" s="591"/>
      <c r="I74" s="589" t="s">
        <v>179</v>
      </c>
      <c r="J74" s="589"/>
      <c r="K74" s="589"/>
      <c r="L74" s="589"/>
      <c r="M74" s="589"/>
      <c r="N74" s="589"/>
      <c r="O74" s="441"/>
    </row>
    <row r="75" spans="1:15" ht="15.75" thickBot="1" x14ac:dyDescent="0.3">
      <c r="A75" s="9"/>
      <c r="B75" s="32"/>
      <c r="C75" s="365" t="s">
        <v>178</v>
      </c>
      <c r="D75" s="365" t="s">
        <v>177</v>
      </c>
      <c r="E75" s="440" t="s">
        <v>176</v>
      </c>
      <c r="F75" s="439" t="s">
        <v>175</v>
      </c>
      <c r="G75" s="365" t="s">
        <v>174</v>
      </c>
      <c r="I75" s="422"/>
      <c r="J75" s="422"/>
      <c r="K75" s="422"/>
      <c r="L75" s="422"/>
      <c r="M75" s="422"/>
      <c r="N75" s="422"/>
    </row>
    <row r="76" spans="1:15" ht="15.75" thickBot="1" x14ac:dyDescent="0.3">
      <c r="A76" s="7"/>
      <c r="B76" s="347" t="s">
        <v>39</v>
      </c>
      <c r="C76" s="438">
        <v>105.5</v>
      </c>
      <c r="D76" s="437">
        <v>108.30000000000001</v>
      </c>
      <c r="E76" s="437">
        <v>117.5</v>
      </c>
      <c r="F76" s="436">
        <v>155.5</v>
      </c>
      <c r="G76" s="530">
        <f>G59+G42</f>
        <v>147.02467000000001</v>
      </c>
      <c r="H76" s="5"/>
      <c r="I76" s="422"/>
      <c r="J76" s="422"/>
      <c r="K76" s="422"/>
      <c r="L76" s="422"/>
      <c r="M76" s="422"/>
      <c r="N76" s="422"/>
    </row>
    <row r="77" spans="1:15" ht="15.75" thickBot="1" x14ac:dyDescent="0.3">
      <c r="A77" s="7"/>
      <c r="B77" s="434" t="s">
        <v>40</v>
      </c>
      <c r="C77" s="433">
        <v>119.1</v>
      </c>
      <c r="D77" s="432">
        <v>119.4</v>
      </c>
      <c r="E77" s="432">
        <v>117.80000000000001</v>
      </c>
      <c r="F77" s="431">
        <v>133.10000000000002</v>
      </c>
      <c r="G77" s="442">
        <f t="shared" ref="G77:G87" si="0">G60+G43</f>
        <v>146.26049999999992</v>
      </c>
      <c r="I77" s="422"/>
      <c r="J77" s="422"/>
      <c r="K77" s="422"/>
      <c r="L77" s="422"/>
      <c r="M77" s="422"/>
      <c r="N77" s="422"/>
    </row>
    <row r="78" spans="1:15" ht="15.75" thickBot="1" x14ac:dyDescent="0.3">
      <c r="A78" s="7"/>
      <c r="B78" s="434" t="s">
        <v>41</v>
      </c>
      <c r="C78" s="433">
        <v>121.30000000000001</v>
      </c>
      <c r="D78" s="432">
        <v>102.69999999999999</v>
      </c>
      <c r="E78" s="432">
        <v>114</v>
      </c>
      <c r="F78" s="431">
        <v>120.8</v>
      </c>
      <c r="G78" s="442">
        <f t="shared" si="0"/>
        <v>146.1513299999998</v>
      </c>
      <c r="I78" s="422"/>
      <c r="J78" s="422"/>
      <c r="K78" s="422"/>
      <c r="L78" s="422"/>
      <c r="M78" s="422"/>
      <c r="N78" s="422"/>
    </row>
    <row r="79" spans="1:15" ht="15.75" thickBot="1" x14ac:dyDescent="0.3">
      <c r="A79" s="7"/>
      <c r="B79" s="434" t="s">
        <v>42</v>
      </c>
      <c r="C79" s="433">
        <v>141.1</v>
      </c>
      <c r="D79" s="432">
        <v>111.9</v>
      </c>
      <c r="E79" s="432">
        <v>135.9</v>
      </c>
      <c r="F79" s="431">
        <v>120.19999999999999</v>
      </c>
      <c r="G79" s="442">
        <f t="shared" si="0"/>
        <v>125.20780000000013</v>
      </c>
      <c r="I79" s="422"/>
      <c r="J79" s="422"/>
      <c r="K79" s="422"/>
      <c r="L79" s="422"/>
      <c r="M79" s="422"/>
      <c r="N79" s="422"/>
    </row>
    <row r="80" spans="1:15" ht="15.75" thickBot="1" x14ac:dyDescent="0.3">
      <c r="A80" s="7"/>
      <c r="B80" s="434" t="s">
        <v>43</v>
      </c>
      <c r="C80" s="433">
        <v>136.30000000000001</v>
      </c>
      <c r="D80" s="432">
        <v>95.2</v>
      </c>
      <c r="E80" s="432">
        <v>135.5</v>
      </c>
      <c r="F80" s="431">
        <v>116.30000000000001</v>
      </c>
      <c r="G80" s="442">
        <f t="shared" si="0"/>
        <v>153.59600000000017</v>
      </c>
      <c r="I80" s="422"/>
      <c r="J80" s="422"/>
      <c r="K80" s="422"/>
      <c r="L80" s="422"/>
      <c r="M80" s="422"/>
      <c r="N80" s="422"/>
    </row>
    <row r="81" spans="1:14" ht="15.75" thickBot="1" x14ac:dyDescent="0.3">
      <c r="A81" s="7"/>
      <c r="B81" s="434" t="s">
        <v>44</v>
      </c>
      <c r="C81" s="433">
        <v>147.9</v>
      </c>
      <c r="D81" s="432">
        <v>99.6</v>
      </c>
      <c r="E81" s="432">
        <v>140.5</v>
      </c>
      <c r="F81" s="431">
        <v>159.19999999999999</v>
      </c>
      <c r="G81" s="442">
        <f t="shared" si="0"/>
        <v>158.3987600000001</v>
      </c>
      <c r="I81" s="422"/>
      <c r="J81" s="422"/>
      <c r="K81" s="422"/>
      <c r="L81" s="422"/>
      <c r="M81" s="422"/>
      <c r="N81" s="422"/>
    </row>
    <row r="82" spans="1:14" ht="15.75" thickBot="1" x14ac:dyDescent="0.3">
      <c r="A82" s="7"/>
      <c r="B82" s="434" t="s">
        <v>45</v>
      </c>
      <c r="C82" s="433">
        <v>98.4</v>
      </c>
      <c r="D82" s="432">
        <v>110.1</v>
      </c>
      <c r="E82" s="432">
        <v>132.1</v>
      </c>
      <c r="F82" s="431">
        <v>121.4</v>
      </c>
      <c r="G82" s="442">
        <f t="shared" si="0"/>
        <v>143.87206999999992</v>
      </c>
      <c r="I82" s="422"/>
      <c r="J82" s="422"/>
      <c r="K82" s="422"/>
      <c r="L82" s="422"/>
      <c r="M82" s="422"/>
      <c r="N82" s="422"/>
    </row>
    <row r="83" spans="1:14" ht="15.75" thickBot="1" x14ac:dyDescent="0.3">
      <c r="A83" s="7"/>
      <c r="B83" s="434" t="s">
        <v>46</v>
      </c>
      <c r="C83" s="433">
        <v>126.7</v>
      </c>
      <c r="D83" s="432">
        <v>124.2</v>
      </c>
      <c r="E83" s="432">
        <v>135.9</v>
      </c>
      <c r="F83" s="431">
        <v>136.4</v>
      </c>
      <c r="G83" s="442">
        <f t="shared" si="0"/>
        <v>138.08386999999988</v>
      </c>
      <c r="I83" s="422"/>
      <c r="J83" s="422"/>
      <c r="K83" s="422"/>
      <c r="L83" s="422"/>
      <c r="M83" s="422"/>
      <c r="N83" s="422"/>
    </row>
    <row r="84" spans="1:14" ht="15.75" thickBot="1" x14ac:dyDescent="0.3">
      <c r="A84" s="7"/>
      <c r="B84" s="434" t="s">
        <v>55</v>
      </c>
      <c r="C84" s="433">
        <v>107.60000000000001</v>
      </c>
      <c r="D84" s="432">
        <v>124.4</v>
      </c>
      <c r="E84" s="432">
        <v>135</v>
      </c>
      <c r="F84" s="431">
        <v>146.69999999999999</v>
      </c>
      <c r="G84" s="442">
        <f t="shared" si="0"/>
        <v>120.90929999999996</v>
      </c>
      <c r="I84" s="422"/>
      <c r="J84" s="422"/>
      <c r="K84" s="422"/>
      <c r="L84" s="422"/>
      <c r="M84" s="422"/>
      <c r="N84" s="422"/>
    </row>
    <row r="85" spans="1:14" ht="15.75" thickBot="1" x14ac:dyDescent="0.3">
      <c r="A85" s="7"/>
      <c r="B85" s="434" t="s">
        <v>56</v>
      </c>
      <c r="C85" s="433">
        <v>105.8</v>
      </c>
      <c r="D85" s="432">
        <v>130.6</v>
      </c>
      <c r="E85" s="432">
        <v>143.9</v>
      </c>
      <c r="F85" s="432">
        <v>154.69999999999999</v>
      </c>
      <c r="G85" s="442">
        <f t="shared" si="0"/>
        <v>119.45460000000006</v>
      </c>
      <c r="I85" s="422"/>
      <c r="J85" s="422"/>
      <c r="K85" s="422"/>
      <c r="L85" s="422"/>
      <c r="M85" s="422"/>
      <c r="N85" s="422"/>
    </row>
    <row r="86" spans="1:14" ht="15.75" thickBot="1" x14ac:dyDescent="0.3">
      <c r="A86" s="7"/>
      <c r="B86" s="434" t="s">
        <v>57</v>
      </c>
      <c r="C86" s="433">
        <v>98.8</v>
      </c>
      <c r="D86" s="432">
        <v>111.1</v>
      </c>
      <c r="E86" s="432">
        <v>110.2</v>
      </c>
      <c r="F86" s="431">
        <v>127.3</v>
      </c>
      <c r="G86" s="442">
        <f t="shared" si="0"/>
        <v>103.08130000000006</v>
      </c>
      <c r="I86" s="422"/>
      <c r="J86" s="422"/>
      <c r="K86" s="422"/>
      <c r="L86" s="422"/>
      <c r="M86" s="422"/>
      <c r="N86" s="422"/>
    </row>
    <row r="87" spans="1:14" ht="15.75" thickBot="1" x14ac:dyDescent="0.3">
      <c r="A87" s="7"/>
      <c r="B87" s="429" t="s">
        <v>58</v>
      </c>
      <c r="C87" s="428">
        <v>103.4</v>
      </c>
      <c r="D87" s="426">
        <v>118.1</v>
      </c>
      <c r="E87" s="427">
        <v>136.1</v>
      </c>
      <c r="F87" s="426">
        <v>142.19999999999999</v>
      </c>
      <c r="G87" s="531">
        <f t="shared" si="0"/>
        <v>138.43692999999996</v>
      </c>
      <c r="I87" s="422"/>
      <c r="J87" s="422"/>
      <c r="K87" s="422"/>
      <c r="L87" s="422"/>
      <c r="M87" s="422"/>
      <c r="N87" s="422"/>
    </row>
    <row r="88" spans="1:14" ht="15.75" thickBot="1" x14ac:dyDescent="0.3">
      <c r="B88" s="425"/>
      <c r="C88" s="424">
        <f>SUM(C76:C87)</f>
        <v>1411.8999999999999</v>
      </c>
      <c r="D88" s="424">
        <f>SUM(D76:D87)</f>
        <v>1355.6</v>
      </c>
      <c r="E88" s="424">
        <f>SUM(E76:E87)</f>
        <v>1554.4</v>
      </c>
      <c r="F88" s="424">
        <f>SUM(F76:F87)</f>
        <v>1633.8000000000002</v>
      </c>
      <c r="G88" s="423">
        <f>SUM(G76:G87)</f>
        <v>1640.4771300000002</v>
      </c>
      <c r="I88" s="422"/>
      <c r="J88" s="422"/>
      <c r="K88" s="422"/>
      <c r="L88" s="422"/>
      <c r="M88" s="422"/>
      <c r="N88" s="422"/>
    </row>
    <row r="90" spans="1:14" ht="15.75" x14ac:dyDescent="0.25">
      <c r="B90" s="592" t="s">
        <v>121</v>
      </c>
      <c r="C90" s="592"/>
      <c r="D90" s="592"/>
      <c r="E90" s="592"/>
      <c r="F90" s="592"/>
      <c r="G90" s="592"/>
      <c r="H90" s="592"/>
      <c r="I90" s="592"/>
      <c r="J90" s="592"/>
      <c r="K90" s="592"/>
      <c r="L90" s="592"/>
      <c r="M90" s="592"/>
      <c r="N90" s="592"/>
    </row>
  </sheetData>
  <mergeCells count="12">
    <mergeCell ref="I57:N57"/>
    <mergeCell ref="I74:N74"/>
    <mergeCell ref="B90:N90"/>
    <mergeCell ref="C57:G57"/>
    <mergeCell ref="C74:G74"/>
    <mergeCell ref="I40:N40"/>
    <mergeCell ref="D2:L4"/>
    <mergeCell ref="I6:N6"/>
    <mergeCell ref="I23:N23"/>
    <mergeCell ref="C6:G6"/>
    <mergeCell ref="C23:G23"/>
    <mergeCell ref="C40:G40"/>
  </mergeCells>
  <pageMargins left="0.70866141732283472" right="0.70866141732283472" top="0.74803149606299213" bottom="0.74803149606299213" header="0.31496062992125984" footer="0.31496062992125984"/>
  <pageSetup paperSize="9" scale="50" orientation="portrait" horizontalDpi="4294967293" r:id="rId1"/>
  <headerFooter>
    <oddHeader xml:space="preserve">&amp;L&amp;G&amp;RCAMPAÑA: 2020/2021. MES: SEPTIEMBRE
Fecha de emisión de datos:  26/04/2022
</oddHead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:R56"/>
  <sheetViews>
    <sheetView view="pageLayout" zoomScale="62" zoomScaleNormal="70" zoomScalePageLayoutView="62" workbookViewId="0">
      <selection activeCell="K53" sqref="K53"/>
    </sheetView>
  </sheetViews>
  <sheetFormatPr baseColWidth="10" defaultColWidth="11.42578125" defaultRowHeight="15" x14ac:dyDescent="0.25"/>
  <cols>
    <col min="1" max="2" width="11.42578125" style="222"/>
    <col min="3" max="3" width="11.42578125" style="222" customWidth="1"/>
    <col min="4" max="10" width="11.42578125" style="222"/>
    <col min="11" max="11" width="11.7109375" style="222" customWidth="1"/>
    <col min="12" max="12" width="14.140625" style="222" customWidth="1"/>
    <col min="13" max="15" width="11.42578125" style="222"/>
    <col min="16" max="16" width="13" style="222" customWidth="1"/>
    <col min="17" max="17" width="13.28515625" style="222" customWidth="1"/>
    <col min="18" max="16384" width="11.42578125" style="222"/>
  </cols>
  <sheetData>
    <row r="2" spans="4:17" ht="15" customHeight="1" x14ac:dyDescent="0.25">
      <c r="G2" s="572" t="s">
        <v>185</v>
      </c>
      <c r="H2" s="572"/>
      <c r="I2" s="572"/>
      <c r="J2" s="572"/>
      <c r="K2" s="572"/>
      <c r="L2" s="572"/>
      <c r="M2" s="572"/>
      <c r="N2" s="572"/>
      <c r="O2" s="572"/>
    </row>
    <row r="3" spans="4:17" ht="15" customHeight="1" x14ac:dyDescent="0.25">
      <c r="G3" s="572"/>
      <c r="H3" s="572"/>
      <c r="I3" s="572"/>
      <c r="J3" s="572"/>
      <c r="K3" s="572"/>
      <c r="L3" s="572"/>
      <c r="M3" s="572"/>
      <c r="N3" s="572"/>
      <c r="O3" s="572"/>
    </row>
    <row r="4" spans="4:17" ht="24.75" customHeight="1" x14ac:dyDescent="0.25">
      <c r="G4" s="572"/>
      <c r="H4" s="572"/>
      <c r="I4" s="572"/>
      <c r="J4" s="572"/>
      <c r="K4" s="572"/>
      <c r="L4" s="572"/>
      <c r="M4" s="572"/>
      <c r="N4" s="572"/>
      <c r="O4" s="572"/>
    </row>
    <row r="5" spans="4:17" ht="26.25" customHeight="1" x14ac:dyDescent="0.25">
      <c r="I5" s="421"/>
      <c r="J5" s="421"/>
      <c r="K5" s="421"/>
      <c r="L5" s="421"/>
      <c r="M5" s="421"/>
    </row>
    <row r="6" spans="4:17" ht="15.75" thickBot="1" x14ac:dyDescent="0.3">
      <c r="D6" s="9"/>
      <c r="F6" s="593" t="s">
        <v>184</v>
      </c>
      <c r="G6" s="593"/>
      <c r="H6" s="593"/>
      <c r="I6" s="593"/>
      <c r="J6" s="593"/>
      <c r="L6" s="589" t="s">
        <v>184</v>
      </c>
      <c r="M6" s="589"/>
      <c r="N6" s="589"/>
      <c r="O6" s="589"/>
      <c r="P6" s="589"/>
      <c r="Q6" s="589"/>
    </row>
    <row r="7" spans="4:17" ht="15.75" thickBot="1" x14ac:dyDescent="0.3">
      <c r="D7" s="9"/>
      <c r="E7" s="32"/>
      <c r="F7" s="348" t="s">
        <v>178</v>
      </c>
      <c r="G7" s="348" t="s">
        <v>177</v>
      </c>
      <c r="H7" s="348" t="s">
        <v>176</v>
      </c>
      <c r="I7" s="348" t="s">
        <v>175</v>
      </c>
      <c r="J7" s="348" t="s">
        <v>174</v>
      </c>
      <c r="L7" s="10"/>
      <c r="M7" s="422"/>
      <c r="N7" s="422"/>
      <c r="O7" s="422"/>
      <c r="P7" s="422"/>
      <c r="Q7" s="10"/>
    </row>
    <row r="8" spans="4:17" ht="15.75" thickBot="1" x14ac:dyDescent="0.3">
      <c r="D8" s="7"/>
      <c r="E8" s="347" t="s">
        <v>39</v>
      </c>
      <c r="F8" s="478">
        <v>121.6</v>
      </c>
      <c r="G8" s="482">
        <v>118.8</v>
      </c>
      <c r="H8" s="482">
        <v>139.1</v>
      </c>
      <c r="I8" s="482">
        <v>460.8</v>
      </c>
      <c r="J8" s="482">
        <v>195.2081</v>
      </c>
      <c r="K8" s="5"/>
      <c r="L8" s="10"/>
      <c r="M8" s="422"/>
      <c r="N8" s="422"/>
      <c r="O8" s="422"/>
      <c r="P8" s="422"/>
      <c r="Q8" s="10"/>
    </row>
    <row r="9" spans="4:17" ht="15.75" thickBot="1" x14ac:dyDescent="0.3">
      <c r="D9" s="7"/>
      <c r="E9" s="434" t="s">
        <v>40</v>
      </c>
      <c r="F9" s="469">
        <v>112.6</v>
      </c>
      <c r="G9" s="469">
        <v>216.3</v>
      </c>
      <c r="H9" s="469">
        <v>143.80000000000001</v>
      </c>
      <c r="I9" s="469">
        <v>493.3</v>
      </c>
      <c r="J9" s="482">
        <v>328.36399999999998</v>
      </c>
      <c r="L9" s="10"/>
      <c r="M9" s="422"/>
      <c r="N9" s="422"/>
      <c r="O9" s="422"/>
      <c r="P9" s="422"/>
      <c r="Q9" s="10"/>
    </row>
    <row r="10" spans="4:17" ht="15.75" thickBot="1" x14ac:dyDescent="0.3">
      <c r="D10" s="7"/>
      <c r="E10" s="434" t="s">
        <v>41</v>
      </c>
      <c r="F10" s="469">
        <v>465.6</v>
      </c>
      <c r="G10" s="469">
        <v>530.70000000000005</v>
      </c>
      <c r="H10" s="469">
        <v>658.4</v>
      </c>
      <c r="I10" s="469">
        <v>821.8</v>
      </c>
      <c r="J10" s="482">
        <v>666.36200000000008</v>
      </c>
      <c r="L10" s="10"/>
      <c r="M10" s="422"/>
      <c r="N10" s="422"/>
      <c r="O10" s="422"/>
      <c r="P10" s="422"/>
      <c r="Q10" s="10"/>
    </row>
    <row r="11" spans="4:17" ht="15.75" thickBot="1" x14ac:dyDescent="0.3">
      <c r="D11" s="7"/>
      <c r="E11" s="434" t="s">
        <v>42</v>
      </c>
      <c r="F11" s="469">
        <v>811.8</v>
      </c>
      <c r="G11" s="469">
        <v>798.9</v>
      </c>
      <c r="H11" s="469">
        <v>1145.4000000000001</v>
      </c>
      <c r="I11" s="469">
        <v>1013.1</v>
      </c>
      <c r="J11" s="482">
        <v>873.18310000000008</v>
      </c>
      <c r="L11" s="10"/>
      <c r="M11" s="422"/>
      <c r="N11" s="422"/>
      <c r="O11" s="422"/>
      <c r="P11" s="422"/>
      <c r="Q11" s="10"/>
    </row>
    <row r="12" spans="4:17" ht="15.75" thickBot="1" x14ac:dyDescent="0.3">
      <c r="D12" s="7"/>
      <c r="E12" s="434" t="s">
        <v>43</v>
      </c>
      <c r="F12" s="469">
        <v>809</v>
      </c>
      <c r="G12" s="469">
        <v>848</v>
      </c>
      <c r="H12" s="469">
        <v>1255.8</v>
      </c>
      <c r="I12" s="469">
        <v>998.1</v>
      </c>
      <c r="J12" s="482">
        <v>937.91409999999996</v>
      </c>
      <c r="L12" s="10"/>
      <c r="M12" s="422"/>
      <c r="N12" s="422"/>
      <c r="O12" s="422"/>
      <c r="P12" s="422"/>
      <c r="Q12" s="10"/>
    </row>
    <row r="13" spans="4:17" ht="15.75" thickBot="1" x14ac:dyDescent="0.3">
      <c r="D13" s="7"/>
      <c r="E13" s="434" t="s">
        <v>44</v>
      </c>
      <c r="F13" s="469">
        <v>697.4</v>
      </c>
      <c r="G13" s="469">
        <v>778.5</v>
      </c>
      <c r="H13" s="469">
        <v>1198.5999999999999</v>
      </c>
      <c r="I13" s="469">
        <v>890.1</v>
      </c>
      <c r="J13" s="482">
        <v>824.06679999999994</v>
      </c>
      <c r="L13" s="10"/>
      <c r="M13" s="422"/>
      <c r="N13" s="422"/>
      <c r="O13" s="422"/>
      <c r="P13" s="422"/>
      <c r="Q13" s="10"/>
    </row>
    <row r="14" spans="4:17" ht="15.75" thickBot="1" x14ac:dyDescent="0.3">
      <c r="D14" s="7"/>
      <c r="E14" s="434" t="s">
        <v>45</v>
      </c>
      <c r="F14" s="469">
        <v>604.5</v>
      </c>
      <c r="G14" s="469">
        <v>695.6</v>
      </c>
      <c r="H14" s="469">
        <v>1099.0999999999999</v>
      </c>
      <c r="I14" s="469">
        <v>795.8</v>
      </c>
      <c r="J14" s="482">
        <v>689.44269999999995</v>
      </c>
      <c r="L14" s="10"/>
      <c r="M14" s="422"/>
      <c r="N14" s="422"/>
      <c r="O14" s="422"/>
      <c r="P14" s="422"/>
      <c r="Q14" s="10"/>
    </row>
    <row r="15" spans="4:17" ht="15.75" thickBot="1" x14ac:dyDescent="0.3">
      <c r="D15" s="7"/>
      <c r="E15" s="434" t="s">
        <v>46</v>
      </c>
      <c r="F15" s="469">
        <v>492.7</v>
      </c>
      <c r="G15" s="469">
        <v>599.20000000000005</v>
      </c>
      <c r="H15" s="469">
        <v>981.2</v>
      </c>
      <c r="I15" s="469">
        <v>699.1</v>
      </c>
      <c r="J15" s="482">
        <v>566.95100000000002</v>
      </c>
      <c r="L15" s="10"/>
      <c r="M15" s="422"/>
      <c r="N15" s="422"/>
      <c r="O15" s="422"/>
      <c r="P15" s="422"/>
      <c r="Q15" s="10"/>
    </row>
    <row r="16" spans="4:17" ht="15.75" thickBot="1" x14ac:dyDescent="0.3">
      <c r="D16" s="7"/>
      <c r="E16" s="434" t="s">
        <v>55</v>
      </c>
      <c r="F16" s="469">
        <v>405.1</v>
      </c>
      <c r="G16" s="469">
        <v>501.3</v>
      </c>
      <c r="H16" s="469">
        <v>874.4</v>
      </c>
      <c r="I16" s="469">
        <v>584.4</v>
      </c>
      <c r="J16" s="482">
        <v>470.09520000000003</v>
      </c>
      <c r="L16" s="10"/>
      <c r="M16" s="422"/>
      <c r="N16" s="422"/>
      <c r="O16" s="422"/>
      <c r="P16" s="422"/>
      <c r="Q16" s="10"/>
    </row>
    <row r="17" spans="4:17" ht="15.75" thickBot="1" x14ac:dyDescent="0.3">
      <c r="D17" s="7"/>
      <c r="E17" s="434" t="s">
        <v>56</v>
      </c>
      <c r="F17" s="469">
        <v>325.39999999999998</v>
      </c>
      <c r="G17" s="469">
        <v>399.1</v>
      </c>
      <c r="H17" s="469">
        <v>754.2</v>
      </c>
      <c r="I17" s="469">
        <v>459.2</v>
      </c>
      <c r="J17" s="482">
        <v>383.92019999999997</v>
      </c>
      <c r="L17" s="10"/>
      <c r="M17" s="422"/>
      <c r="N17" s="422"/>
      <c r="O17" s="422"/>
      <c r="P17" s="422"/>
      <c r="Q17" s="10"/>
    </row>
    <row r="18" spans="4:17" ht="15.75" thickBot="1" x14ac:dyDescent="0.3">
      <c r="D18" s="7"/>
      <c r="E18" s="434" t="s">
        <v>57</v>
      </c>
      <c r="F18" s="469">
        <v>262.39999999999998</v>
      </c>
      <c r="G18" s="469">
        <v>316.8</v>
      </c>
      <c r="H18" s="469">
        <v>672.3</v>
      </c>
      <c r="I18" s="469">
        <v>367.4</v>
      </c>
      <c r="J18" s="482">
        <v>315.07299999999998</v>
      </c>
      <c r="L18" s="10"/>
      <c r="M18" s="422"/>
      <c r="N18" s="422"/>
      <c r="O18" s="422"/>
      <c r="P18" s="422"/>
      <c r="Q18" s="10"/>
    </row>
    <row r="19" spans="4:17" ht="15.75" thickBot="1" x14ac:dyDescent="0.3">
      <c r="D19" s="7"/>
      <c r="E19" s="434" t="s">
        <v>58</v>
      </c>
      <c r="F19" s="481">
        <v>182.1</v>
      </c>
      <c r="G19" s="481">
        <v>223.4</v>
      </c>
      <c r="H19" s="481">
        <v>559</v>
      </c>
      <c r="I19" s="481">
        <v>255.5</v>
      </c>
      <c r="J19" s="481">
        <v>213.12287000000001</v>
      </c>
      <c r="L19" s="10"/>
      <c r="M19" s="10"/>
      <c r="N19" s="10"/>
      <c r="O19" s="10"/>
      <c r="P19" s="10"/>
      <c r="Q19" s="10"/>
    </row>
    <row r="20" spans="4:17" x14ac:dyDescent="0.25">
      <c r="E20" s="351"/>
      <c r="F20" s="480"/>
      <c r="G20" s="480"/>
      <c r="H20" s="466"/>
      <c r="I20" s="466"/>
      <c r="J20" s="466"/>
      <c r="L20" s="10"/>
      <c r="M20" s="10"/>
      <c r="N20" s="10"/>
      <c r="O20" s="10"/>
      <c r="P20" s="10"/>
      <c r="Q20" s="10"/>
    </row>
    <row r="21" spans="4:17" x14ac:dyDescent="0.25">
      <c r="H21" s="9"/>
      <c r="I21" s="9"/>
      <c r="J21" s="9"/>
    </row>
    <row r="23" spans="4:17" ht="15.75" thickBot="1" x14ac:dyDescent="0.3">
      <c r="D23" s="9"/>
      <c r="F23" s="593" t="s">
        <v>183</v>
      </c>
      <c r="G23" s="593"/>
      <c r="H23" s="593"/>
      <c r="I23" s="593"/>
      <c r="J23" s="593"/>
      <c r="L23" s="589" t="s">
        <v>183</v>
      </c>
      <c r="M23" s="589"/>
      <c r="N23" s="589"/>
      <c r="O23" s="589"/>
      <c r="P23" s="589"/>
      <c r="Q23" s="589"/>
    </row>
    <row r="24" spans="4:17" ht="15.75" thickBot="1" x14ac:dyDescent="0.3">
      <c r="D24" s="9"/>
      <c r="E24" s="477"/>
      <c r="F24" s="348" t="s">
        <v>178</v>
      </c>
      <c r="G24" s="348" t="s">
        <v>177</v>
      </c>
      <c r="H24" s="348" t="s">
        <v>176</v>
      </c>
      <c r="I24" s="348" t="s">
        <v>175</v>
      </c>
      <c r="J24" s="348" t="s">
        <v>174</v>
      </c>
      <c r="L24" s="10"/>
      <c r="M24" s="422"/>
      <c r="N24" s="422"/>
      <c r="O24" s="422"/>
      <c r="P24" s="422"/>
      <c r="Q24" s="10"/>
    </row>
    <row r="25" spans="4:17" ht="15.75" thickBot="1" x14ac:dyDescent="0.3">
      <c r="D25" s="7"/>
      <c r="E25" s="479" t="s">
        <v>39</v>
      </c>
      <c r="F25" s="478">
        <v>122.5</v>
      </c>
      <c r="G25" s="478">
        <v>113</v>
      </c>
      <c r="H25" s="478">
        <v>137.30000000000001</v>
      </c>
      <c r="I25" s="478">
        <v>192.5</v>
      </c>
      <c r="J25" s="443">
        <v>205.66722999999999</v>
      </c>
      <c r="L25" s="10"/>
      <c r="M25" s="422"/>
      <c r="N25" s="422"/>
      <c r="O25" s="422"/>
      <c r="P25" s="422"/>
      <c r="Q25" s="10"/>
    </row>
    <row r="26" spans="4:17" ht="15.75" thickBot="1" x14ac:dyDescent="0.3">
      <c r="D26" s="7"/>
      <c r="E26" s="342" t="s">
        <v>40</v>
      </c>
      <c r="F26" s="469">
        <v>115.6</v>
      </c>
      <c r="G26" s="469">
        <v>118.1</v>
      </c>
      <c r="H26" s="469">
        <v>128.4</v>
      </c>
      <c r="I26" s="469">
        <v>213.1</v>
      </c>
      <c r="J26" s="435">
        <v>191.05082999999999</v>
      </c>
      <c r="L26" s="10"/>
      <c r="M26" s="422"/>
      <c r="N26" s="422"/>
      <c r="O26" s="422"/>
      <c r="P26" s="422"/>
      <c r="Q26" s="10"/>
    </row>
    <row r="27" spans="4:17" ht="15.75" thickBot="1" x14ac:dyDescent="0.3">
      <c r="D27" s="7"/>
      <c r="E27" s="342" t="s">
        <v>41</v>
      </c>
      <c r="F27" s="469">
        <v>114</v>
      </c>
      <c r="G27" s="469">
        <v>147.30000000000001</v>
      </c>
      <c r="H27" s="469">
        <v>149.9</v>
      </c>
      <c r="I27" s="469">
        <v>248.6</v>
      </c>
      <c r="J27" s="435">
        <v>203.10149999999999</v>
      </c>
      <c r="L27" s="10"/>
      <c r="M27" s="422"/>
      <c r="N27" s="422"/>
      <c r="O27" s="422"/>
      <c r="P27" s="422"/>
      <c r="Q27" s="10"/>
    </row>
    <row r="28" spans="4:17" ht="15.75" thickBot="1" x14ac:dyDescent="0.3">
      <c r="D28" s="7"/>
      <c r="E28" s="342" t="s">
        <v>42</v>
      </c>
      <c r="F28" s="469">
        <v>158.6</v>
      </c>
      <c r="G28" s="469">
        <v>185.7</v>
      </c>
      <c r="H28" s="469">
        <v>229.5</v>
      </c>
      <c r="I28" s="469">
        <v>284.89999999999998</v>
      </c>
      <c r="J28" s="435">
        <v>234.87260000000001</v>
      </c>
      <c r="L28" s="10"/>
      <c r="M28" s="422"/>
      <c r="N28" s="422"/>
      <c r="O28" s="422"/>
      <c r="P28" s="422"/>
      <c r="Q28" s="10"/>
    </row>
    <row r="29" spans="4:17" ht="15.75" thickBot="1" x14ac:dyDescent="0.3">
      <c r="D29" s="7"/>
      <c r="E29" s="342" t="s">
        <v>43</v>
      </c>
      <c r="F29" s="469">
        <v>187.3</v>
      </c>
      <c r="G29" s="469">
        <v>214.9</v>
      </c>
      <c r="H29" s="469">
        <v>274.60000000000002</v>
      </c>
      <c r="I29" s="469">
        <v>304</v>
      </c>
      <c r="J29" s="435">
        <v>260.6456</v>
      </c>
      <c r="L29" s="10"/>
      <c r="M29" s="422"/>
      <c r="N29" s="422"/>
      <c r="O29" s="422"/>
      <c r="P29" s="422"/>
      <c r="Q29" s="10"/>
    </row>
    <row r="30" spans="4:17" ht="15.75" thickBot="1" x14ac:dyDescent="0.3">
      <c r="D30" s="7"/>
      <c r="E30" s="342" t="s">
        <v>44</v>
      </c>
      <c r="F30" s="469">
        <v>198.4</v>
      </c>
      <c r="G30" s="469">
        <v>218.9</v>
      </c>
      <c r="H30" s="469">
        <v>276.3</v>
      </c>
      <c r="I30" s="469">
        <v>296.60000000000002</v>
      </c>
      <c r="J30" s="435">
        <v>278.49414000000002</v>
      </c>
      <c r="L30" s="10"/>
      <c r="M30" s="422"/>
      <c r="N30" s="422"/>
      <c r="O30" s="422"/>
      <c r="P30" s="422"/>
      <c r="Q30" s="10"/>
    </row>
    <row r="31" spans="4:17" ht="15.75" thickBot="1" x14ac:dyDescent="0.3">
      <c r="D31" s="7"/>
      <c r="E31" s="342" t="s">
        <v>45</v>
      </c>
      <c r="F31" s="469">
        <v>202.1</v>
      </c>
      <c r="G31" s="469">
        <v>218.4</v>
      </c>
      <c r="H31" s="469">
        <v>264.39999999999998</v>
      </c>
      <c r="I31" s="469">
        <v>297.10000000000002</v>
      </c>
      <c r="J31" s="435">
        <v>287.84616999999997</v>
      </c>
      <c r="L31" s="10"/>
      <c r="M31" s="422"/>
      <c r="N31" s="422"/>
      <c r="O31" s="422"/>
      <c r="P31" s="422"/>
      <c r="Q31" s="10"/>
    </row>
    <row r="32" spans="4:17" ht="15.75" thickBot="1" x14ac:dyDescent="0.3">
      <c r="D32" s="7"/>
      <c r="E32" s="342" t="s">
        <v>46</v>
      </c>
      <c r="F32" s="469">
        <v>199</v>
      </c>
      <c r="G32" s="469">
        <v>213.1</v>
      </c>
      <c r="H32" s="469">
        <v>262.10000000000002</v>
      </c>
      <c r="I32" s="469">
        <v>290.8</v>
      </c>
      <c r="J32" s="435">
        <v>290.05399999999997</v>
      </c>
      <c r="L32" s="10"/>
      <c r="M32" s="422"/>
      <c r="N32" s="422"/>
      <c r="O32" s="422"/>
      <c r="P32" s="422"/>
      <c r="Q32" s="10"/>
    </row>
    <row r="33" spans="4:18" ht="15.75" thickBot="1" x14ac:dyDescent="0.3">
      <c r="D33" s="7"/>
      <c r="E33" s="342" t="s">
        <v>55</v>
      </c>
      <c r="F33" s="469">
        <v>188.4</v>
      </c>
      <c r="G33" s="469">
        <v>199.9</v>
      </c>
      <c r="H33" s="469">
        <v>243.8</v>
      </c>
      <c r="I33" s="469">
        <v>282.89999999999998</v>
      </c>
      <c r="J33" s="435">
        <v>279.3005</v>
      </c>
      <c r="L33" s="10"/>
      <c r="M33" s="422"/>
      <c r="N33" s="422"/>
      <c r="O33" s="422"/>
      <c r="P33" s="422"/>
      <c r="Q33" s="10"/>
    </row>
    <row r="34" spans="4:18" ht="15.75" thickBot="1" x14ac:dyDescent="0.3">
      <c r="D34" s="7"/>
      <c r="E34" s="342" t="s">
        <v>56</v>
      </c>
      <c r="F34" s="469">
        <v>167.6</v>
      </c>
      <c r="G34" s="469">
        <v>183.4</v>
      </c>
      <c r="H34" s="469">
        <v>228.9</v>
      </c>
      <c r="I34" s="469">
        <v>270.8</v>
      </c>
      <c r="J34" s="470">
        <v>256.52089999999998</v>
      </c>
      <c r="L34" s="10"/>
      <c r="M34" s="422"/>
      <c r="N34" s="422"/>
      <c r="O34" s="422"/>
      <c r="P34" s="422"/>
      <c r="Q34" s="10"/>
    </row>
    <row r="35" spans="4:18" ht="15.75" thickBot="1" x14ac:dyDescent="0.3">
      <c r="D35" s="7"/>
      <c r="E35" s="342" t="s">
        <v>57</v>
      </c>
      <c r="F35" s="469">
        <v>138</v>
      </c>
      <c r="G35" s="469">
        <v>169.1</v>
      </c>
      <c r="H35" s="469">
        <v>212.9</v>
      </c>
      <c r="I35" s="469">
        <v>248.9</v>
      </c>
      <c r="J35" s="430">
        <v>230.7868</v>
      </c>
      <c r="L35" s="10"/>
      <c r="M35" s="422"/>
      <c r="N35" s="422"/>
      <c r="O35" s="422"/>
      <c r="P35" s="422"/>
      <c r="Q35" s="10"/>
    </row>
    <row r="36" spans="4:18" ht="15.75" thickBot="1" x14ac:dyDescent="0.3">
      <c r="D36" s="7"/>
      <c r="E36" s="341" t="s">
        <v>58</v>
      </c>
      <c r="F36" s="468">
        <v>122.9</v>
      </c>
      <c r="G36" s="468">
        <v>152.19999999999999</v>
      </c>
      <c r="H36" s="468">
        <v>196.7</v>
      </c>
      <c r="I36" s="468">
        <v>235.7</v>
      </c>
      <c r="J36" s="467">
        <v>210.5</v>
      </c>
      <c r="L36" s="10"/>
      <c r="M36" s="422"/>
      <c r="N36" s="422"/>
      <c r="O36" s="422"/>
      <c r="P36" s="422"/>
      <c r="Q36" s="10"/>
    </row>
    <row r="37" spans="4:18" x14ac:dyDescent="0.25">
      <c r="E37" s="351"/>
      <c r="F37" s="466"/>
      <c r="G37" s="466"/>
      <c r="H37" s="466"/>
      <c r="I37" s="466"/>
      <c r="J37" s="466"/>
      <c r="L37" s="10"/>
      <c r="M37" s="422"/>
      <c r="N37" s="422"/>
      <c r="O37" s="422"/>
      <c r="P37" s="422"/>
      <c r="Q37" s="10"/>
    </row>
    <row r="38" spans="4:18" ht="23.25" customHeight="1" x14ac:dyDescent="0.25"/>
    <row r="40" spans="4:18" ht="15.75" thickBot="1" x14ac:dyDescent="0.3">
      <c r="D40" s="9"/>
      <c r="F40" s="593" t="s">
        <v>182</v>
      </c>
      <c r="G40" s="593"/>
      <c r="H40" s="593"/>
      <c r="I40" s="593"/>
      <c r="J40" s="593"/>
      <c r="L40" s="589" t="s">
        <v>182</v>
      </c>
      <c r="M40" s="589"/>
      <c r="N40" s="589"/>
      <c r="O40" s="589"/>
      <c r="P40" s="589"/>
      <c r="Q40" s="589"/>
    </row>
    <row r="41" spans="4:18" ht="15.75" thickBot="1" x14ac:dyDescent="0.3">
      <c r="D41" s="9"/>
      <c r="E41" s="477"/>
      <c r="F41" s="348" t="s">
        <v>178</v>
      </c>
      <c r="G41" s="348" t="s">
        <v>177</v>
      </c>
      <c r="H41" s="476" t="s">
        <v>176</v>
      </c>
      <c r="I41" s="475" t="s">
        <v>175</v>
      </c>
      <c r="J41" s="348" t="s">
        <v>174</v>
      </c>
      <c r="L41" s="10"/>
      <c r="M41" s="10"/>
      <c r="N41" s="10"/>
      <c r="O41" s="10"/>
      <c r="P41" s="10"/>
      <c r="Q41" s="10"/>
      <c r="R41" s="10"/>
    </row>
    <row r="42" spans="4:18" ht="15.75" thickBot="1" x14ac:dyDescent="0.3">
      <c r="D42" s="7"/>
      <c r="E42" s="347" t="s">
        <v>39</v>
      </c>
      <c r="F42" s="474">
        <v>244.1</v>
      </c>
      <c r="G42" s="474">
        <v>231.8</v>
      </c>
      <c r="H42" s="474">
        <v>276.39999999999998</v>
      </c>
      <c r="I42" s="474">
        <v>653.29999999999995</v>
      </c>
      <c r="J42" s="473">
        <v>400.87532999999996</v>
      </c>
      <c r="L42" s="10"/>
      <c r="M42" s="10"/>
      <c r="N42" s="10"/>
      <c r="O42" s="10"/>
      <c r="P42" s="10"/>
      <c r="Q42" s="10"/>
      <c r="R42" s="10"/>
    </row>
    <row r="43" spans="4:18" ht="15.75" thickBot="1" x14ac:dyDescent="0.3">
      <c r="D43" s="7"/>
      <c r="E43" s="434" t="s">
        <v>40</v>
      </c>
      <c r="F43" s="472">
        <v>228.2</v>
      </c>
      <c r="G43" s="472">
        <v>334.4</v>
      </c>
      <c r="H43" s="472">
        <v>272.20000000000005</v>
      </c>
      <c r="I43" s="472">
        <v>706.4</v>
      </c>
      <c r="J43" s="471">
        <v>519.41482999999994</v>
      </c>
      <c r="L43" s="10"/>
      <c r="M43" s="10"/>
      <c r="N43" s="10"/>
      <c r="O43" s="10"/>
      <c r="P43" s="10"/>
      <c r="Q43" s="10"/>
      <c r="R43" s="10"/>
    </row>
    <row r="44" spans="4:18" ht="15.75" thickBot="1" x14ac:dyDescent="0.3">
      <c r="D44" s="7"/>
      <c r="E44" s="434" t="s">
        <v>41</v>
      </c>
      <c r="F44" s="472">
        <v>579.6</v>
      </c>
      <c r="G44" s="472">
        <v>678</v>
      </c>
      <c r="H44" s="472">
        <v>808.3</v>
      </c>
      <c r="I44" s="472">
        <v>1070.3999999999999</v>
      </c>
      <c r="J44" s="471">
        <v>869.46350000000007</v>
      </c>
      <c r="L44" s="10"/>
      <c r="M44" s="10"/>
      <c r="N44" s="10"/>
      <c r="O44" s="10"/>
      <c r="P44" s="10"/>
      <c r="Q44" s="10"/>
      <c r="R44" s="10"/>
    </row>
    <row r="45" spans="4:18" ht="15.75" thickBot="1" x14ac:dyDescent="0.3">
      <c r="D45" s="7"/>
      <c r="E45" s="434" t="s">
        <v>42</v>
      </c>
      <c r="F45" s="472">
        <v>970.4</v>
      </c>
      <c r="G45" s="472">
        <v>984.59999999999991</v>
      </c>
      <c r="H45" s="472">
        <v>1374.9</v>
      </c>
      <c r="I45" s="472">
        <v>1298</v>
      </c>
      <c r="J45" s="471">
        <v>1108.0557000000001</v>
      </c>
      <c r="L45" s="10"/>
      <c r="M45" s="10"/>
      <c r="N45" s="10"/>
      <c r="O45" s="10"/>
      <c r="P45" s="10"/>
      <c r="Q45" s="10"/>
      <c r="R45" s="10"/>
    </row>
    <row r="46" spans="4:18" ht="15.75" thickBot="1" x14ac:dyDescent="0.3">
      <c r="D46" s="7"/>
      <c r="E46" s="434" t="s">
        <v>43</v>
      </c>
      <c r="F46" s="472">
        <v>996.3</v>
      </c>
      <c r="G46" s="472">
        <v>1062.9000000000001</v>
      </c>
      <c r="H46" s="472">
        <v>1530.4</v>
      </c>
      <c r="I46" s="472">
        <v>1302.0999999999999</v>
      </c>
      <c r="J46" s="471">
        <v>1198.5597</v>
      </c>
      <c r="L46" s="10"/>
      <c r="M46" s="10"/>
      <c r="N46" s="10"/>
      <c r="O46" s="10"/>
      <c r="P46" s="10"/>
      <c r="Q46" s="10"/>
      <c r="R46" s="10"/>
    </row>
    <row r="47" spans="4:18" ht="15.75" thickBot="1" x14ac:dyDescent="0.3">
      <c r="D47" s="7"/>
      <c r="E47" s="434" t="s">
        <v>44</v>
      </c>
      <c r="F47" s="469">
        <v>895.8</v>
      </c>
      <c r="G47" s="469">
        <v>997.4</v>
      </c>
      <c r="H47" s="469">
        <v>1474.8999999999999</v>
      </c>
      <c r="I47" s="469">
        <v>1186.7</v>
      </c>
      <c r="J47" s="435">
        <v>1102.5609399999998</v>
      </c>
      <c r="L47" s="10"/>
      <c r="M47" s="10"/>
      <c r="N47" s="10"/>
      <c r="O47" s="10"/>
      <c r="P47" s="10"/>
      <c r="Q47" s="10"/>
      <c r="R47" s="10"/>
    </row>
    <row r="48" spans="4:18" ht="15.75" thickBot="1" x14ac:dyDescent="0.3">
      <c r="D48" s="7"/>
      <c r="E48" s="434" t="s">
        <v>45</v>
      </c>
      <c r="F48" s="469">
        <v>806.6</v>
      </c>
      <c r="G48" s="469">
        <v>914</v>
      </c>
      <c r="H48" s="469">
        <v>1363.5</v>
      </c>
      <c r="I48" s="469">
        <v>1092.9000000000001</v>
      </c>
      <c r="J48" s="435">
        <v>977.28886999999986</v>
      </c>
      <c r="L48" s="10"/>
      <c r="M48" s="10"/>
      <c r="N48" s="10"/>
      <c r="O48" s="10"/>
      <c r="P48" s="10"/>
      <c r="Q48" s="10"/>
      <c r="R48" s="10"/>
    </row>
    <row r="49" spans="4:18" ht="15.75" thickBot="1" x14ac:dyDescent="0.3">
      <c r="D49" s="7"/>
      <c r="E49" s="434" t="s">
        <v>46</v>
      </c>
      <c r="F49" s="469">
        <v>691.7</v>
      </c>
      <c r="G49" s="469">
        <v>812.30000000000007</v>
      </c>
      <c r="H49" s="469">
        <v>1243.3000000000002</v>
      </c>
      <c r="I49" s="469">
        <v>989.90000000000009</v>
      </c>
      <c r="J49" s="435">
        <v>857.005</v>
      </c>
      <c r="L49" s="10"/>
      <c r="M49" s="10"/>
      <c r="N49" s="10"/>
      <c r="O49" s="10"/>
      <c r="P49" s="10"/>
      <c r="Q49" s="10"/>
      <c r="R49" s="10"/>
    </row>
    <row r="50" spans="4:18" ht="15.75" thickBot="1" x14ac:dyDescent="0.3">
      <c r="D50" s="7"/>
      <c r="E50" s="434" t="s">
        <v>55</v>
      </c>
      <c r="F50" s="469">
        <v>593.5</v>
      </c>
      <c r="G50" s="469">
        <v>701.2</v>
      </c>
      <c r="H50" s="469">
        <v>1118.2</v>
      </c>
      <c r="I50" s="469">
        <v>867.3</v>
      </c>
      <c r="J50" s="435">
        <v>749.39570000000003</v>
      </c>
      <c r="L50" s="10"/>
      <c r="M50" s="10"/>
      <c r="N50" s="10"/>
      <c r="O50" s="10"/>
      <c r="P50" s="10"/>
      <c r="Q50" s="10"/>
      <c r="R50" s="10"/>
    </row>
    <row r="51" spans="4:18" ht="15.75" thickBot="1" x14ac:dyDescent="0.3">
      <c r="D51" s="7"/>
      <c r="E51" s="434" t="s">
        <v>56</v>
      </c>
      <c r="F51" s="469">
        <v>493</v>
      </c>
      <c r="G51" s="469">
        <v>582.5</v>
      </c>
      <c r="H51" s="469">
        <v>983.1</v>
      </c>
      <c r="I51" s="469">
        <v>730</v>
      </c>
      <c r="J51" s="470">
        <v>640.44110000000001</v>
      </c>
      <c r="L51" s="10"/>
      <c r="M51" s="10"/>
      <c r="N51" s="10"/>
      <c r="O51" s="10"/>
      <c r="P51" s="10"/>
      <c r="Q51" s="10"/>
      <c r="R51" s="10"/>
    </row>
    <row r="52" spans="4:18" ht="15.75" thickBot="1" x14ac:dyDescent="0.3">
      <c r="D52" s="7"/>
      <c r="E52" s="434" t="s">
        <v>57</v>
      </c>
      <c r="F52" s="469">
        <v>400.4</v>
      </c>
      <c r="G52" s="469">
        <v>485.9</v>
      </c>
      <c r="H52" s="469">
        <v>885.19999999999993</v>
      </c>
      <c r="I52" s="469">
        <v>616.29999999999995</v>
      </c>
      <c r="J52" s="430">
        <v>545.85979999999995</v>
      </c>
      <c r="L52" s="10"/>
      <c r="M52" s="10"/>
      <c r="N52" s="10"/>
      <c r="O52" s="10"/>
      <c r="P52" s="10"/>
      <c r="Q52" s="10"/>
      <c r="R52" s="10"/>
    </row>
    <row r="53" spans="4:18" ht="15.75" thickBot="1" x14ac:dyDescent="0.3">
      <c r="D53" s="7"/>
      <c r="E53" s="429" t="s">
        <v>58</v>
      </c>
      <c r="F53" s="468">
        <v>305</v>
      </c>
      <c r="G53" s="468">
        <v>375.6</v>
      </c>
      <c r="H53" s="468">
        <v>755.7</v>
      </c>
      <c r="I53" s="468">
        <v>491.2</v>
      </c>
      <c r="J53" s="467">
        <v>423.62287000000003</v>
      </c>
      <c r="L53" s="10"/>
      <c r="M53" s="10"/>
      <c r="N53" s="10"/>
      <c r="O53" s="10"/>
      <c r="P53" s="10"/>
      <c r="Q53" s="10"/>
      <c r="R53" s="10"/>
    </row>
    <row r="54" spans="4:18" x14ac:dyDescent="0.25">
      <c r="E54" s="351"/>
      <c r="F54" s="466"/>
      <c r="G54" s="466"/>
      <c r="H54" s="466"/>
      <c r="I54" s="466"/>
      <c r="J54" s="466"/>
      <c r="L54" s="10"/>
      <c r="M54" s="10"/>
      <c r="N54" s="10"/>
      <c r="O54" s="10"/>
      <c r="P54" s="10"/>
      <c r="Q54" s="10"/>
      <c r="R54" s="10"/>
    </row>
    <row r="56" spans="4:18" ht="15.75" x14ac:dyDescent="0.25">
      <c r="E56" s="592" t="s">
        <v>121</v>
      </c>
      <c r="F56" s="592"/>
      <c r="G56" s="592"/>
      <c r="H56" s="592"/>
      <c r="I56" s="592"/>
      <c r="J56" s="592"/>
      <c r="K56" s="592"/>
      <c r="L56" s="592"/>
      <c r="M56" s="592"/>
      <c r="N56" s="592"/>
      <c r="O56" s="592"/>
      <c r="P56" s="592"/>
      <c r="Q56" s="592"/>
    </row>
  </sheetData>
  <mergeCells count="8">
    <mergeCell ref="E56:Q56"/>
    <mergeCell ref="G2:O4"/>
    <mergeCell ref="L6:Q6"/>
    <mergeCell ref="L23:Q23"/>
    <mergeCell ref="L40:Q40"/>
    <mergeCell ref="F6:J6"/>
    <mergeCell ref="F23:J23"/>
    <mergeCell ref="F40:J40"/>
  </mergeCells>
  <pageMargins left="0.7" right="0.7" top="0.75" bottom="0.75" header="0.3" footer="0.3"/>
  <pageSetup paperSize="9" scale="55" fitToWidth="0" fitToHeight="0" orientation="landscape" horizontalDpi="4294967293" r:id="rId1"/>
  <headerFooter>
    <oddHeader xml:space="preserve">&amp;L&amp;G&amp;RCAMPAÑA: 2020/2021. MES: SEPTIEMBRE
Fecha de emisión de datos:  26/04/2022
</oddHead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85"/>
  <sheetViews>
    <sheetView view="pageLayout" zoomScaleNormal="60" zoomScaleSheetLayoutView="70" workbookViewId="0">
      <selection activeCell="I45" sqref="I45"/>
    </sheetView>
  </sheetViews>
  <sheetFormatPr baseColWidth="10" defaultColWidth="11.42578125" defaultRowHeight="15" x14ac:dyDescent="0.25"/>
  <cols>
    <col min="1" max="1" width="14.85546875" style="222" customWidth="1"/>
    <col min="2" max="2" width="12.5703125" style="222" customWidth="1"/>
    <col min="3" max="3" width="12.140625" style="222" customWidth="1"/>
    <col min="4" max="9" width="11.42578125" style="222"/>
    <col min="10" max="10" width="15.140625" style="222" customWidth="1"/>
    <col min="11" max="11" width="17.140625" style="222" customWidth="1"/>
    <col min="12" max="12" width="11.42578125" style="222" customWidth="1"/>
    <col min="13" max="16384" width="11.42578125" style="222"/>
  </cols>
  <sheetData>
    <row r="2" spans="2:11" ht="15" customHeight="1" x14ac:dyDescent="0.25">
      <c r="E2" s="572" t="s">
        <v>197</v>
      </c>
      <c r="F2" s="572"/>
      <c r="G2" s="572"/>
      <c r="H2" s="572"/>
      <c r="I2" s="572"/>
    </row>
    <row r="3" spans="2:11" ht="15" customHeight="1" x14ac:dyDescent="0.25">
      <c r="E3" s="572"/>
      <c r="F3" s="572"/>
      <c r="G3" s="572"/>
      <c r="H3" s="572"/>
      <c r="I3" s="572"/>
    </row>
    <row r="4" spans="2:11" ht="15" customHeight="1" x14ac:dyDescent="0.25">
      <c r="E4" s="572"/>
      <c r="F4" s="572"/>
      <c r="G4" s="572"/>
      <c r="H4" s="572"/>
      <c r="I4" s="572"/>
    </row>
    <row r="5" spans="2:11" ht="15" customHeight="1" x14ac:dyDescent="0.25">
      <c r="C5" s="9"/>
      <c r="D5" s="9"/>
      <c r="E5" s="514"/>
      <c r="F5" s="514"/>
      <c r="G5" s="514"/>
      <c r="H5" s="514"/>
      <c r="I5" s="514"/>
      <c r="J5" s="9"/>
      <c r="K5" s="9"/>
    </row>
    <row r="6" spans="2:11" ht="16.5" thickBot="1" x14ac:dyDescent="0.3">
      <c r="B6" s="9"/>
      <c r="D6" s="594" t="s">
        <v>196</v>
      </c>
      <c r="E6" s="594"/>
      <c r="F6" s="594"/>
      <c r="G6" s="594"/>
      <c r="H6" s="594"/>
      <c r="I6" s="594"/>
      <c r="J6" s="594"/>
      <c r="K6" s="594"/>
    </row>
    <row r="7" spans="2:11" ht="30" customHeight="1" thickBot="1" x14ac:dyDescent="0.3">
      <c r="B7" s="9"/>
      <c r="C7" s="477"/>
      <c r="D7" s="378" t="s">
        <v>178</v>
      </c>
      <c r="E7" s="378" t="s">
        <v>177</v>
      </c>
      <c r="F7" s="500" t="s">
        <v>176</v>
      </c>
      <c r="G7" s="499" t="s">
        <v>175</v>
      </c>
      <c r="H7" s="499" t="s">
        <v>174</v>
      </c>
      <c r="I7" s="498" t="s">
        <v>193</v>
      </c>
      <c r="J7" s="498" t="s">
        <v>192</v>
      </c>
      <c r="K7" s="498" t="s">
        <v>191</v>
      </c>
    </row>
    <row r="8" spans="2:11" ht="15.75" thickBot="1" x14ac:dyDescent="0.3">
      <c r="B8" s="7"/>
      <c r="C8" s="378" t="s">
        <v>39</v>
      </c>
      <c r="D8" s="465">
        <v>9.6999999999999993</v>
      </c>
      <c r="E8" s="503">
        <v>28</v>
      </c>
      <c r="F8" s="503">
        <v>7.3</v>
      </c>
      <c r="G8" s="502">
        <v>42.9</v>
      </c>
      <c r="H8" s="497">
        <v>38.299999999999997</v>
      </c>
      <c r="I8" s="509">
        <v>-10.722610722610726</v>
      </c>
      <c r="J8" s="509">
        <v>46.93094629156009</v>
      </c>
      <c r="K8" s="508">
        <v>74.28896473265074</v>
      </c>
    </row>
    <row r="9" spans="2:11" ht="15.75" thickBot="1" x14ac:dyDescent="0.3">
      <c r="B9" s="7"/>
      <c r="C9" s="513" t="s">
        <v>40</v>
      </c>
      <c r="D9" s="461">
        <v>103.2</v>
      </c>
      <c r="E9" s="460">
        <v>234.2</v>
      </c>
      <c r="F9" s="460">
        <v>105.7</v>
      </c>
      <c r="G9" s="459">
        <v>213.1</v>
      </c>
      <c r="H9" s="493">
        <v>283</v>
      </c>
      <c r="I9" s="507">
        <v>32.801501642421407</v>
      </c>
      <c r="J9" s="507">
        <v>53.526220614828205</v>
      </c>
      <c r="K9" s="506">
        <v>72.508381590978345</v>
      </c>
    </row>
    <row r="10" spans="2:11" ht="15.75" thickBot="1" x14ac:dyDescent="0.3">
      <c r="B10" s="7"/>
      <c r="C10" s="513" t="s">
        <v>41</v>
      </c>
      <c r="D10" s="461">
        <v>560.30000000000007</v>
      </c>
      <c r="E10" s="460">
        <v>660.3</v>
      </c>
      <c r="F10" s="460">
        <v>736.6</v>
      </c>
      <c r="G10" s="459">
        <v>671</v>
      </c>
      <c r="H10" s="493">
        <v>758.3</v>
      </c>
      <c r="I10" s="507">
        <v>13.010432190760055</v>
      </c>
      <c r="J10" s="507">
        <v>10.010155229943404</v>
      </c>
      <c r="K10" s="506">
        <v>15.409786165436403</v>
      </c>
    </row>
    <row r="11" spans="2:11" ht="15.75" thickBot="1" x14ac:dyDescent="0.3">
      <c r="B11" s="7"/>
      <c r="C11" s="513" t="s">
        <v>42</v>
      </c>
      <c r="D11" s="461">
        <v>1087.5999999999999</v>
      </c>
      <c r="E11" s="460">
        <v>1065</v>
      </c>
      <c r="F11" s="460">
        <v>1427.6</v>
      </c>
      <c r="G11" s="459">
        <v>1003.9</v>
      </c>
      <c r="H11" s="493">
        <v>1110.4000000000001</v>
      </c>
      <c r="I11" s="507">
        <v>10.608626357206905</v>
      </c>
      <c r="J11" s="507">
        <v>-4.7275847275847198</v>
      </c>
      <c r="K11" s="506">
        <v>-3.1085709299535349</v>
      </c>
    </row>
    <row r="12" spans="2:11" ht="15.75" thickBot="1" x14ac:dyDescent="0.3">
      <c r="B12" s="7"/>
      <c r="C12" s="513" t="s">
        <v>43</v>
      </c>
      <c r="D12" s="461">
        <v>1243.5</v>
      </c>
      <c r="E12" s="460">
        <v>1220.9000000000001</v>
      </c>
      <c r="F12" s="460">
        <v>1705</v>
      </c>
      <c r="G12" s="459">
        <v>1105</v>
      </c>
      <c r="H12" s="493">
        <v>1337.8000000000002</v>
      </c>
      <c r="I12" s="507">
        <v>21.067873303167438</v>
      </c>
      <c r="J12" s="507">
        <v>-0.43414622044704088</v>
      </c>
      <c r="K12" s="506">
        <v>1.4560897922038734</v>
      </c>
    </row>
    <row r="13" spans="2:11" ht="15.75" thickBot="1" x14ac:dyDescent="0.3">
      <c r="B13" s="7"/>
      <c r="C13" s="513" t="s">
        <v>44</v>
      </c>
      <c r="D13" s="461">
        <v>1280.9000000000001</v>
      </c>
      <c r="E13" s="460">
        <v>1239.5</v>
      </c>
      <c r="F13" s="460">
        <v>1776.4</v>
      </c>
      <c r="G13" s="459">
        <v>1117.0999999999999</v>
      </c>
      <c r="H13" s="493">
        <v>1382.4</v>
      </c>
      <c r="I13" s="507">
        <v>23.748992928117467</v>
      </c>
      <c r="J13" s="507">
        <v>0.34357609484635965</v>
      </c>
      <c r="K13" s="506">
        <v>2.1370915606125109</v>
      </c>
    </row>
    <row r="14" spans="2:11" ht="15.75" thickBot="1" x14ac:dyDescent="0.3">
      <c r="B14" s="7"/>
      <c r="C14" s="513" t="s">
        <v>45</v>
      </c>
      <c r="D14" s="461">
        <v>1285.4000000000001</v>
      </c>
      <c r="E14" s="460">
        <v>1254.5</v>
      </c>
      <c r="F14" s="460">
        <v>1786.8000000000002</v>
      </c>
      <c r="G14" s="459">
        <v>1119.1999999999998</v>
      </c>
      <c r="H14" s="493">
        <v>1385.5</v>
      </c>
      <c r="I14" s="507">
        <v>23.793781272337405</v>
      </c>
      <c r="J14" s="507">
        <v>-9.6142290590067847E-2</v>
      </c>
      <c r="K14" s="506">
        <v>1.7646302723149594</v>
      </c>
    </row>
    <row r="15" spans="2:11" ht="15.75" thickBot="1" x14ac:dyDescent="0.3">
      <c r="B15" s="7"/>
      <c r="C15" s="513" t="s">
        <v>46</v>
      </c>
      <c r="D15" s="461">
        <v>1290.6000000000001</v>
      </c>
      <c r="E15" s="460">
        <v>1262.2</v>
      </c>
      <c r="F15" s="460">
        <v>1793.5000000000002</v>
      </c>
      <c r="G15" s="459">
        <v>1125.6999999999998</v>
      </c>
      <c r="H15" s="493">
        <v>1390</v>
      </c>
      <c r="I15" s="507">
        <v>23.478724349293792</v>
      </c>
      <c r="J15" s="507">
        <v>-0.27263595924809547</v>
      </c>
      <c r="K15" s="506">
        <v>1.6081871345029239</v>
      </c>
    </row>
    <row r="16" spans="2:11" ht="15.75" thickBot="1" x14ac:dyDescent="0.3">
      <c r="B16" s="7"/>
      <c r="C16" s="513" t="s">
        <v>55</v>
      </c>
      <c r="D16" s="461">
        <v>1290.6000000000001</v>
      </c>
      <c r="E16" s="460">
        <v>1262.2</v>
      </c>
      <c r="F16" s="460">
        <v>1793.5000000000002</v>
      </c>
      <c r="G16" s="459">
        <v>1125.6999999999998</v>
      </c>
      <c r="H16" s="493">
        <v>1390</v>
      </c>
      <c r="I16" s="507">
        <v>23.478724349293792</v>
      </c>
      <c r="J16" s="507">
        <v>-0.27263595924809547</v>
      </c>
      <c r="K16" s="506">
        <v>1.6081871345029239</v>
      </c>
    </row>
    <row r="17" spans="2:11" ht="15.75" thickBot="1" x14ac:dyDescent="0.3">
      <c r="B17" s="7"/>
      <c r="C17" s="513" t="s">
        <v>56</v>
      </c>
      <c r="D17" s="461">
        <v>1290.6000000000001</v>
      </c>
      <c r="E17" s="460">
        <v>1262.2</v>
      </c>
      <c r="F17" s="460">
        <v>1793.5000000000002</v>
      </c>
      <c r="G17" s="460">
        <v>1125.6999999999998</v>
      </c>
      <c r="H17" s="493">
        <v>1390</v>
      </c>
      <c r="I17" s="507">
        <v>23.478724349293792</v>
      </c>
      <c r="J17" s="507">
        <v>-0.27263595924809547</v>
      </c>
      <c r="K17" s="506">
        <v>1.6081871345029239</v>
      </c>
    </row>
    <row r="18" spans="2:11" ht="15.75" thickBot="1" x14ac:dyDescent="0.3">
      <c r="B18" s="7"/>
      <c r="C18" s="513" t="s">
        <v>57</v>
      </c>
      <c r="D18" s="461">
        <v>1290.6000000000001</v>
      </c>
      <c r="E18" s="460">
        <v>1262.2</v>
      </c>
      <c r="F18" s="460">
        <v>1793.5000000000002</v>
      </c>
      <c r="G18" s="459">
        <v>1125.6999999999998</v>
      </c>
      <c r="H18" s="493">
        <v>1390</v>
      </c>
      <c r="I18" s="507">
        <v>23.478724349293792</v>
      </c>
      <c r="J18" s="507">
        <v>-0.27263595924809547</v>
      </c>
      <c r="K18" s="506">
        <v>1.6081871345029239</v>
      </c>
    </row>
    <row r="19" spans="2:11" ht="15.75" thickBot="1" x14ac:dyDescent="0.3">
      <c r="B19" s="7"/>
      <c r="C19" s="512" t="s">
        <v>58</v>
      </c>
      <c r="D19" s="488">
        <v>1290.6000000000001</v>
      </c>
      <c r="E19" s="486">
        <v>1262.2</v>
      </c>
      <c r="F19" s="487">
        <v>1793.5000000000002</v>
      </c>
      <c r="G19" s="486">
        <v>1125.6999999999998</v>
      </c>
      <c r="H19" s="511">
        <v>1390</v>
      </c>
      <c r="I19" s="505">
        <v>23.478724349293792</v>
      </c>
      <c r="J19" s="505">
        <v>-0.27263595924809547</v>
      </c>
      <c r="K19" s="504">
        <v>1.6081871345029239</v>
      </c>
    </row>
    <row r="21" spans="2:11" ht="5.25" customHeight="1" x14ac:dyDescent="0.25"/>
    <row r="22" spans="2:11" ht="16.5" thickBot="1" x14ac:dyDescent="0.3">
      <c r="D22" s="595" t="s">
        <v>195</v>
      </c>
      <c r="E22" s="595"/>
      <c r="F22" s="595"/>
      <c r="G22" s="595"/>
      <c r="H22" s="595"/>
      <c r="I22" s="595"/>
      <c r="J22" s="595"/>
      <c r="K22" s="595"/>
    </row>
    <row r="23" spans="2:11" ht="28.5" customHeight="1" thickBot="1" x14ac:dyDescent="0.3">
      <c r="C23" s="477"/>
      <c r="D23" s="378" t="s">
        <v>178</v>
      </c>
      <c r="E23" s="378" t="s">
        <v>177</v>
      </c>
      <c r="F23" s="500" t="s">
        <v>176</v>
      </c>
      <c r="G23" s="499" t="s">
        <v>175</v>
      </c>
      <c r="H23" s="499" t="s">
        <v>174</v>
      </c>
      <c r="I23" s="498" t="s">
        <v>193</v>
      </c>
      <c r="J23" s="498" t="s">
        <v>192</v>
      </c>
      <c r="K23" s="498" t="s">
        <v>191</v>
      </c>
    </row>
    <row r="24" spans="2:11" ht="15.75" thickBot="1" x14ac:dyDescent="0.3">
      <c r="C24" s="378" t="s">
        <v>39</v>
      </c>
      <c r="D24" s="465">
        <v>8.9</v>
      </c>
      <c r="E24" s="503">
        <v>7.1</v>
      </c>
      <c r="F24" s="503">
        <v>11</v>
      </c>
      <c r="G24" s="502">
        <v>10.199999999999999</v>
      </c>
      <c r="H24" s="497">
        <v>18.399999999999999</v>
      </c>
      <c r="I24" s="509">
        <v>80.392156862745097</v>
      </c>
      <c r="J24" s="509">
        <v>95.053003533568912</v>
      </c>
      <c r="K24" s="508">
        <v>97.849462365591364</v>
      </c>
    </row>
    <row r="25" spans="2:11" ht="15.75" thickBot="1" x14ac:dyDescent="0.3">
      <c r="C25" s="383" t="s">
        <v>40</v>
      </c>
      <c r="D25" s="461">
        <v>18.600000000000001</v>
      </c>
      <c r="E25" s="460">
        <v>22.9</v>
      </c>
      <c r="F25" s="460">
        <v>26.2</v>
      </c>
      <c r="G25" s="459">
        <v>26.2</v>
      </c>
      <c r="H25" s="493">
        <v>38.5</v>
      </c>
      <c r="I25" s="507">
        <v>46.946564885496187</v>
      </c>
      <c r="J25" s="507">
        <v>53.386454183266949</v>
      </c>
      <c r="K25" s="506">
        <v>64.004259850905228</v>
      </c>
    </row>
    <row r="26" spans="2:11" ht="15.75" thickBot="1" x14ac:dyDescent="0.3">
      <c r="C26" s="383" t="s">
        <v>41</v>
      </c>
      <c r="D26" s="461">
        <v>34.200000000000003</v>
      </c>
      <c r="E26" s="460">
        <v>43.099999999999994</v>
      </c>
      <c r="F26" s="460">
        <v>45.4</v>
      </c>
      <c r="G26" s="459">
        <v>53.099999999999994</v>
      </c>
      <c r="H26" s="493">
        <v>59.4</v>
      </c>
      <c r="I26" s="507">
        <v>11.864406779661026</v>
      </c>
      <c r="J26" s="507">
        <v>25.847457627118651</v>
      </c>
      <c r="K26" s="506">
        <v>35.153583617747451</v>
      </c>
    </row>
    <row r="27" spans="2:11" ht="15.75" thickBot="1" x14ac:dyDescent="0.3">
      <c r="C27" s="383" t="s">
        <v>42</v>
      </c>
      <c r="D27" s="461">
        <v>38.800000000000004</v>
      </c>
      <c r="E27" s="460">
        <v>56.899999999999991</v>
      </c>
      <c r="F27" s="460">
        <v>56.9</v>
      </c>
      <c r="G27" s="459">
        <v>68</v>
      </c>
      <c r="H27" s="493">
        <v>71.099999999999994</v>
      </c>
      <c r="I27" s="507">
        <v>4.5588235294117565</v>
      </c>
      <c r="J27" s="507">
        <v>17.32673267326733</v>
      </c>
      <c r="K27" s="506">
        <v>28.921124206708967</v>
      </c>
    </row>
    <row r="28" spans="2:11" ht="15.75" thickBot="1" x14ac:dyDescent="0.3">
      <c r="C28" s="383" t="s">
        <v>43</v>
      </c>
      <c r="D28" s="461">
        <v>45.1</v>
      </c>
      <c r="E28" s="460">
        <v>74.5</v>
      </c>
      <c r="F28" s="460">
        <v>70.5</v>
      </c>
      <c r="G28" s="459">
        <v>87.3</v>
      </c>
      <c r="H28" s="493">
        <v>87.8</v>
      </c>
      <c r="I28" s="507">
        <v>0.57273768613974796</v>
      </c>
      <c r="J28" s="507">
        <v>13.387860525182944</v>
      </c>
      <c r="K28" s="506">
        <v>26.604181687094453</v>
      </c>
    </row>
    <row r="29" spans="2:11" ht="15.75" thickBot="1" x14ac:dyDescent="0.3">
      <c r="C29" s="383" t="s">
        <v>44</v>
      </c>
      <c r="D29" s="461">
        <v>55.1</v>
      </c>
      <c r="E29" s="460">
        <v>90</v>
      </c>
      <c r="F29" s="460">
        <v>84.1</v>
      </c>
      <c r="G29" s="459">
        <v>119</v>
      </c>
      <c r="H29" s="493">
        <v>105.6</v>
      </c>
      <c r="I29" s="507">
        <v>-11.260504201680677</v>
      </c>
      <c r="J29" s="507">
        <v>8.0859774820880155</v>
      </c>
      <c r="K29" s="506">
        <v>21.309592188397449</v>
      </c>
    </row>
    <row r="30" spans="2:11" ht="15.75" thickBot="1" x14ac:dyDescent="0.3">
      <c r="C30" s="383" t="s">
        <v>45</v>
      </c>
      <c r="D30" s="461">
        <v>59.800000000000004</v>
      </c>
      <c r="E30" s="460">
        <v>101.7</v>
      </c>
      <c r="F30" s="460">
        <v>94.399999999999991</v>
      </c>
      <c r="G30" s="459">
        <v>144.5</v>
      </c>
      <c r="H30" s="493">
        <v>121.1</v>
      </c>
      <c r="I30" s="507">
        <v>-16.193771626297583</v>
      </c>
      <c r="J30" s="507">
        <v>6.6647093364650711</v>
      </c>
      <c r="K30" s="506">
        <v>20.97902097902098</v>
      </c>
    </row>
    <row r="31" spans="2:11" ht="15.75" thickBot="1" x14ac:dyDescent="0.3">
      <c r="C31" s="383" t="s">
        <v>46</v>
      </c>
      <c r="D31" s="461">
        <v>66.400000000000006</v>
      </c>
      <c r="E31" s="460">
        <v>116.5</v>
      </c>
      <c r="F31" s="460">
        <v>103.39999999999999</v>
      </c>
      <c r="G31" s="459">
        <v>171.4</v>
      </c>
      <c r="H31" s="493">
        <v>134.4</v>
      </c>
      <c r="I31" s="507">
        <v>-21.586931155192531</v>
      </c>
      <c r="J31" s="507">
        <v>3.0411449016100418</v>
      </c>
      <c r="K31" s="506">
        <v>17.456849464714889</v>
      </c>
    </row>
    <row r="32" spans="2:11" ht="15.75" thickBot="1" x14ac:dyDescent="0.3">
      <c r="C32" s="383" t="s">
        <v>55</v>
      </c>
      <c r="D32" s="461">
        <v>75.800000000000011</v>
      </c>
      <c r="E32" s="460">
        <v>129.80000000000001</v>
      </c>
      <c r="F32" s="460">
        <v>113.3</v>
      </c>
      <c r="G32" s="459">
        <v>195.5</v>
      </c>
      <c r="H32" s="510">
        <v>147.70000000000002</v>
      </c>
      <c r="I32" s="507">
        <v>-24.450127877237843</v>
      </c>
      <c r="J32" s="507">
        <v>1.0259917920656634</v>
      </c>
      <c r="K32" s="506">
        <v>14.852255054432367</v>
      </c>
    </row>
    <row r="33" spans="2:11" ht="15.75" thickBot="1" x14ac:dyDescent="0.3">
      <c r="C33" s="383" t="s">
        <v>56</v>
      </c>
      <c r="D33" s="461">
        <v>81.100000000000009</v>
      </c>
      <c r="E33" s="460">
        <v>141.70000000000002</v>
      </c>
      <c r="F33" s="460">
        <v>122.1</v>
      </c>
      <c r="G33" s="460">
        <v>212.9</v>
      </c>
      <c r="H33" s="492">
        <v>158.20000000000002</v>
      </c>
      <c r="I33" s="507">
        <v>-25.692813527477686</v>
      </c>
      <c r="J33" s="507">
        <v>-0.4405286343612263</v>
      </c>
      <c r="K33" s="506">
        <v>13.445679455001791</v>
      </c>
    </row>
    <row r="34" spans="2:11" ht="15.75" thickBot="1" x14ac:dyDescent="0.3">
      <c r="C34" s="383" t="s">
        <v>57</v>
      </c>
      <c r="D34" s="461">
        <v>87.300000000000011</v>
      </c>
      <c r="E34" s="460">
        <v>156.20000000000002</v>
      </c>
      <c r="F34" s="460">
        <v>134.4</v>
      </c>
      <c r="G34" s="459">
        <v>226.5</v>
      </c>
      <c r="H34" s="492">
        <v>166.70000000000002</v>
      </c>
      <c r="I34" s="507">
        <v>-26.401766004415002</v>
      </c>
      <c r="J34" s="507">
        <v>-3.2875652678398706</v>
      </c>
      <c r="K34" s="506">
        <v>10.324288550628738</v>
      </c>
    </row>
    <row r="35" spans="2:11" ht="15.75" thickBot="1" x14ac:dyDescent="0.3">
      <c r="C35" s="378" t="s">
        <v>58</v>
      </c>
      <c r="D35" s="488">
        <v>95.300000000000011</v>
      </c>
      <c r="E35" s="486">
        <v>164.00000000000003</v>
      </c>
      <c r="F35" s="487">
        <v>141</v>
      </c>
      <c r="G35" s="486">
        <v>243.6</v>
      </c>
      <c r="H35" s="536">
        <v>182.9</v>
      </c>
      <c r="I35" s="505">
        <v>-24.917898193760259</v>
      </c>
      <c r="J35" s="505">
        <v>1.8228217280348943E-2</v>
      </c>
      <c r="K35" s="505">
        <v>13.620127348967237</v>
      </c>
    </row>
    <row r="37" spans="2:11" ht="5.25" customHeight="1" x14ac:dyDescent="0.25"/>
    <row r="38" spans="2:11" ht="16.5" thickBot="1" x14ac:dyDescent="0.3">
      <c r="B38" s="9"/>
      <c r="D38" s="595" t="s">
        <v>194</v>
      </c>
      <c r="E38" s="595"/>
      <c r="F38" s="595"/>
      <c r="G38" s="595"/>
      <c r="H38" s="595"/>
      <c r="I38" s="595"/>
      <c r="J38" s="595"/>
      <c r="K38" s="595"/>
    </row>
    <row r="39" spans="2:11" ht="24.75" thickBot="1" x14ac:dyDescent="0.3">
      <c r="B39" s="9"/>
      <c r="C39" s="477"/>
      <c r="D39" s="378" t="s">
        <v>178</v>
      </c>
      <c r="E39" s="378" t="s">
        <v>177</v>
      </c>
      <c r="F39" s="500" t="s">
        <v>176</v>
      </c>
      <c r="G39" s="499" t="s">
        <v>175</v>
      </c>
      <c r="H39" s="499" t="s">
        <v>174</v>
      </c>
      <c r="I39" s="498" t="s">
        <v>193</v>
      </c>
      <c r="J39" s="498" t="s">
        <v>192</v>
      </c>
      <c r="K39" s="498" t="s">
        <v>191</v>
      </c>
    </row>
    <row r="40" spans="2:11" ht="15.75" thickBot="1" x14ac:dyDescent="0.3">
      <c r="B40" s="7"/>
      <c r="C40" s="378" t="s">
        <v>39</v>
      </c>
      <c r="D40" s="465">
        <v>70.099999999999994</v>
      </c>
      <c r="E40" s="503">
        <v>79.7</v>
      </c>
      <c r="F40" s="503">
        <v>80.5</v>
      </c>
      <c r="G40" s="502">
        <v>106.1</v>
      </c>
      <c r="H40" s="497">
        <v>95.7</v>
      </c>
      <c r="I40" s="509">
        <v>-9.8020735155513581</v>
      </c>
      <c r="J40" s="509">
        <v>7.8107397671798768</v>
      </c>
      <c r="K40" s="508">
        <v>13.793103448275874</v>
      </c>
    </row>
    <row r="41" spans="2:11" ht="15.75" thickBot="1" x14ac:dyDescent="0.3">
      <c r="B41" s="7"/>
      <c r="C41" s="383" t="s">
        <v>40</v>
      </c>
      <c r="D41" s="461">
        <v>148.30000000000001</v>
      </c>
      <c r="E41" s="460">
        <v>154.10000000000002</v>
      </c>
      <c r="F41" s="460">
        <v>151.9</v>
      </c>
      <c r="G41" s="459">
        <v>195</v>
      </c>
      <c r="H41" s="493">
        <v>191.4</v>
      </c>
      <c r="I41" s="507">
        <v>-1.8461538461538431</v>
      </c>
      <c r="J41" s="507">
        <v>14.610778443113775</v>
      </c>
      <c r="K41" s="506">
        <v>17.911597104574149</v>
      </c>
    </row>
    <row r="42" spans="2:11" ht="15.75" thickBot="1" x14ac:dyDescent="0.3">
      <c r="B42" s="7"/>
      <c r="C42" s="383" t="s">
        <v>41</v>
      </c>
      <c r="D42" s="461">
        <v>222.5</v>
      </c>
      <c r="E42" s="460">
        <v>209.50000000000003</v>
      </c>
      <c r="F42" s="460">
        <v>223.10000000000002</v>
      </c>
      <c r="G42" s="459">
        <v>268.10000000000002</v>
      </c>
      <c r="H42" s="493">
        <v>274.89999999999998</v>
      </c>
      <c r="I42" s="507">
        <v>2.5363670272286289</v>
      </c>
      <c r="J42" s="507">
        <v>17.696589125160532</v>
      </c>
      <c r="K42" s="506">
        <v>19.107452339688024</v>
      </c>
    </row>
    <row r="43" spans="2:11" ht="15.75" thickBot="1" x14ac:dyDescent="0.3">
      <c r="B43" s="7"/>
      <c r="C43" s="383" t="s">
        <v>42</v>
      </c>
      <c r="D43" s="461">
        <v>309.2</v>
      </c>
      <c r="E43" s="460">
        <v>273.40000000000003</v>
      </c>
      <c r="F43" s="460">
        <v>305</v>
      </c>
      <c r="G43" s="459">
        <v>349.70000000000005</v>
      </c>
      <c r="H43" s="493">
        <v>357.4</v>
      </c>
      <c r="I43" s="507">
        <v>2.2018873319988366</v>
      </c>
      <c r="J43" s="507">
        <v>15.526344143949975</v>
      </c>
      <c r="K43" s="506">
        <v>15.541905762547456</v>
      </c>
    </row>
    <row r="44" spans="2:11" ht="15.75" thickBot="1" x14ac:dyDescent="0.3">
      <c r="B44" s="7"/>
      <c r="C44" s="383" t="s">
        <v>43</v>
      </c>
      <c r="D44" s="461">
        <v>405.6</v>
      </c>
      <c r="E44" s="460">
        <v>329.90000000000003</v>
      </c>
      <c r="F44" s="460">
        <v>393.4</v>
      </c>
      <c r="G44" s="459">
        <v>420.90000000000003</v>
      </c>
      <c r="H44" s="493">
        <v>461.59999999999997</v>
      </c>
      <c r="I44" s="507">
        <v>9.669755286291263</v>
      </c>
      <c r="J44" s="507">
        <v>21.027792343995785</v>
      </c>
      <c r="K44" s="506">
        <v>19.137953284294724</v>
      </c>
    </row>
    <row r="45" spans="2:11" ht="15.75" thickBot="1" x14ac:dyDescent="0.3">
      <c r="B45" s="7"/>
      <c r="C45" s="383" t="s">
        <v>44</v>
      </c>
      <c r="D45" s="461">
        <v>505.1</v>
      </c>
      <c r="E45" s="460">
        <v>391.20000000000005</v>
      </c>
      <c r="F45" s="460">
        <v>483.29999999999995</v>
      </c>
      <c r="G45" s="459">
        <v>519.20000000000005</v>
      </c>
      <c r="H45" s="493">
        <v>568.4</v>
      </c>
      <c r="I45" s="507">
        <v>9.4761171032357332</v>
      </c>
      <c r="J45" s="507">
        <v>22.350577599196381</v>
      </c>
      <c r="K45" s="506">
        <v>19.738782388877169</v>
      </c>
    </row>
    <row r="46" spans="2:11" ht="15.75" thickBot="1" x14ac:dyDescent="0.3">
      <c r="B46" s="7"/>
      <c r="C46" s="383" t="s">
        <v>45</v>
      </c>
      <c r="D46" s="461">
        <v>572.1</v>
      </c>
      <c r="E46" s="460">
        <v>461.70000000000005</v>
      </c>
      <c r="F46" s="460">
        <v>562</v>
      </c>
      <c r="G46" s="459">
        <v>613.6</v>
      </c>
      <c r="H46" s="493">
        <v>667.8</v>
      </c>
      <c r="I46" s="507">
        <v>8.8331160365058548</v>
      </c>
      <c r="J46" s="507">
        <v>22.359982898674616</v>
      </c>
      <c r="K46" s="506">
        <v>20.901602244953366</v>
      </c>
    </row>
    <row r="47" spans="2:11" ht="15.75" thickBot="1" x14ac:dyDescent="0.3">
      <c r="B47" s="7"/>
      <c r="C47" s="383" t="s">
        <v>46</v>
      </c>
      <c r="D47" s="461">
        <v>661</v>
      </c>
      <c r="E47" s="460">
        <v>541.6</v>
      </c>
      <c r="F47" s="460">
        <v>649.70000000000005</v>
      </c>
      <c r="G47" s="459">
        <v>707.9</v>
      </c>
      <c r="H47" s="493">
        <v>758.09999999999991</v>
      </c>
      <c r="I47" s="507">
        <v>7.0913970899844507</v>
      </c>
      <c r="J47" s="507">
        <v>19.750421229991552</v>
      </c>
      <c r="K47" s="506">
        <v>18.443871572533393</v>
      </c>
    </row>
    <row r="48" spans="2:11" ht="15.75" thickBot="1" x14ac:dyDescent="0.3">
      <c r="B48" s="7"/>
      <c r="C48" s="383" t="s">
        <v>55</v>
      </c>
      <c r="D48" s="461">
        <v>741.9</v>
      </c>
      <c r="E48" s="460">
        <v>635.1</v>
      </c>
      <c r="F48" s="460">
        <v>740</v>
      </c>
      <c r="G48" s="459">
        <v>817</v>
      </c>
      <c r="H48" s="493">
        <v>845.89999999999986</v>
      </c>
      <c r="I48" s="507">
        <v>3.5373317013463725</v>
      </c>
      <c r="J48" s="507">
        <v>15.765704119337613</v>
      </c>
      <c r="K48" s="506">
        <v>15.323790047716408</v>
      </c>
    </row>
    <row r="49" spans="2:11" ht="15.75" thickBot="1" x14ac:dyDescent="0.3">
      <c r="B49" s="7"/>
      <c r="C49" s="383" t="s">
        <v>56</v>
      </c>
      <c r="D49" s="461">
        <v>817.5</v>
      </c>
      <c r="E49" s="460">
        <v>723.1</v>
      </c>
      <c r="F49" s="460">
        <v>843.4</v>
      </c>
      <c r="G49" s="460">
        <v>928.1</v>
      </c>
      <c r="H49" s="493">
        <v>927.79999999999984</v>
      </c>
      <c r="I49" s="507">
        <v>-3.2324103006161176E-2</v>
      </c>
      <c r="J49" s="507">
        <v>11.577006333680735</v>
      </c>
      <c r="K49" s="506">
        <v>12.04975695178284</v>
      </c>
    </row>
    <row r="50" spans="2:11" ht="15.75" thickBot="1" x14ac:dyDescent="0.3">
      <c r="B50" s="7"/>
      <c r="C50" s="383" t="s">
        <v>57</v>
      </c>
      <c r="D50" s="461">
        <v>879.3</v>
      </c>
      <c r="E50" s="460">
        <v>794.4</v>
      </c>
      <c r="F50" s="460">
        <v>916.1</v>
      </c>
      <c r="G50" s="459">
        <v>1007.9</v>
      </c>
      <c r="H50" s="492">
        <v>993.79999999999984</v>
      </c>
      <c r="I50" s="507">
        <v>-1.3989483083639385</v>
      </c>
      <c r="J50" s="507">
        <v>9.6748087110064578</v>
      </c>
      <c r="K50" s="506">
        <v>10.492814853934446</v>
      </c>
    </row>
    <row r="51" spans="2:11" ht="15.75" thickBot="1" x14ac:dyDescent="0.3">
      <c r="B51" s="7"/>
      <c r="C51" s="378" t="s">
        <v>58</v>
      </c>
      <c r="D51" s="488">
        <v>954.09999999999991</v>
      </c>
      <c r="E51" s="486">
        <v>883.9</v>
      </c>
      <c r="F51" s="487">
        <v>1017.3000000000001</v>
      </c>
      <c r="G51" s="486">
        <v>1114.5</v>
      </c>
      <c r="H51" s="536">
        <v>1097.5999999999999</v>
      </c>
      <c r="I51" s="505">
        <v>-1.5163750560789673</v>
      </c>
      <c r="J51" s="505">
        <v>9.1885797658918094</v>
      </c>
      <c r="K51" s="504">
        <v>10.594992191042355</v>
      </c>
    </row>
    <row r="53" spans="2:11" ht="6" customHeight="1" x14ac:dyDescent="0.25"/>
    <row r="54" spans="2:11" ht="16.5" thickBot="1" x14ac:dyDescent="0.3">
      <c r="B54" s="9"/>
      <c r="C54" s="9"/>
      <c r="D54" s="595" t="s">
        <v>190</v>
      </c>
      <c r="E54" s="595"/>
      <c r="F54" s="595"/>
      <c r="G54" s="595"/>
      <c r="H54" s="595"/>
      <c r="I54" s="595"/>
      <c r="J54" s="595"/>
      <c r="K54" s="595"/>
    </row>
    <row r="55" spans="2:11" ht="26.25" thickBot="1" x14ac:dyDescent="0.3">
      <c r="B55" s="9"/>
      <c r="C55" s="477"/>
      <c r="D55" s="378" t="s">
        <v>178</v>
      </c>
      <c r="E55" s="378" t="s">
        <v>177</v>
      </c>
      <c r="F55" s="500" t="s">
        <v>176</v>
      </c>
      <c r="G55" s="499" t="s">
        <v>175</v>
      </c>
      <c r="H55" s="499" t="s">
        <v>174</v>
      </c>
      <c r="I55" s="498" t="s">
        <v>188</v>
      </c>
      <c r="J55" s="498" t="s">
        <v>187</v>
      </c>
      <c r="K55" s="498" t="s">
        <v>186</v>
      </c>
    </row>
    <row r="56" spans="2:11" ht="15.75" thickBot="1" x14ac:dyDescent="0.3">
      <c r="B56" s="7"/>
      <c r="C56" s="378" t="s">
        <v>39</v>
      </c>
      <c r="D56" s="465">
        <v>35.4</v>
      </c>
      <c r="E56" s="503">
        <v>28.6</v>
      </c>
      <c r="F56" s="503">
        <v>37</v>
      </c>
      <c r="G56" s="502">
        <v>49.4</v>
      </c>
      <c r="H56" s="497">
        <v>51.645199999999974</v>
      </c>
      <c r="I56" s="496">
        <v>4.5449392712550116</v>
      </c>
      <c r="J56" s="495">
        <v>34.726608695652097</v>
      </c>
      <c r="K56" s="494">
        <v>37.354255319148862</v>
      </c>
    </row>
    <row r="57" spans="2:11" ht="15.75" thickBot="1" x14ac:dyDescent="0.3">
      <c r="B57" s="7"/>
      <c r="C57" s="383" t="s">
        <v>40</v>
      </c>
      <c r="D57" s="461">
        <v>76.3</v>
      </c>
      <c r="E57" s="460">
        <v>73.599999999999994</v>
      </c>
      <c r="F57" s="460">
        <v>83.4</v>
      </c>
      <c r="G57" s="459">
        <v>93.6</v>
      </c>
      <c r="H57" s="493">
        <v>102.15110000000001</v>
      </c>
      <c r="I57" s="491">
        <v>9.1357905982906189</v>
      </c>
      <c r="J57" s="490">
        <v>22.28782920989627</v>
      </c>
      <c r="K57" s="489">
        <v>24.993698378709112</v>
      </c>
    </row>
    <row r="58" spans="2:11" ht="15.75" thickBot="1" x14ac:dyDescent="0.3">
      <c r="B58" s="7"/>
      <c r="C58" s="383" t="s">
        <v>41</v>
      </c>
      <c r="D58" s="461">
        <v>123.4</v>
      </c>
      <c r="E58" s="460">
        <v>120.89999999999999</v>
      </c>
      <c r="F58" s="460">
        <v>126.2</v>
      </c>
      <c r="G58" s="459">
        <v>141.30000000000001</v>
      </c>
      <c r="H58" s="493">
        <v>164.69849999999994</v>
      </c>
      <c r="I58" s="491">
        <v>16.55944798301481</v>
      </c>
      <c r="J58" s="490">
        <v>27.213053553038055</v>
      </c>
      <c r="K58" s="489">
        <v>28.720984759671694</v>
      </c>
    </row>
    <row r="59" spans="2:11" ht="15.75" thickBot="1" x14ac:dyDescent="0.3">
      <c r="B59" s="7"/>
      <c r="C59" s="383" t="s">
        <v>42</v>
      </c>
      <c r="D59" s="461">
        <v>177.8</v>
      </c>
      <c r="E59" s="460">
        <v>168.89999999999998</v>
      </c>
      <c r="F59" s="460">
        <v>180.2</v>
      </c>
      <c r="G59" s="459">
        <v>179.9</v>
      </c>
      <c r="H59" s="493">
        <v>207.22739999999996</v>
      </c>
      <c r="I59" s="491">
        <v>15.190327959977738</v>
      </c>
      <c r="J59" s="490">
        <v>17.520264650283526</v>
      </c>
      <c r="K59" s="489">
        <v>17.276400679117131</v>
      </c>
    </row>
    <row r="60" spans="2:11" ht="15.75" thickBot="1" x14ac:dyDescent="0.3">
      <c r="B60" s="7"/>
      <c r="C60" s="383" t="s">
        <v>43</v>
      </c>
      <c r="D60" s="461">
        <v>217.70000000000002</v>
      </c>
      <c r="E60" s="460">
        <v>207.59999999999997</v>
      </c>
      <c r="F60" s="460">
        <v>227.29999999999998</v>
      </c>
      <c r="G60" s="459">
        <v>225</v>
      </c>
      <c r="H60" s="493">
        <v>255.53919999999971</v>
      </c>
      <c r="I60" s="491">
        <v>13.572977777777648</v>
      </c>
      <c r="J60" s="490">
        <v>16.171783603576166</v>
      </c>
      <c r="K60" s="489">
        <v>16.471832269826681</v>
      </c>
    </row>
    <row r="61" spans="2:11" ht="15.75" thickBot="1" x14ac:dyDescent="0.3">
      <c r="B61" s="7"/>
      <c r="C61" s="383" t="s">
        <v>44</v>
      </c>
      <c r="D61" s="461">
        <v>266.10000000000002</v>
      </c>
      <c r="E61" s="460">
        <v>245.89999999999998</v>
      </c>
      <c r="F61" s="460">
        <v>277.89999999999998</v>
      </c>
      <c r="G61" s="459">
        <v>285.89999999999998</v>
      </c>
      <c r="H61" s="493">
        <v>307.00569999999988</v>
      </c>
      <c r="I61" s="491">
        <v>7.3821965722280165</v>
      </c>
      <c r="J61" s="490">
        <v>13.747943682845461</v>
      </c>
      <c r="K61" s="489">
        <v>14.149730433165974</v>
      </c>
    </row>
    <row r="62" spans="2:11" ht="15.75" thickBot="1" x14ac:dyDescent="0.3">
      <c r="B62" s="7"/>
      <c r="C62" s="383" t="s">
        <v>45</v>
      </c>
      <c r="D62" s="461">
        <v>297.5</v>
      </c>
      <c r="E62" s="460">
        <v>285.5</v>
      </c>
      <c r="F62" s="460">
        <v>331.29999999999995</v>
      </c>
      <c r="G62" s="459">
        <v>312.89999999999998</v>
      </c>
      <c r="H62" s="493">
        <v>351.45399999999972</v>
      </c>
      <c r="I62" s="491">
        <v>12.321508469159395</v>
      </c>
      <c r="J62" s="490">
        <v>13.408841561794045</v>
      </c>
      <c r="K62" s="489">
        <v>14.554758800521439</v>
      </c>
    </row>
    <row r="63" spans="2:11" ht="15.75" thickBot="1" x14ac:dyDescent="0.3">
      <c r="B63" s="7"/>
      <c r="C63" s="383" t="s">
        <v>46</v>
      </c>
      <c r="D63" s="461">
        <v>335.3</v>
      </c>
      <c r="E63" s="460">
        <v>329.8</v>
      </c>
      <c r="F63" s="460">
        <v>379.49999999999994</v>
      </c>
      <c r="G63" s="459">
        <v>355</v>
      </c>
      <c r="H63" s="493">
        <v>399.11979999999977</v>
      </c>
      <c r="I63" s="491">
        <v>12.428112676056273</v>
      </c>
      <c r="J63" s="490">
        <v>12.502057690500738</v>
      </c>
      <c r="K63" s="489">
        <v>14.066819091168847</v>
      </c>
    </row>
    <row r="64" spans="2:11" ht="15.75" thickBot="1" x14ac:dyDescent="0.3">
      <c r="B64" s="7"/>
      <c r="C64" s="383" t="s">
        <v>55</v>
      </c>
      <c r="D64" s="461">
        <v>362</v>
      </c>
      <c r="E64" s="460">
        <v>360.7</v>
      </c>
      <c r="F64" s="460">
        <v>424.19999999999993</v>
      </c>
      <c r="G64" s="459">
        <v>392.6</v>
      </c>
      <c r="H64" s="493">
        <v>432.27309999999954</v>
      </c>
      <c r="I64" s="491">
        <v>10.105221599592339</v>
      </c>
      <c r="J64" s="490">
        <v>10.133273885350203</v>
      </c>
      <c r="K64" s="489">
        <v>12.315193244559802</v>
      </c>
    </row>
    <row r="65" spans="2:11" ht="15.75" thickBot="1" x14ac:dyDescent="0.3">
      <c r="B65" s="7"/>
      <c r="C65" s="383" t="s">
        <v>56</v>
      </c>
      <c r="D65" s="461">
        <v>392.2</v>
      </c>
      <c r="E65" s="460">
        <v>403.3</v>
      </c>
      <c r="F65" s="460">
        <v>464.69999999999993</v>
      </c>
      <c r="G65" s="460">
        <v>436.20000000000005</v>
      </c>
      <c r="H65" s="493">
        <v>469.75319999999965</v>
      </c>
      <c r="I65" s="491">
        <v>7.6921595598348471</v>
      </c>
      <c r="J65" s="490">
        <v>8.055482287992568</v>
      </c>
      <c r="K65" s="489">
        <v>10.764725300636556</v>
      </c>
    </row>
    <row r="66" spans="2:11" ht="15.75" thickBot="1" x14ac:dyDescent="0.3">
      <c r="B66" s="7"/>
      <c r="C66" s="383" t="s">
        <v>57</v>
      </c>
      <c r="D66" s="461">
        <v>429.2</v>
      </c>
      <c r="E66" s="460">
        <v>443.1</v>
      </c>
      <c r="F66" s="460">
        <v>502.19999999999993</v>
      </c>
      <c r="G66" s="459">
        <v>483.70000000000005</v>
      </c>
      <c r="H66" s="492">
        <v>507.0781999999997</v>
      </c>
      <c r="I66" s="491">
        <v>4.8332023981806183</v>
      </c>
      <c r="J66" s="490">
        <v>6.4544856543036504</v>
      </c>
      <c r="K66" s="489">
        <v>9.1547088580346028</v>
      </c>
    </row>
    <row r="67" spans="2:11" ht="15.75" thickBot="1" x14ac:dyDescent="0.3">
      <c r="B67" s="7"/>
      <c r="C67" s="378" t="s">
        <v>58</v>
      </c>
      <c r="D67" s="488">
        <v>457.8</v>
      </c>
      <c r="E67" s="486">
        <v>471.70000000000005</v>
      </c>
      <c r="F67" s="487">
        <v>537.09999999999991</v>
      </c>
      <c r="G67" s="486">
        <v>519.30000000000007</v>
      </c>
      <c r="H67" s="536">
        <v>542.89999999999975</v>
      </c>
      <c r="I67" s="485">
        <v>4.5445792412862849</v>
      </c>
      <c r="J67" s="484">
        <v>6.5833387867285778</v>
      </c>
      <c r="K67" s="483">
        <v>9.3509240143007659</v>
      </c>
    </row>
    <row r="69" spans="2:11" ht="6" customHeight="1" x14ac:dyDescent="0.25"/>
    <row r="70" spans="2:11" ht="16.5" thickBot="1" x14ac:dyDescent="0.3">
      <c r="B70" s="9"/>
      <c r="C70" s="501"/>
      <c r="D70" s="595" t="s">
        <v>189</v>
      </c>
      <c r="E70" s="595"/>
      <c r="F70" s="595"/>
      <c r="G70" s="595"/>
      <c r="H70" s="595"/>
      <c r="I70" s="595"/>
      <c r="J70" s="595"/>
      <c r="K70" s="595"/>
    </row>
    <row r="71" spans="2:11" ht="26.25" thickBot="1" x14ac:dyDescent="0.3">
      <c r="B71" s="9"/>
      <c r="C71" s="477"/>
      <c r="D71" s="378" t="s">
        <v>178</v>
      </c>
      <c r="E71" s="378" t="s">
        <v>177</v>
      </c>
      <c r="F71" s="500" t="s">
        <v>176</v>
      </c>
      <c r="G71" s="499" t="s">
        <v>175</v>
      </c>
      <c r="H71" s="499" t="s">
        <v>174</v>
      </c>
      <c r="I71" s="498" t="s">
        <v>188</v>
      </c>
      <c r="J71" s="498" t="s">
        <v>187</v>
      </c>
      <c r="K71" s="498" t="s">
        <v>186</v>
      </c>
    </row>
    <row r="72" spans="2:11" ht="15.75" thickBot="1" x14ac:dyDescent="0.3">
      <c r="B72" s="7"/>
      <c r="C72" s="378" t="s">
        <v>39</v>
      </c>
      <c r="D72" s="537">
        <v>105.5</v>
      </c>
      <c r="E72" s="538">
        <v>108.30000000000001</v>
      </c>
      <c r="F72" s="538">
        <v>117.5</v>
      </c>
      <c r="G72" s="539">
        <v>155.5</v>
      </c>
      <c r="H72" s="540">
        <v>147.34519999999998</v>
      </c>
      <c r="I72" s="541">
        <v>-5.2442443729903685</v>
      </c>
      <c r="J72" s="542">
        <v>15.928560188827669</v>
      </c>
      <c r="K72" s="543">
        <v>21.072473294987653</v>
      </c>
    </row>
    <row r="73" spans="2:11" ht="15.75" thickBot="1" x14ac:dyDescent="0.3">
      <c r="B73" s="7"/>
      <c r="C73" s="383" t="s">
        <v>40</v>
      </c>
      <c r="D73" s="544">
        <v>224.6</v>
      </c>
      <c r="E73" s="492">
        <v>227.70000000000002</v>
      </c>
      <c r="F73" s="492">
        <v>235.3</v>
      </c>
      <c r="G73" s="545">
        <v>288.60000000000002</v>
      </c>
      <c r="H73" s="510">
        <v>293.55110000000002</v>
      </c>
      <c r="I73" s="546">
        <v>1.7155578655578643</v>
      </c>
      <c r="J73" s="547">
        <v>17.170476317189976</v>
      </c>
      <c r="K73" s="548">
        <v>20.283179676295841</v>
      </c>
    </row>
    <row r="74" spans="2:11" ht="15.75" thickBot="1" x14ac:dyDescent="0.3">
      <c r="B74" s="7"/>
      <c r="C74" s="383" t="s">
        <v>41</v>
      </c>
      <c r="D74" s="544">
        <v>345.9</v>
      </c>
      <c r="E74" s="492">
        <v>330.4</v>
      </c>
      <c r="F74" s="492">
        <v>349.3</v>
      </c>
      <c r="G74" s="545">
        <v>409.40000000000003</v>
      </c>
      <c r="H74" s="510">
        <v>439.59849999999994</v>
      </c>
      <c r="I74" s="546">
        <v>7.3762823644357374</v>
      </c>
      <c r="J74" s="547">
        <v>21.090395739601501</v>
      </c>
      <c r="K74" s="548">
        <v>22.536167247386764</v>
      </c>
    </row>
    <row r="75" spans="2:11" ht="15.75" thickBot="1" x14ac:dyDescent="0.3">
      <c r="B75" s="7"/>
      <c r="C75" s="383" t="s">
        <v>42</v>
      </c>
      <c r="D75" s="544">
        <v>487</v>
      </c>
      <c r="E75" s="492">
        <v>442.29999999999995</v>
      </c>
      <c r="F75" s="492">
        <v>485.20000000000005</v>
      </c>
      <c r="G75" s="545">
        <v>529.6</v>
      </c>
      <c r="H75" s="510">
        <v>564.62739999999997</v>
      </c>
      <c r="I75" s="546">
        <v>6.6139350453172092</v>
      </c>
      <c r="J75" s="547">
        <v>16.250236771669751</v>
      </c>
      <c r="K75" s="548">
        <v>16.172501414536274</v>
      </c>
    </row>
    <row r="76" spans="2:11" ht="15.75" thickBot="1" x14ac:dyDescent="0.3">
      <c r="B76" s="7"/>
      <c r="C76" s="383" t="s">
        <v>43</v>
      </c>
      <c r="D76" s="544">
        <v>623.29999999999995</v>
      </c>
      <c r="E76" s="492">
        <v>537.5</v>
      </c>
      <c r="F76" s="492">
        <v>620.70000000000005</v>
      </c>
      <c r="G76" s="545">
        <v>645.90000000000009</v>
      </c>
      <c r="H76" s="510">
        <v>717.13919999999973</v>
      </c>
      <c r="I76" s="546">
        <v>11.029447282861065</v>
      </c>
      <c r="J76" s="547">
        <v>19.251571420652908</v>
      </c>
      <c r="K76" s="548">
        <v>18.174046304688094</v>
      </c>
    </row>
    <row r="77" spans="2:11" ht="15.75" thickBot="1" x14ac:dyDescent="0.3">
      <c r="B77" s="7"/>
      <c r="C77" s="383" t="s">
        <v>44</v>
      </c>
      <c r="D77" s="544">
        <v>771.19999999999993</v>
      </c>
      <c r="E77" s="492">
        <v>637.1</v>
      </c>
      <c r="F77" s="492">
        <v>761.2</v>
      </c>
      <c r="G77" s="545">
        <v>805.10000000000014</v>
      </c>
      <c r="H77" s="510">
        <v>875.40569999999991</v>
      </c>
      <c r="I77" s="546">
        <v>8.7325425412991891</v>
      </c>
      <c r="J77" s="547">
        <v>19.189302895525064</v>
      </c>
      <c r="K77" s="548">
        <v>17.717434276877537</v>
      </c>
    </row>
    <row r="78" spans="2:11" ht="15.75" thickBot="1" x14ac:dyDescent="0.3">
      <c r="B78" s="7"/>
      <c r="C78" s="383" t="s">
        <v>45</v>
      </c>
      <c r="D78" s="544">
        <v>869.59999999999991</v>
      </c>
      <c r="E78" s="492">
        <v>747.2</v>
      </c>
      <c r="F78" s="492">
        <v>893.30000000000007</v>
      </c>
      <c r="G78" s="545">
        <v>926.50000000000011</v>
      </c>
      <c r="H78" s="510">
        <v>1019.2539999999998</v>
      </c>
      <c r="I78" s="546">
        <v>10.011225040474871</v>
      </c>
      <c r="J78" s="547">
        <v>19.118114530580392</v>
      </c>
      <c r="K78" s="548">
        <v>18.635162660769328</v>
      </c>
    </row>
    <row r="79" spans="2:11" ht="15.75" thickBot="1" x14ac:dyDescent="0.3">
      <c r="B79" s="7"/>
      <c r="C79" s="383" t="s">
        <v>46</v>
      </c>
      <c r="D79" s="544">
        <v>996.3</v>
      </c>
      <c r="E79" s="492">
        <v>871.40000000000009</v>
      </c>
      <c r="F79" s="492">
        <v>1029.2</v>
      </c>
      <c r="G79" s="545">
        <v>1062.9000000000001</v>
      </c>
      <c r="H79" s="510">
        <v>1157.2197999999999</v>
      </c>
      <c r="I79" s="546">
        <v>8.8738169159845466</v>
      </c>
      <c r="J79" s="547">
        <v>17.147271806984964</v>
      </c>
      <c r="K79" s="548">
        <v>16.89679276731146</v>
      </c>
    </row>
    <row r="80" spans="2:11" ht="15.75" thickBot="1" x14ac:dyDescent="0.3">
      <c r="B80" s="7"/>
      <c r="C80" s="383" t="s">
        <v>55</v>
      </c>
      <c r="D80" s="544">
        <v>1103.8999999999999</v>
      </c>
      <c r="E80" s="492">
        <v>995.80000000000007</v>
      </c>
      <c r="F80" s="492">
        <v>1164.2</v>
      </c>
      <c r="G80" s="545">
        <v>1209.6000000000001</v>
      </c>
      <c r="H80" s="510">
        <v>1278.1730999999995</v>
      </c>
      <c r="I80" s="546">
        <v>5.669072420634869</v>
      </c>
      <c r="J80" s="547">
        <v>13.797462606837559</v>
      </c>
      <c r="K80" s="548">
        <v>14.288418464289663</v>
      </c>
    </row>
    <row r="81" spans="2:11" ht="15.75" thickBot="1" x14ac:dyDescent="0.3">
      <c r="B81" s="7"/>
      <c r="C81" s="383" t="s">
        <v>56</v>
      </c>
      <c r="D81" s="544">
        <v>1209.6999999999998</v>
      </c>
      <c r="E81" s="492">
        <v>1126.4000000000001</v>
      </c>
      <c r="F81" s="492">
        <v>1308.1000000000001</v>
      </c>
      <c r="G81" s="492">
        <v>1364.3000000000002</v>
      </c>
      <c r="H81" s="510">
        <v>1397.5531999999996</v>
      </c>
      <c r="I81" s="546">
        <v>2.4373818075202975</v>
      </c>
      <c r="J81" s="547">
        <v>10.368000421185608</v>
      </c>
      <c r="K81" s="548">
        <v>11.614511330737713</v>
      </c>
    </row>
    <row r="82" spans="2:11" ht="15.75" thickBot="1" x14ac:dyDescent="0.3">
      <c r="B82" s="7"/>
      <c r="C82" s="383" t="s">
        <v>57</v>
      </c>
      <c r="D82" s="544">
        <v>1308.4999999999998</v>
      </c>
      <c r="E82" s="492">
        <v>1237.5</v>
      </c>
      <c r="F82" s="492">
        <v>1418.3000000000002</v>
      </c>
      <c r="G82" s="545">
        <v>1491.6000000000001</v>
      </c>
      <c r="H82" s="492">
        <v>1500.8781999999997</v>
      </c>
      <c r="I82" s="546">
        <v>0.6220300348618607</v>
      </c>
      <c r="J82" s="547">
        <v>8.5652360515021009</v>
      </c>
      <c r="K82" s="548">
        <v>10.037075459594183</v>
      </c>
    </row>
    <row r="83" spans="2:11" ht="15.75" thickBot="1" x14ac:dyDescent="0.3">
      <c r="B83" s="7"/>
      <c r="C83" s="378" t="s">
        <v>58</v>
      </c>
      <c r="D83" s="549">
        <v>1411.8999999999999</v>
      </c>
      <c r="E83" s="550">
        <v>1355.6</v>
      </c>
      <c r="F83" s="551">
        <v>1554.4</v>
      </c>
      <c r="G83" s="550">
        <v>1633.8000000000002</v>
      </c>
      <c r="H83" s="536">
        <v>1640.4999999999995</v>
      </c>
      <c r="I83" s="552">
        <v>0.41008691394291608</v>
      </c>
      <c r="J83" s="553">
        <v>8.3124257229631198</v>
      </c>
      <c r="K83" s="554">
        <v>10.180163540809634</v>
      </c>
    </row>
    <row r="85" spans="2:11" ht="15.75" x14ac:dyDescent="0.25">
      <c r="C85" s="592" t="s">
        <v>121</v>
      </c>
      <c r="D85" s="592"/>
      <c r="E85" s="592"/>
      <c r="F85" s="592"/>
      <c r="G85" s="592"/>
      <c r="H85" s="592"/>
      <c r="I85" s="592"/>
      <c r="J85" s="592"/>
      <c r="K85" s="592"/>
    </row>
  </sheetData>
  <mergeCells count="7">
    <mergeCell ref="C85:K85"/>
    <mergeCell ref="E2:I4"/>
    <mergeCell ref="D6:K6"/>
    <mergeCell ref="D22:K22"/>
    <mergeCell ref="D38:K38"/>
    <mergeCell ref="D54:K54"/>
    <mergeCell ref="D70:K70"/>
  </mergeCells>
  <pageMargins left="0.70866141732283472" right="0.70866141732283472" top="0.74803149606299213" bottom="0.74803149606299213" header="0.31496062992125984" footer="0.31496062992125984"/>
  <pageSetup paperSize="9" scale="55" orientation="portrait" horizontalDpi="4294967293" r:id="rId1"/>
  <headerFooter>
    <oddHeader xml:space="preserve">&amp;L&amp;G&amp;RCAMPAÑA: 2020/2021. MES: SEPTIEMBRE
Fecha de emisión de datos:  26/04/2022
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78"/>
  <sheetViews>
    <sheetView view="pageLayout" zoomScale="78" zoomScaleNormal="100" zoomScaleSheetLayoutView="50" zoomScalePageLayoutView="78" workbookViewId="0">
      <selection activeCell="H49" sqref="H49"/>
    </sheetView>
  </sheetViews>
  <sheetFormatPr baseColWidth="10" defaultColWidth="11.42578125" defaultRowHeight="15" x14ac:dyDescent="0.25"/>
  <cols>
    <col min="1" max="5" width="11.42578125" style="222"/>
    <col min="6" max="6" width="14.5703125" style="222" customWidth="1"/>
    <col min="7" max="7" width="7.28515625" style="222" customWidth="1"/>
    <col min="8" max="8" width="10" style="222" customWidth="1"/>
    <col min="9" max="9" width="12.28515625" style="222" bestFit="1" customWidth="1"/>
    <col min="10" max="16384" width="11.42578125" style="222"/>
  </cols>
  <sheetData>
    <row r="2" spans="2:14" ht="15" customHeight="1" x14ac:dyDescent="0.25">
      <c r="B2" s="572" t="s">
        <v>210</v>
      </c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</row>
    <row r="3" spans="2:14" ht="21.75" customHeight="1" x14ac:dyDescent="0.25"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</row>
    <row r="4" spans="2:14" ht="21.75" customHeight="1" x14ac:dyDescent="0.25">
      <c r="B4" s="572"/>
      <c r="C4" s="572"/>
      <c r="D4" s="572"/>
      <c r="E4" s="572"/>
      <c r="F4" s="572"/>
      <c r="G4" s="572"/>
      <c r="H4" s="572"/>
      <c r="I4" s="572"/>
      <c r="J4" s="572"/>
      <c r="K4" s="572"/>
      <c r="L4" s="572"/>
      <c r="M4" s="572"/>
      <c r="N4" s="572"/>
    </row>
    <row r="5" spans="2:14" ht="21.75" customHeight="1" x14ac:dyDescent="0.25">
      <c r="F5" s="421"/>
      <c r="G5" s="421"/>
      <c r="H5" s="421"/>
      <c r="I5" s="421"/>
      <c r="J5" s="421"/>
    </row>
    <row r="6" spans="2:14" ht="21.75" customHeight="1" x14ac:dyDescent="0.25">
      <c r="B6" s="596" t="s">
        <v>71</v>
      </c>
      <c r="C6" s="596"/>
      <c r="D6" s="596"/>
      <c r="E6" s="596"/>
      <c r="F6" s="596"/>
      <c r="G6" s="596"/>
      <c r="H6" s="421"/>
      <c r="I6" s="596" t="s">
        <v>166</v>
      </c>
      <c r="J6" s="596"/>
      <c r="K6" s="596"/>
      <c r="L6" s="596"/>
      <c r="M6" s="596"/>
      <c r="N6" s="596"/>
    </row>
    <row r="7" spans="2:14" x14ac:dyDescent="0.25">
      <c r="B7" s="526" t="s">
        <v>209</v>
      </c>
      <c r="C7" s="526"/>
      <c r="D7" s="526"/>
      <c r="E7" s="526"/>
      <c r="F7" s="526"/>
      <c r="G7" s="526"/>
      <c r="I7" s="597" t="s">
        <v>208</v>
      </c>
      <c r="J7" s="597"/>
      <c r="K7" s="597"/>
      <c r="L7" s="597"/>
      <c r="M7" s="597"/>
      <c r="N7" s="597"/>
    </row>
    <row r="8" spans="2:14" x14ac:dyDescent="0.25">
      <c r="B8" s="422"/>
      <c r="C8" s="422"/>
      <c r="D8" s="422"/>
      <c r="E8" s="422"/>
      <c r="F8" s="422"/>
      <c r="G8" s="422"/>
      <c r="I8" s="422"/>
      <c r="J8" s="422"/>
      <c r="K8" s="422"/>
      <c r="L8" s="422"/>
      <c r="M8" s="422"/>
      <c r="N8" s="422"/>
    </row>
    <row r="9" spans="2:14" x14ac:dyDescent="0.25">
      <c r="B9" s="422"/>
      <c r="C9" s="422"/>
      <c r="D9" s="422"/>
      <c r="E9" s="422"/>
      <c r="F9" s="422"/>
      <c r="G9" s="422"/>
      <c r="I9" s="422"/>
      <c r="J9" s="422"/>
      <c r="K9" s="422"/>
      <c r="L9" s="422"/>
      <c r="M9" s="422"/>
      <c r="N9" s="422"/>
    </row>
    <row r="10" spans="2:14" x14ac:dyDescent="0.25">
      <c r="B10" s="422"/>
      <c r="C10" s="422"/>
      <c r="D10" s="422"/>
      <c r="E10" s="422"/>
      <c r="F10" s="422"/>
      <c r="G10" s="422"/>
      <c r="I10" s="422"/>
      <c r="J10" s="422"/>
      <c r="K10" s="422"/>
      <c r="L10" s="422"/>
      <c r="M10" s="422"/>
      <c r="N10" s="422"/>
    </row>
    <row r="11" spans="2:14" x14ac:dyDescent="0.25">
      <c r="B11" s="422"/>
      <c r="C11" s="422"/>
      <c r="D11" s="422"/>
      <c r="E11" s="422"/>
      <c r="F11" s="422"/>
      <c r="G11" s="422"/>
      <c r="I11" s="422"/>
      <c r="J11" s="422"/>
      <c r="K11" s="422"/>
      <c r="L11" s="422"/>
      <c r="M11" s="422"/>
      <c r="N11" s="422"/>
    </row>
    <row r="12" spans="2:14" x14ac:dyDescent="0.25">
      <c r="B12" s="422"/>
      <c r="C12" s="422"/>
      <c r="D12" s="422"/>
      <c r="E12" s="422"/>
      <c r="F12" s="422"/>
      <c r="G12" s="422"/>
      <c r="I12" s="422"/>
      <c r="J12" s="422"/>
      <c r="K12" s="422"/>
      <c r="L12" s="422"/>
      <c r="M12" s="422"/>
      <c r="N12" s="422"/>
    </row>
    <row r="13" spans="2:14" x14ac:dyDescent="0.25">
      <c r="B13" s="422"/>
      <c r="C13" s="422"/>
      <c r="D13" s="422"/>
      <c r="E13" s="422"/>
      <c r="F13" s="422"/>
      <c r="G13" s="422"/>
      <c r="I13" s="422"/>
      <c r="J13" s="422"/>
      <c r="K13" s="422"/>
      <c r="L13" s="422"/>
      <c r="M13" s="422"/>
      <c r="N13" s="422"/>
    </row>
    <row r="14" spans="2:14" x14ac:dyDescent="0.25">
      <c r="B14" s="422"/>
      <c r="C14" s="422"/>
      <c r="D14" s="422"/>
      <c r="E14" s="422"/>
      <c r="F14" s="422"/>
      <c r="G14" s="422"/>
      <c r="I14" s="422"/>
      <c r="J14" s="422"/>
      <c r="K14" s="422"/>
      <c r="L14" s="422"/>
      <c r="M14" s="422"/>
      <c r="N14" s="422"/>
    </row>
    <row r="15" spans="2:14" x14ac:dyDescent="0.25">
      <c r="B15" s="422"/>
      <c r="C15" s="422"/>
      <c r="D15" s="422"/>
      <c r="E15" s="422"/>
      <c r="F15" s="422"/>
      <c r="G15" s="422"/>
      <c r="I15" s="422"/>
      <c r="J15" s="422"/>
      <c r="K15" s="422"/>
      <c r="L15" s="422"/>
      <c r="M15" s="422"/>
      <c r="N15" s="422"/>
    </row>
    <row r="16" spans="2:14" x14ac:dyDescent="0.25">
      <c r="B16" s="422"/>
      <c r="C16" s="422"/>
      <c r="D16" s="422"/>
      <c r="E16" s="422"/>
      <c r="F16" s="422"/>
      <c r="G16" s="422"/>
      <c r="I16" s="422"/>
      <c r="J16" s="422"/>
      <c r="K16" s="422"/>
      <c r="L16" s="422"/>
      <c r="M16" s="422"/>
      <c r="N16" s="422"/>
    </row>
    <row r="17" spans="2:14" x14ac:dyDescent="0.25">
      <c r="B17" s="422"/>
      <c r="C17" s="422"/>
      <c r="D17" s="422"/>
      <c r="E17" s="422"/>
      <c r="F17" s="422"/>
      <c r="G17" s="422"/>
      <c r="I17" s="422"/>
      <c r="J17" s="422"/>
      <c r="K17" s="422"/>
      <c r="L17" s="422"/>
      <c r="M17" s="422"/>
      <c r="N17" s="422"/>
    </row>
    <row r="18" spans="2:14" x14ac:dyDescent="0.25">
      <c r="B18" s="422"/>
      <c r="C18" s="422"/>
      <c r="D18" s="422"/>
      <c r="E18" s="422"/>
      <c r="F18" s="422"/>
      <c r="G18" s="422"/>
      <c r="I18" s="422"/>
      <c r="J18" s="422"/>
      <c r="K18" s="422"/>
      <c r="L18" s="422"/>
      <c r="M18" s="422"/>
      <c r="N18" s="422"/>
    </row>
    <row r="19" spans="2:14" x14ac:dyDescent="0.25">
      <c r="B19" s="422"/>
      <c r="C19" s="422"/>
      <c r="D19" s="422"/>
      <c r="E19" s="422"/>
      <c r="F19" s="422"/>
      <c r="G19" s="422"/>
      <c r="I19" s="422"/>
      <c r="J19" s="422"/>
      <c r="K19" s="422"/>
      <c r="L19" s="422"/>
      <c r="M19" s="422"/>
      <c r="N19" s="422"/>
    </row>
    <row r="20" spans="2:14" x14ac:dyDescent="0.25">
      <c r="B20" s="422"/>
      <c r="C20" s="422"/>
      <c r="D20" s="422"/>
      <c r="E20" s="422"/>
      <c r="F20" s="422"/>
      <c r="G20" s="422"/>
      <c r="I20" s="422"/>
      <c r="J20" s="422"/>
      <c r="K20" s="422"/>
      <c r="L20" s="422"/>
      <c r="M20" s="422"/>
      <c r="N20" s="422"/>
    </row>
    <row r="21" spans="2:14" x14ac:dyDescent="0.25">
      <c r="B21" s="422"/>
      <c r="C21" s="422"/>
      <c r="D21" s="422"/>
      <c r="E21" s="422"/>
      <c r="F21" s="422"/>
      <c r="G21" s="422"/>
      <c r="I21" s="422"/>
      <c r="J21" s="422"/>
      <c r="K21" s="422"/>
      <c r="L21" s="422"/>
      <c r="M21" s="422"/>
      <c r="N21" s="422"/>
    </row>
    <row r="22" spans="2:14" x14ac:dyDescent="0.25">
      <c r="B22" s="516"/>
      <c r="C22" s="516" t="s">
        <v>207</v>
      </c>
      <c r="D22" s="515">
        <f>'04_CUADROS ACUMULADOS'!K19</f>
        <v>1.6081871345029239</v>
      </c>
      <c r="E22" s="522"/>
      <c r="F22" s="522"/>
      <c r="G22" s="522"/>
      <c r="I22" s="525"/>
      <c r="J22" s="516" t="s">
        <v>198</v>
      </c>
      <c r="K22" s="515">
        <f>'04_CUADROS ACUMULADOS'!K35</f>
        <v>13.620127348967237</v>
      </c>
    </row>
    <row r="23" spans="2:14" x14ac:dyDescent="0.25">
      <c r="B23" s="524"/>
      <c r="C23" s="523"/>
      <c r="D23" s="522"/>
      <c r="E23" s="522"/>
      <c r="F23" s="522"/>
      <c r="G23" s="522"/>
      <c r="I23" s="521"/>
      <c r="J23" s="521"/>
    </row>
    <row r="24" spans="2:14" x14ac:dyDescent="0.25">
      <c r="B24" s="596" t="s">
        <v>180</v>
      </c>
      <c r="C24" s="596"/>
      <c r="D24" s="596"/>
      <c r="E24" s="596"/>
      <c r="F24" s="596"/>
      <c r="G24" s="596"/>
      <c r="I24" s="596" t="s">
        <v>168</v>
      </c>
      <c r="J24" s="596"/>
      <c r="K24" s="596"/>
      <c r="L24" s="596"/>
      <c r="M24" s="596"/>
      <c r="N24" s="596"/>
    </row>
    <row r="25" spans="2:14" x14ac:dyDescent="0.25">
      <c r="B25" s="597" t="s">
        <v>206</v>
      </c>
      <c r="C25" s="597"/>
      <c r="D25" s="597"/>
      <c r="E25" s="597"/>
      <c r="F25" s="597"/>
      <c r="G25" s="597"/>
      <c r="I25" s="597" t="s">
        <v>205</v>
      </c>
      <c r="J25" s="597"/>
      <c r="K25" s="597"/>
      <c r="L25" s="597"/>
      <c r="M25" s="597"/>
      <c r="N25" s="597"/>
    </row>
    <row r="26" spans="2:14" x14ac:dyDescent="0.25">
      <c r="B26" s="422"/>
      <c r="C26" s="422"/>
      <c r="D26" s="422"/>
      <c r="E26" s="422"/>
      <c r="F26" s="422"/>
      <c r="G26" s="422"/>
      <c r="I26" s="422"/>
      <c r="J26" s="422"/>
      <c r="K26" s="422"/>
      <c r="L26" s="422"/>
      <c r="M26" s="422"/>
      <c r="N26" s="422"/>
    </row>
    <row r="27" spans="2:14" x14ac:dyDescent="0.25">
      <c r="B27" s="422"/>
      <c r="C27" s="422"/>
      <c r="D27" s="422"/>
      <c r="E27" s="422"/>
      <c r="F27" s="422"/>
      <c r="G27" s="422"/>
      <c r="I27" s="422"/>
      <c r="J27" s="422"/>
      <c r="K27" s="422"/>
      <c r="L27" s="422"/>
      <c r="M27" s="422"/>
      <c r="N27" s="422"/>
    </row>
    <row r="28" spans="2:14" x14ac:dyDescent="0.25">
      <c r="B28" s="422"/>
      <c r="C28" s="422"/>
      <c r="D28" s="422"/>
      <c r="E28" s="422"/>
      <c r="F28" s="422"/>
      <c r="G28" s="422"/>
      <c r="I28" s="422"/>
      <c r="J28" s="422"/>
      <c r="K28" s="422"/>
      <c r="L28" s="422"/>
      <c r="M28" s="422"/>
      <c r="N28" s="422"/>
    </row>
    <row r="29" spans="2:14" x14ac:dyDescent="0.25">
      <c r="B29" s="422"/>
      <c r="C29" s="422"/>
      <c r="D29" s="422"/>
      <c r="E29" s="422"/>
      <c r="F29" s="422"/>
      <c r="G29" s="422"/>
      <c r="I29" s="422"/>
      <c r="J29" s="422"/>
      <c r="K29" s="422"/>
      <c r="L29" s="422"/>
      <c r="M29" s="422"/>
      <c r="N29" s="422"/>
    </row>
    <row r="30" spans="2:14" x14ac:dyDescent="0.25">
      <c r="B30" s="422"/>
      <c r="C30" s="422"/>
      <c r="D30" s="422"/>
      <c r="E30" s="422"/>
      <c r="F30" s="422"/>
      <c r="G30" s="422"/>
      <c r="I30" s="422"/>
      <c r="J30" s="422"/>
      <c r="K30" s="422"/>
      <c r="L30" s="422"/>
      <c r="M30" s="422"/>
      <c r="N30" s="422"/>
    </row>
    <row r="31" spans="2:14" x14ac:dyDescent="0.25">
      <c r="B31" s="422"/>
      <c r="C31" s="422"/>
      <c r="D31" s="422"/>
      <c r="E31" s="422"/>
      <c r="F31" s="422"/>
      <c r="G31" s="422"/>
      <c r="I31" s="422"/>
      <c r="J31" s="422"/>
      <c r="K31" s="422"/>
      <c r="L31" s="422"/>
      <c r="M31" s="422"/>
      <c r="N31" s="422"/>
    </row>
    <row r="32" spans="2:14" x14ac:dyDescent="0.25">
      <c r="B32" s="422"/>
      <c r="C32" s="422"/>
      <c r="D32" s="422"/>
      <c r="E32" s="422"/>
      <c r="F32" s="422"/>
      <c r="G32" s="422"/>
      <c r="I32" s="422"/>
      <c r="J32" s="422"/>
      <c r="K32" s="422"/>
      <c r="L32" s="422"/>
      <c r="M32" s="422"/>
      <c r="N32" s="422"/>
    </row>
    <row r="33" spans="2:14" x14ac:dyDescent="0.25">
      <c r="B33" s="422"/>
      <c r="C33" s="422"/>
      <c r="D33" s="422"/>
      <c r="E33" s="422"/>
      <c r="F33" s="422"/>
      <c r="G33" s="422"/>
      <c r="I33" s="422"/>
      <c r="J33" s="422"/>
      <c r="K33" s="422"/>
      <c r="L33" s="422"/>
      <c r="M33" s="422"/>
      <c r="N33" s="422"/>
    </row>
    <row r="34" spans="2:14" x14ac:dyDescent="0.25">
      <c r="B34" s="422"/>
      <c r="C34" s="422"/>
      <c r="D34" s="422"/>
      <c r="E34" s="422"/>
      <c r="F34" s="422"/>
      <c r="G34" s="422"/>
      <c r="I34" s="422"/>
      <c r="J34" s="422"/>
      <c r="K34" s="422"/>
      <c r="L34" s="422"/>
      <c r="M34" s="422"/>
      <c r="N34" s="422"/>
    </row>
    <row r="35" spans="2:14" x14ac:dyDescent="0.25">
      <c r="B35" s="422"/>
      <c r="C35" s="422"/>
      <c r="D35" s="422"/>
      <c r="E35" s="422"/>
      <c r="F35" s="422"/>
      <c r="G35" s="422"/>
      <c r="I35" s="422"/>
      <c r="J35" s="422"/>
      <c r="K35" s="422"/>
      <c r="L35" s="422"/>
      <c r="M35" s="422"/>
      <c r="N35" s="422"/>
    </row>
    <row r="36" spans="2:14" x14ac:dyDescent="0.25">
      <c r="B36" s="422"/>
      <c r="C36" s="422"/>
      <c r="D36" s="422"/>
      <c r="E36" s="422"/>
      <c r="F36" s="422"/>
      <c r="G36" s="422"/>
      <c r="I36" s="422"/>
      <c r="J36" s="422"/>
      <c r="K36" s="422"/>
      <c r="L36" s="422"/>
      <c r="M36" s="422"/>
      <c r="N36" s="422"/>
    </row>
    <row r="37" spans="2:14" x14ac:dyDescent="0.25">
      <c r="B37" s="422"/>
      <c r="C37" s="422"/>
      <c r="D37" s="422"/>
      <c r="E37" s="422"/>
      <c r="F37" s="422"/>
      <c r="G37" s="422"/>
      <c r="I37" s="422"/>
      <c r="J37" s="422"/>
      <c r="K37" s="422"/>
      <c r="L37" s="422"/>
      <c r="M37" s="422"/>
      <c r="N37" s="422"/>
    </row>
    <row r="38" spans="2:14" x14ac:dyDescent="0.25">
      <c r="B38" s="422"/>
      <c r="C38" s="422"/>
      <c r="D38" s="422"/>
      <c r="E38" s="422"/>
      <c r="F38" s="422"/>
      <c r="G38" s="422"/>
      <c r="I38" s="422"/>
      <c r="J38" s="422"/>
      <c r="K38" s="422"/>
      <c r="L38" s="422"/>
      <c r="M38" s="422"/>
      <c r="N38" s="422"/>
    </row>
    <row r="39" spans="2:14" x14ac:dyDescent="0.25">
      <c r="B39" s="422"/>
      <c r="C39" s="422"/>
      <c r="D39" s="422"/>
      <c r="E39" s="422"/>
      <c r="F39" s="422"/>
      <c r="G39" s="422"/>
      <c r="I39" s="422"/>
      <c r="J39" s="422"/>
      <c r="K39" s="422"/>
      <c r="L39" s="422"/>
      <c r="M39" s="422"/>
      <c r="N39" s="422"/>
    </row>
    <row r="40" spans="2:14" s="520" customFormat="1" ht="14.25" x14ac:dyDescent="0.2">
      <c r="B40" s="516"/>
      <c r="C40" s="516" t="s">
        <v>198</v>
      </c>
      <c r="D40" s="515">
        <f>'04_CUADROS ACUMULADOS'!K66</f>
        <v>9.1547088580346028</v>
      </c>
      <c r="F40" s="516" t="s">
        <v>204</v>
      </c>
      <c r="G40" s="515">
        <f>'02_CUADRYGRÁF.COMP.ÚLT.5 CAMP.'!G71/12</f>
        <v>45.239760833333328</v>
      </c>
      <c r="I40" s="517"/>
      <c r="J40" s="516" t="s">
        <v>198</v>
      </c>
      <c r="K40" s="515">
        <f>'04_CUADROS ACUMULADOS'!K51</f>
        <v>10.594992191042355</v>
      </c>
      <c r="M40" s="519" t="s">
        <v>204</v>
      </c>
      <c r="N40" s="518">
        <f>'02_CUADRYGRÁF.COMP.ÚLT.5 CAMP.'!G54/12</f>
        <v>91.466666666666654</v>
      </c>
    </row>
    <row r="42" spans="2:14" x14ac:dyDescent="0.25">
      <c r="B42" s="596" t="s">
        <v>203</v>
      </c>
      <c r="C42" s="596"/>
      <c r="D42" s="596"/>
      <c r="E42" s="596"/>
      <c r="F42" s="596"/>
      <c r="G42" s="596"/>
      <c r="I42" s="596" t="s">
        <v>182</v>
      </c>
      <c r="J42" s="596"/>
      <c r="K42" s="596"/>
      <c r="L42" s="596"/>
      <c r="M42" s="596"/>
      <c r="N42" s="596"/>
    </row>
    <row r="43" spans="2:14" x14ac:dyDescent="0.25">
      <c r="B43" s="597" t="s">
        <v>202</v>
      </c>
      <c r="C43" s="597"/>
      <c r="D43" s="597"/>
      <c r="E43" s="597"/>
      <c r="F43" s="597"/>
      <c r="G43" s="597"/>
      <c r="I43" s="597" t="s">
        <v>201</v>
      </c>
      <c r="J43" s="597"/>
      <c r="K43" s="597"/>
      <c r="L43" s="597"/>
      <c r="M43" s="597"/>
      <c r="N43" s="597"/>
    </row>
    <row r="44" spans="2:14" x14ac:dyDescent="0.25">
      <c r="B44" s="422"/>
      <c r="C44" s="422"/>
      <c r="D44" s="422"/>
      <c r="E44" s="422"/>
      <c r="F44" s="422"/>
      <c r="G44" s="422"/>
      <c r="I44" s="422"/>
      <c r="J44" s="422"/>
      <c r="K44" s="422"/>
      <c r="L44" s="422"/>
      <c r="M44" s="422"/>
      <c r="N44" s="422"/>
    </row>
    <row r="45" spans="2:14" x14ac:dyDescent="0.25">
      <c r="B45" s="422"/>
      <c r="C45" s="422"/>
      <c r="D45" s="422"/>
      <c r="E45" s="422"/>
      <c r="F45" s="422"/>
      <c r="G45" s="422"/>
      <c r="I45" s="422"/>
      <c r="J45" s="422"/>
      <c r="K45" s="422"/>
      <c r="L45" s="422"/>
      <c r="M45" s="422"/>
      <c r="N45" s="422"/>
    </row>
    <row r="46" spans="2:14" x14ac:dyDescent="0.25">
      <c r="B46" s="422"/>
      <c r="C46" s="422"/>
      <c r="D46" s="422"/>
      <c r="E46" s="422"/>
      <c r="F46" s="422"/>
      <c r="G46" s="422"/>
      <c r="I46" s="422"/>
      <c r="J46" s="422"/>
      <c r="K46" s="422"/>
      <c r="L46" s="422"/>
      <c r="M46" s="422"/>
      <c r="N46" s="422"/>
    </row>
    <row r="47" spans="2:14" x14ac:dyDescent="0.25">
      <c r="B47" s="422"/>
      <c r="C47" s="422"/>
      <c r="D47" s="422"/>
      <c r="E47" s="422"/>
      <c r="F47" s="422"/>
      <c r="G47" s="422"/>
      <c r="I47" s="422"/>
      <c r="J47" s="422"/>
      <c r="K47" s="422"/>
      <c r="L47" s="422"/>
      <c r="M47" s="422"/>
      <c r="N47" s="422"/>
    </row>
    <row r="48" spans="2:14" x14ac:dyDescent="0.25">
      <c r="B48" s="422"/>
      <c r="C48" s="422"/>
      <c r="D48" s="422"/>
      <c r="E48" s="422"/>
      <c r="F48" s="422"/>
      <c r="G48" s="422"/>
      <c r="I48" s="422"/>
      <c r="J48" s="422"/>
      <c r="K48" s="422"/>
      <c r="L48" s="422"/>
      <c r="M48" s="422"/>
      <c r="N48" s="422"/>
    </row>
    <row r="49" spans="2:14" x14ac:dyDescent="0.25">
      <c r="B49" s="422"/>
      <c r="C49" s="422"/>
      <c r="D49" s="422"/>
      <c r="E49" s="422"/>
      <c r="F49" s="422"/>
      <c r="G49" s="422"/>
      <c r="I49" s="422"/>
      <c r="J49" s="422"/>
      <c r="K49" s="422"/>
      <c r="L49" s="422"/>
      <c r="M49" s="422"/>
      <c r="N49" s="422"/>
    </row>
    <row r="50" spans="2:14" x14ac:dyDescent="0.25">
      <c r="B50" s="422"/>
      <c r="C50" s="422"/>
      <c r="D50" s="422"/>
      <c r="E50" s="422"/>
      <c r="F50" s="422"/>
      <c r="G50" s="422"/>
      <c r="I50" s="422"/>
      <c r="J50" s="422"/>
      <c r="K50" s="422"/>
      <c r="L50" s="422"/>
      <c r="M50" s="422"/>
      <c r="N50" s="422"/>
    </row>
    <row r="51" spans="2:14" x14ac:dyDescent="0.25">
      <c r="B51" s="422"/>
      <c r="C51" s="422"/>
      <c r="D51" s="422"/>
      <c r="E51" s="422"/>
      <c r="F51" s="422"/>
      <c r="G51" s="422"/>
      <c r="I51" s="422"/>
      <c r="J51" s="422"/>
      <c r="K51" s="422"/>
      <c r="L51" s="422"/>
      <c r="M51" s="422"/>
      <c r="N51" s="422"/>
    </row>
    <row r="52" spans="2:14" x14ac:dyDescent="0.25">
      <c r="B52" s="422"/>
      <c r="C52" s="422"/>
      <c r="D52" s="422"/>
      <c r="E52" s="422"/>
      <c r="F52" s="422"/>
      <c r="G52" s="422"/>
      <c r="I52" s="422"/>
      <c r="J52" s="422"/>
      <c r="K52" s="422"/>
      <c r="L52" s="422"/>
      <c r="M52" s="422"/>
      <c r="N52" s="422"/>
    </row>
    <row r="53" spans="2:14" x14ac:dyDescent="0.25">
      <c r="B53" s="422"/>
      <c r="C53" s="422"/>
      <c r="D53" s="422"/>
      <c r="E53" s="422"/>
      <c r="F53" s="422"/>
      <c r="G53" s="422"/>
      <c r="I53" s="422"/>
      <c r="J53" s="422"/>
      <c r="K53" s="422"/>
      <c r="L53" s="422"/>
      <c r="M53" s="422"/>
      <c r="N53" s="422"/>
    </row>
    <row r="54" spans="2:14" x14ac:dyDescent="0.25">
      <c r="B54" s="422"/>
      <c r="C54" s="422"/>
      <c r="D54" s="422"/>
      <c r="E54" s="422"/>
      <c r="F54" s="422"/>
      <c r="G54" s="422"/>
      <c r="I54" s="422"/>
      <c r="J54" s="422"/>
      <c r="K54" s="422"/>
      <c r="L54" s="422"/>
      <c r="M54" s="422"/>
      <c r="N54" s="422"/>
    </row>
    <row r="55" spans="2:14" x14ac:dyDescent="0.25">
      <c r="B55" s="422"/>
      <c r="C55" s="422"/>
      <c r="D55" s="422"/>
      <c r="E55" s="422"/>
      <c r="F55" s="422"/>
      <c r="G55" s="422"/>
      <c r="I55" s="422"/>
      <c r="J55" s="422"/>
      <c r="K55" s="422"/>
      <c r="L55" s="422"/>
      <c r="M55" s="422"/>
      <c r="N55" s="422"/>
    </row>
    <row r="56" spans="2:14" x14ac:dyDescent="0.25">
      <c r="B56" s="422"/>
      <c r="C56" s="422"/>
      <c r="D56" s="422"/>
      <c r="E56" s="422"/>
      <c r="F56" s="422"/>
      <c r="G56" s="422"/>
      <c r="I56" s="422"/>
      <c r="J56" s="422"/>
      <c r="K56" s="422"/>
      <c r="L56" s="422"/>
      <c r="M56" s="422"/>
      <c r="N56" s="422"/>
    </row>
    <row r="57" spans="2:14" x14ac:dyDescent="0.25">
      <c r="B57" s="422"/>
      <c r="C57" s="422"/>
      <c r="D57" s="422"/>
      <c r="E57" s="422"/>
      <c r="F57" s="422"/>
      <c r="G57" s="422"/>
      <c r="I57" s="422"/>
      <c r="J57" s="422"/>
      <c r="K57" s="422"/>
      <c r="L57" s="422"/>
      <c r="M57" s="422"/>
      <c r="N57" s="422"/>
    </row>
    <row r="58" spans="2:14" x14ac:dyDescent="0.25">
      <c r="B58" s="519"/>
      <c r="C58" s="519" t="s">
        <v>198</v>
      </c>
      <c r="D58" s="518">
        <v>-16.579999999999998</v>
      </c>
      <c r="I58" s="517"/>
      <c r="J58" s="516" t="s">
        <v>198</v>
      </c>
      <c r="K58" s="515">
        <v>-13.75</v>
      </c>
    </row>
    <row r="60" spans="2:14" x14ac:dyDescent="0.25">
      <c r="B60" s="596" t="s">
        <v>200</v>
      </c>
      <c r="C60" s="596"/>
      <c r="D60" s="596"/>
      <c r="E60" s="596"/>
      <c r="F60" s="596"/>
      <c r="G60" s="596"/>
      <c r="I60" s="596" t="s">
        <v>189</v>
      </c>
      <c r="J60" s="596"/>
      <c r="K60" s="596"/>
      <c r="L60" s="596"/>
      <c r="M60" s="596"/>
      <c r="N60" s="596"/>
    </row>
    <row r="61" spans="2:14" x14ac:dyDescent="0.25">
      <c r="B61" s="597" t="s">
        <v>199</v>
      </c>
      <c r="C61" s="597"/>
      <c r="D61" s="597"/>
      <c r="E61" s="597"/>
      <c r="F61" s="597"/>
      <c r="G61" s="597"/>
      <c r="I61" s="597" t="s">
        <v>189</v>
      </c>
      <c r="J61" s="597"/>
      <c r="K61" s="597"/>
      <c r="L61" s="597"/>
      <c r="M61" s="597"/>
      <c r="N61" s="597"/>
    </row>
    <row r="62" spans="2:14" x14ac:dyDescent="0.25">
      <c r="B62" s="422"/>
      <c r="C62" s="422"/>
      <c r="D62" s="422"/>
      <c r="E62" s="422"/>
      <c r="F62" s="422"/>
      <c r="G62" s="422"/>
      <c r="I62" s="422"/>
      <c r="J62" s="422"/>
      <c r="K62" s="422"/>
      <c r="L62" s="422"/>
      <c r="M62" s="422"/>
      <c r="N62" s="422"/>
    </row>
    <row r="63" spans="2:14" x14ac:dyDescent="0.25">
      <c r="B63" s="422"/>
      <c r="C63" s="422"/>
      <c r="D63" s="422"/>
      <c r="E63" s="422"/>
      <c r="F63" s="422"/>
      <c r="G63" s="422"/>
      <c r="I63" s="422"/>
      <c r="J63" s="422"/>
      <c r="K63" s="422"/>
      <c r="L63" s="422"/>
      <c r="M63" s="422"/>
      <c r="N63" s="422"/>
    </row>
    <row r="64" spans="2:14" x14ac:dyDescent="0.25">
      <c r="B64" s="422"/>
      <c r="C64" s="422"/>
      <c r="D64" s="422"/>
      <c r="E64" s="422"/>
      <c r="F64" s="422"/>
      <c r="G64" s="422"/>
      <c r="I64" s="422"/>
      <c r="J64" s="422"/>
      <c r="K64" s="422"/>
      <c r="L64" s="422"/>
      <c r="M64" s="422"/>
      <c r="N64" s="422"/>
    </row>
    <row r="65" spans="2:14" x14ac:dyDescent="0.25">
      <c r="B65" s="422"/>
      <c r="C65" s="422"/>
      <c r="D65" s="422"/>
      <c r="E65" s="422"/>
      <c r="F65" s="422"/>
      <c r="G65" s="422"/>
      <c r="I65" s="422"/>
      <c r="J65" s="422"/>
      <c r="K65" s="422"/>
      <c r="L65" s="422"/>
      <c r="M65" s="422"/>
      <c r="N65" s="422"/>
    </row>
    <row r="66" spans="2:14" x14ac:dyDescent="0.25">
      <c r="B66" s="422"/>
      <c r="C66" s="422"/>
      <c r="D66" s="422"/>
      <c r="E66" s="422"/>
      <c r="F66" s="422"/>
      <c r="G66" s="422"/>
      <c r="I66" s="422"/>
      <c r="J66" s="422"/>
      <c r="K66" s="422"/>
      <c r="L66" s="422"/>
      <c r="M66" s="422"/>
      <c r="N66" s="422"/>
    </row>
    <row r="67" spans="2:14" x14ac:dyDescent="0.25">
      <c r="B67" s="422"/>
      <c r="C67" s="422"/>
      <c r="D67" s="422"/>
      <c r="E67" s="422"/>
      <c r="F67" s="422"/>
      <c r="G67" s="422"/>
      <c r="I67" s="422"/>
      <c r="J67" s="422"/>
      <c r="K67" s="422"/>
      <c r="L67" s="422"/>
      <c r="M67" s="422"/>
      <c r="N67" s="422"/>
    </row>
    <row r="68" spans="2:14" x14ac:dyDescent="0.25">
      <c r="B68" s="422"/>
      <c r="C68" s="422"/>
      <c r="D68" s="422"/>
      <c r="E68" s="422"/>
      <c r="F68" s="422"/>
      <c r="G68" s="422"/>
      <c r="I68" s="422"/>
      <c r="J68" s="422"/>
      <c r="K68" s="422"/>
      <c r="L68" s="422"/>
      <c r="M68" s="422"/>
      <c r="N68" s="422"/>
    </row>
    <row r="69" spans="2:14" x14ac:dyDescent="0.25">
      <c r="B69" s="422"/>
      <c r="C69" s="422"/>
      <c r="D69" s="422"/>
      <c r="E69" s="422"/>
      <c r="F69" s="422"/>
      <c r="G69" s="422"/>
      <c r="I69" s="422"/>
      <c r="J69" s="422"/>
      <c r="K69" s="422"/>
      <c r="L69" s="422"/>
      <c r="M69" s="422"/>
      <c r="N69" s="422"/>
    </row>
    <row r="70" spans="2:14" x14ac:dyDescent="0.25">
      <c r="B70" s="422"/>
      <c r="C70" s="422"/>
      <c r="D70" s="422"/>
      <c r="E70" s="422"/>
      <c r="F70" s="422"/>
      <c r="G70" s="422"/>
      <c r="I70" s="422"/>
      <c r="J70" s="422"/>
      <c r="K70" s="422"/>
      <c r="L70" s="422"/>
      <c r="M70" s="422"/>
      <c r="N70" s="422"/>
    </row>
    <row r="71" spans="2:14" x14ac:dyDescent="0.25">
      <c r="B71" s="422"/>
      <c r="C71" s="422"/>
      <c r="D71" s="422"/>
      <c r="E71" s="422"/>
      <c r="F71" s="422"/>
      <c r="G71" s="422"/>
      <c r="I71" s="422"/>
      <c r="J71" s="422"/>
      <c r="K71" s="422"/>
      <c r="L71" s="422"/>
      <c r="M71" s="422"/>
      <c r="N71" s="422"/>
    </row>
    <row r="72" spans="2:14" x14ac:dyDescent="0.25">
      <c r="B72" s="422"/>
      <c r="C72" s="422"/>
      <c r="D72" s="422"/>
      <c r="E72" s="422"/>
      <c r="F72" s="422"/>
      <c r="G72" s="422"/>
      <c r="I72" s="422"/>
      <c r="J72" s="422"/>
      <c r="K72" s="422"/>
      <c r="L72" s="422"/>
      <c r="M72" s="422"/>
      <c r="N72" s="422"/>
    </row>
    <row r="73" spans="2:14" x14ac:dyDescent="0.25">
      <c r="B73" s="422"/>
      <c r="C73" s="422"/>
      <c r="D73" s="422"/>
      <c r="E73" s="422"/>
      <c r="F73" s="422"/>
      <c r="G73" s="422"/>
      <c r="I73" s="422"/>
      <c r="J73" s="422"/>
      <c r="K73" s="422"/>
      <c r="L73" s="422"/>
      <c r="M73" s="422"/>
      <c r="N73" s="422"/>
    </row>
    <row r="74" spans="2:14" x14ac:dyDescent="0.25">
      <c r="B74" s="422"/>
      <c r="C74" s="422"/>
      <c r="D74" s="422"/>
      <c r="E74" s="422"/>
      <c r="F74" s="422"/>
      <c r="G74" s="422"/>
      <c r="I74" s="422"/>
      <c r="J74" s="422"/>
      <c r="K74" s="422"/>
      <c r="L74" s="422"/>
      <c r="M74" s="422"/>
      <c r="N74" s="422"/>
    </row>
    <row r="75" spans="2:14" x14ac:dyDescent="0.25">
      <c r="B75" s="422"/>
      <c r="C75" s="422"/>
      <c r="D75" s="422"/>
      <c r="E75" s="422"/>
      <c r="F75" s="422"/>
      <c r="G75" s="422"/>
      <c r="I75" s="422"/>
      <c r="J75" s="422"/>
      <c r="K75" s="422"/>
      <c r="L75" s="422"/>
      <c r="M75" s="422"/>
      <c r="N75" s="422"/>
    </row>
    <row r="76" spans="2:14" x14ac:dyDescent="0.25">
      <c r="B76" s="516"/>
      <c r="C76" s="516" t="s">
        <v>211</v>
      </c>
      <c r="D76" s="515">
        <f>'02_CUADRYGRÁF.COMP.ÚLT.5 CAMP.'!G88/12</f>
        <v>136.70642750000002</v>
      </c>
      <c r="I76" s="516"/>
      <c r="J76" s="516" t="s">
        <v>198</v>
      </c>
      <c r="K76" s="515">
        <v>10.199999999999999</v>
      </c>
    </row>
    <row r="78" spans="2:14" ht="15.75" x14ac:dyDescent="0.25">
      <c r="B78" s="598" t="s">
        <v>121</v>
      </c>
      <c r="C78" s="598"/>
      <c r="D78" s="598"/>
      <c r="E78" s="598"/>
      <c r="F78" s="598"/>
      <c r="G78" s="598"/>
      <c r="H78" s="598"/>
      <c r="I78" s="598"/>
      <c r="J78" s="598"/>
      <c r="K78" s="598"/>
      <c r="L78" s="598"/>
      <c r="M78" s="598"/>
      <c r="N78" s="598"/>
    </row>
  </sheetData>
  <mergeCells count="17">
    <mergeCell ref="B60:G60"/>
    <mergeCell ref="I60:N60"/>
    <mergeCell ref="B61:G61"/>
    <mergeCell ref="I61:N61"/>
    <mergeCell ref="B78:N78"/>
    <mergeCell ref="B25:G25"/>
    <mergeCell ref="I25:N25"/>
    <mergeCell ref="B42:G42"/>
    <mergeCell ref="I42:N42"/>
    <mergeCell ref="B43:G43"/>
    <mergeCell ref="I43:N43"/>
    <mergeCell ref="B2:N4"/>
    <mergeCell ref="B6:G6"/>
    <mergeCell ref="I6:N6"/>
    <mergeCell ref="I7:N7"/>
    <mergeCell ref="B24:G24"/>
    <mergeCell ref="I24:N24"/>
  </mergeCells>
  <pageMargins left="0.70866141732283472" right="0.70866141732283472" top="0.74803149606299213" bottom="0.74803149606299213" header="0.31496062992125984" footer="0.31496062992125984"/>
  <pageSetup paperSize="9" scale="48" orientation="portrait" horizontalDpi="4294967293" r:id="rId1"/>
  <headerFooter>
    <oddHeader xml:space="preserve">&amp;L&amp;G&amp;RCAMPAÑA: 2020/2021. MES: SEPTIEMBRE
Fecha de emisión de datos:  26/04/2022
</oddHead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59"/>
  <sheetViews>
    <sheetView view="pageLayout" zoomScale="84" zoomScaleNormal="80" zoomScaleSheetLayoutView="115" zoomScalePageLayoutView="84" workbookViewId="0">
      <selection activeCell="L55" sqref="L55"/>
    </sheetView>
  </sheetViews>
  <sheetFormatPr baseColWidth="10" defaultColWidth="11.42578125" defaultRowHeight="9" x14ac:dyDescent="0.25"/>
  <cols>
    <col min="1" max="1" width="10.85546875" style="2" customWidth="1"/>
    <col min="2" max="2" width="7.85546875" style="2" customWidth="1"/>
    <col min="3" max="3" width="27.42578125" style="2" customWidth="1"/>
    <col min="4" max="4" width="15" style="2" bestFit="1" customWidth="1"/>
    <col min="5" max="5" width="11.42578125" style="2" customWidth="1"/>
    <col min="6" max="6" width="13.140625" style="2" bestFit="1" customWidth="1"/>
    <col min="7" max="7" width="14.85546875" style="2" bestFit="1" customWidth="1"/>
    <col min="8" max="8" width="15.85546875" style="2" customWidth="1"/>
    <col min="9" max="9" width="15.140625" style="2" customWidth="1"/>
    <col min="10" max="10" width="11.42578125" style="2" bestFit="1" customWidth="1"/>
    <col min="11" max="11" width="11.28515625" style="2" customWidth="1"/>
    <col min="12" max="12" width="15.7109375" style="2" customWidth="1"/>
    <col min="13" max="13" width="4.42578125" style="2" customWidth="1"/>
    <col min="14" max="14" width="6.140625" style="2" customWidth="1"/>
    <col min="15" max="16384" width="11.42578125" style="2"/>
  </cols>
  <sheetData>
    <row r="1" spans="2:12" ht="15.75" customHeight="1" x14ac:dyDescent="0.25">
      <c r="C1" s="572" t="s">
        <v>122</v>
      </c>
      <c r="D1" s="572"/>
      <c r="E1" s="572"/>
      <c r="F1" s="572"/>
      <c r="G1" s="572"/>
      <c r="H1" s="572"/>
      <c r="I1" s="572"/>
      <c r="J1" s="572"/>
      <c r="K1" s="572"/>
      <c r="L1" s="572"/>
    </row>
    <row r="2" spans="2:12" ht="17.25" customHeight="1" thickBot="1" x14ac:dyDescent="0.3">
      <c r="C2" s="572"/>
      <c r="D2" s="572"/>
      <c r="E2" s="572"/>
      <c r="F2" s="572"/>
      <c r="G2" s="572"/>
      <c r="H2" s="572"/>
      <c r="I2" s="572"/>
      <c r="J2" s="572"/>
      <c r="K2" s="572"/>
      <c r="L2" s="572"/>
    </row>
    <row r="3" spans="2:12" ht="15.75" customHeight="1" x14ac:dyDescent="0.25">
      <c r="B3" s="4"/>
      <c r="C3" s="608" t="s">
        <v>54</v>
      </c>
      <c r="D3" s="611" t="s">
        <v>4</v>
      </c>
      <c r="E3" s="604" t="s">
        <v>0</v>
      </c>
      <c r="F3" s="613"/>
      <c r="G3" s="605"/>
      <c r="H3" s="601" t="s">
        <v>70</v>
      </c>
      <c r="I3" s="604" t="s">
        <v>1</v>
      </c>
      <c r="J3" s="605"/>
      <c r="K3" s="617" t="s">
        <v>2</v>
      </c>
      <c r="L3" s="617" t="s">
        <v>3</v>
      </c>
    </row>
    <row r="4" spans="2:12" ht="15.75" customHeight="1" thickBot="1" x14ac:dyDescent="0.3">
      <c r="B4" s="4"/>
      <c r="C4" s="609"/>
      <c r="D4" s="611"/>
      <c r="E4" s="606"/>
      <c r="F4" s="614"/>
      <c r="G4" s="607"/>
      <c r="H4" s="602"/>
      <c r="I4" s="606"/>
      <c r="J4" s="607"/>
      <c r="K4" s="618"/>
      <c r="L4" s="618"/>
    </row>
    <row r="5" spans="2:12" ht="15" customHeight="1" thickBot="1" x14ac:dyDescent="0.3">
      <c r="B5" s="4"/>
      <c r="C5" s="610"/>
      <c r="D5" s="612"/>
      <c r="E5" s="223" t="s">
        <v>69</v>
      </c>
      <c r="F5" s="223" t="s">
        <v>133</v>
      </c>
      <c r="G5" s="223" t="s">
        <v>132</v>
      </c>
      <c r="H5" s="603"/>
      <c r="I5" s="223" t="s">
        <v>71</v>
      </c>
      <c r="J5" s="224" t="s">
        <v>5</v>
      </c>
      <c r="K5" s="619"/>
      <c r="L5" s="619"/>
    </row>
    <row r="6" spans="2:12" ht="12" x14ac:dyDescent="0.25">
      <c r="B6" s="4"/>
      <c r="C6" s="599" t="s">
        <v>74</v>
      </c>
      <c r="D6" s="43" t="s">
        <v>80</v>
      </c>
      <c r="E6" s="232">
        <v>28</v>
      </c>
      <c r="F6" s="232">
        <v>26</v>
      </c>
      <c r="G6" s="233">
        <v>0.9285714285714286</v>
      </c>
      <c r="H6" s="234">
        <v>1564.17</v>
      </c>
      <c r="I6" s="234">
        <v>13059.37</v>
      </c>
      <c r="J6" s="235">
        <v>0</v>
      </c>
      <c r="K6" s="235">
        <v>14088.48</v>
      </c>
      <c r="L6" s="236">
        <v>535.06000000000131</v>
      </c>
    </row>
    <row r="7" spans="2:12" ht="12" x14ac:dyDescent="0.25">
      <c r="B7" s="4"/>
      <c r="C7" s="620"/>
      <c r="D7" s="110" t="s">
        <v>81</v>
      </c>
      <c r="E7" s="232">
        <v>16</v>
      </c>
      <c r="F7" s="232">
        <v>16</v>
      </c>
      <c r="G7" s="233">
        <v>1</v>
      </c>
      <c r="H7" s="234">
        <v>1045.6099999999999</v>
      </c>
      <c r="I7" s="234">
        <v>10908.62</v>
      </c>
      <c r="J7" s="235">
        <v>0</v>
      </c>
      <c r="K7" s="235">
        <v>11006.03</v>
      </c>
      <c r="L7" s="237">
        <v>948.20000000000073</v>
      </c>
    </row>
    <row r="8" spans="2:12" ht="12" x14ac:dyDescent="0.25">
      <c r="B8" s="4"/>
      <c r="C8" s="620"/>
      <c r="D8" s="110" t="s">
        <v>82</v>
      </c>
      <c r="E8" s="232">
        <v>189</v>
      </c>
      <c r="F8" s="232">
        <v>187</v>
      </c>
      <c r="G8" s="233">
        <v>0.98941798941798942</v>
      </c>
      <c r="H8" s="234">
        <v>32986.03</v>
      </c>
      <c r="I8" s="234">
        <v>267287.58</v>
      </c>
      <c r="J8" s="235">
        <v>21316.880000000001</v>
      </c>
      <c r="K8" s="235">
        <v>284210.86</v>
      </c>
      <c r="L8" s="237">
        <v>37379.630000000005</v>
      </c>
    </row>
    <row r="9" spans="2:12" ht="12" x14ac:dyDescent="0.25">
      <c r="B9" s="4"/>
      <c r="C9" s="620"/>
      <c r="D9" s="110" t="s">
        <v>6</v>
      </c>
      <c r="E9" s="232">
        <v>111</v>
      </c>
      <c r="F9" s="232">
        <v>108</v>
      </c>
      <c r="G9" s="233">
        <v>0.97297297297297303</v>
      </c>
      <c r="H9" s="234">
        <v>25055.51</v>
      </c>
      <c r="I9" s="234">
        <v>127242.73</v>
      </c>
      <c r="J9" s="235">
        <v>2299.35</v>
      </c>
      <c r="K9" s="235">
        <v>138404.9</v>
      </c>
      <c r="L9" s="237">
        <v>16192.690000000002</v>
      </c>
    </row>
    <row r="10" spans="2:12" ht="12" x14ac:dyDescent="0.25">
      <c r="B10" s="4"/>
      <c r="C10" s="620"/>
      <c r="D10" s="110" t="s">
        <v>7</v>
      </c>
      <c r="E10" s="232">
        <v>19</v>
      </c>
      <c r="F10" s="232">
        <v>18</v>
      </c>
      <c r="G10" s="233">
        <v>0.94736842105263153</v>
      </c>
      <c r="H10" s="234">
        <v>640.32000000000005</v>
      </c>
      <c r="I10" s="234">
        <v>9337.27</v>
      </c>
      <c r="J10" s="235">
        <v>0</v>
      </c>
      <c r="K10" s="235">
        <v>9090.06</v>
      </c>
      <c r="L10" s="237">
        <v>887.53000000000065</v>
      </c>
    </row>
    <row r="11" spans="2:12" ht="12" x14ac:dyDescent="0.25">
      <c r="B11" s="4"/>
      <c r="C11" s="620"/>
      <c r="D11" s="110" t="s">
        <v>83</v>
      </c>
      <c r="E11" s="232">
        <v>323</v>
      </c>
      <c r="F11" s="232">
        <v>322</v>
      </c>
      <c r="G11" s="233">
        <v>0.99690402476780182</v>
      </c>
      <c r="H11" s="234">
        <v>115508.48</v>
      </c>
      <c r="I11" s="234">
        <v>524798.15</v>
      </c>
      <c r="J11" s="235">
        <v>38540.33</v>
      </c>
      <c r="K11" s="235">
        <v>578225.11</v>
      </c>
      <c r="L11" s="237">
        <v>100621.84999999998</v>
      </c>
    </row>
    <row r="12" spans="2:12" ht="12" x14ac:dyDescent="0.25">
      <c r="B12" s="4"/>
      <c r="C12" s="620"/>
      <c r="D12" s="110" t="s">
        <v>84</v>
      </c>
      <c r="E12" s="232">
        <v>78</v>
      </c>
      <c r="F12" s="232">
        <v>77</v>
      </c>
      <c r="G12" s="233">
        <v>0.98717948717948723</v>
      </c>
      <c r="H12" s="234">
        <v>5204.87</v>
      </c>
      <c r="I12" s="234">
        <v>54136.4</v>
      </c>
      <c r="J12" s="235">
        <v>0.77</v>
      </c>
      <c r="K12" s="235">
        <v>55243.09</v>
      </c>
      <c r="L12" s="237">
        <v>4098.9500000000044</v>
      </c>
    </row>
    <row r="13" spans="2:12" ht="12" x14ac:dyDescent="0.25">
      <c r="B13" s="4"/>
      <c r="C13" s="620"/>
      <c r="D13" s="48" t="s">
        <v>8</v>
      </c>
      <c r="E13" s="238">
        <v>86</v>
      </c>
      <c r="F13" s="238">
        <v>86</v>
      </c>
      <c r="G13" s="233">
        <v>1</v>
      </c>
      <c r="H13" s="239">
        <v>7750.89</v>
      </c>
      <c r="I13" s="239">
        <v>106873.21</v>
      </c>
      <c r="J13" s="240">
        <v>1981.69</v>
      </c>
      <c r="K13" s="235">
        <v>107547.65</v>
      </c>
      <c r="L13" s="241">
        <v>9058.140000000014</v>
      </c>
    </row>
    <row r="14" spans="2:12" ht="12.75" thickBot="1" x14ac:dyDescent="0.3">
      <c r="B14" s="4"/>
      <c r="C14" s="600"/>
      <c r="D14" s="120" t="s">
        <v>72</v>
      </c>
      <c r="E14" s="242">
        <v>850</v>
      </c>
      <c r="F14" s="242">
        <v>840</v>
      </c>
      <c r="G14" s="243">
        <v>0.9882352941176471</v>
      </c>
      <c r="H14" s="244">
        <v>189755.88</v>
      </c>
      <c r="I14" s="244">
        <v>1113643.33</v>
      </c>
      <c r="J14" s="244">
        <v>64139.02</v>
      </c>
      <c r="K14" s="245">
        <v>1197816.18</v>
      </c>
      <c r="L14" s="246">
        <v>169722.05000000005</v>
      </c>
    </row>
    <row r="15" spans="2:12" ht="12" x14ac:dyDescent="0.25">
      <c r="B15" s="4"/>
      <c r="C15" s="599" t="s">
        <v>75</v>
      </c>
      <c r="D15" s="110" t="s">
        <v>10</v>
      </c>
      <c r="E15" s="232">
        <v>28</v>
      </c>
      <c r="F15" s="232">
        <v>28</v>
      </c>
      <c r="G15" s="233">
        <v>1</v>
      </c>
      <c r="H15" s="234">
        <v>189.3</v>
      </c>
      <c r="I15" s="234">
        <v>2874.14</v>
      </c>
      <c r="J15" s="247">
        <v>20.84</v>
      </c>
      <c r="K15" s="234">
        <v>2840.85</v>
      </c>
      <c r="L15" s="237">
        <v>243.43000000000029</v>
      </c>
    </row>
    <row r="16" spans="2:12" ht="12" x14ac:dyDescent="0.25">
      <c r="B16" s="4"/>
      <c r="C16" s="620"/>
      <c r="D16" s="110" t="s">
        <v>11</v>
      </c>
      <c r="E16" s="232">
        <v>32</v>
      </c>
      <c r="F16" s="232">
        <v>31</v>
      </c>
      <c r="G16" s="233">
        <v>0.96875</v>
      </c>
      <c r="H16" s="234">
        <v>1121.74</v>
      </c>
      <c r="I16" s="234">
        <v>4151.75</v>
      </c>
      <c r="J16" s="247">
        <v>136.49</v>
      </c>
      <c r="K16" s="234">
        <v>4763.8599999999997</v>
      </c>
      <c r="L16" s="237">
        <v>646.11999999999989</v>
      </c>
    </row>
    <row r="17" spans="2:12" ht="12" x14ac:dyDescent="0.25">
      <c r="B17" s="4"/>
      <c r="C17" s="620"/>
      <c r="D17" s="48" t="s">
        <v>12</v>
      </c>
      <c r="E17" s="238">
        <v>43</v>
      </c>
      <c r="F17" s="238">
        <v>43</v>
      </c>
      <c r="G17" s="233">
        <v>1</v>
      </c>
      <c r="H17" s="239">
        <v>767.87</v>
      </c>
      <c r="I17" s="239">
        <v>5495.6</v>
      </c>
      <c r="J17" s="248">
        <v>89.62</v>
      </c>
      <c r="K17" s="234">
        <v>5748.26</v>
      </c>
      <c r="L17" s="241">
        <v>604.82999999999993</v>
      </c>
    </row>
    <row r="18" spans="2:12" ht="12.75" thickBot="1" x14ac:dyDescent="0.3">
      <c r="B18" s="4"/>
      <c r="C18" s="600"/>
      <c r="D18" s="120" t="s">
        <v>9</v>
      </c>
      <c r="E18" s="249">
        <v>103</v>
      </c>
      <c r="F18" s="249">
        <v>102</v>
      </c>
      <c r="G18" s="243">
        <v>0.99029126213592233</v>
      </c>
      <c r="H18" s="244">
        <v>2078.91</v>
      </c>
      <c r="I18" s="244">
        <v>12521.49</v>
      </c>
      <c r="J18" s="244">
        <v>246.95000000000002</v>
      </c>
      <c r="K18" s="245">
        <v>13352.97</v>
      </c>
      <c r="L18" s="250">
        <v>1494.380000000001</v>
      </c>
    </row>
    <row r="19" spans="2:12" ht="12" x14ac:dyDescent="0.25">
      <c r="B19" s="4"/>
      <c r="C19" s="599" t="s">
        <v>13</v>
      </c>
      <c r="D19" s="56" t="s">
        <v>13</v>
      </c>
      <c r="E19" s="251">
        <v>15</v>
      </c>
      <c r="F19" s="251">
        <v>15</v>
      </c>
      <c r="G19" s="252">
        <v>1</v>
      </c>
      <c r="H19" s="253">
        <v>222.2</v>
      </c>
      <c r="I19" s="253">
        <v>749.1</v>
      </c>
      <c r="J19" s="254">
        <v>0</v>
      </c>
      <c r="K19" s="253">
        <v>906.56</v>
      </c>
      <c r="L19" s="255">
        <v>64.740000000000009</v>
      </c>
    </row>
    <row r="20" spans="2:12" ht="12.75" thickBot="1" x14ac:dyDescent="0.3">
      <c r="B20" s="4"/>
      <c r="C20" s="600"/>
      <c r="D20" s="120" t="s">
        <v>9</v>
      </c>
      <c r="E20" s="249">
        <v>15</v>
      </c>
      <c r="F20" s="249">
        <v>15</v>
      </c>
      <c r="G20" s="256">
        <v>1</v>
      </c>
      <c r="H20" s="244">
        <v>222.2</v>
      </c>
      <c r="I20" s="244">
        <v>749.1</v>
      </c>
      <c r="J20" s="244">
        <v>0</v>
      </c>
      <c r="K20" s="244">
        <v>906.56</v>
      </c>
      <c r="L20" s="250">
        <v>64.740000000000009</v>
      </c>
    </row>
    <row r="21" spans="2:12" ht="12" x14ac:dyDescent="0.25">
      <c r="B21" s="4"/>
      <c r="C21" s="621" t="s">
        <v>87</v>
      </c>
      <c r="D21" s="110" t="s">
        <v>14</v>
      </c>
      <c r="E21" s="257">
        <v>40</v>
      </c>
      <c r="F21" s="257">
        <v>40</v>
      </c>
      <c r="G21" s="258">
        <v>1</v>
      </c>
      <c r="H21" s="234">
        <v>1736.66</v>
      </c>
      <c r="I21" s="234">
        <v>10743.14</v>
      </c>
      <c r="J21" s="247">
        <v>904.2</v>
      </c>
      <c r="K21" s="234">
        <v>12805.46</v>
      </c>
      <c r="L21" s="237">
        <v>578.54000000000087</v>
      </c>
    </row>
    <row r="22" spans="2:12" ht="12" x14ac:dyDescent="0.25">
      <c r="B22" s="4"/>
      <c r="C22" s="622"/>
      <c r="D22" s="110" t="s">
        <v>85</v>
      </c>
      <c r="E22" s="257">
        <v>49</v>
      </c>
      <c r="F22" s="257">
        <v>47</v>
      </c>
      <c r="G22" s="258">
        <v>0.95918367346938771</v>
      </c>
      <c r="H22" s="234">
        <v>770.74</v>
      </c>
      <c r="I22" s="234">
        <v>8345.9</v>
      </c>
      <c r="J22" s="247">
        <v>0</v>
      </c>
      <c r="K22" s="234">
        <v>8858.2000000000007</v>
      </c>
      <c r="L22" s="237">
        <v>258.43999999999869</v>
      </c>
    </row>
    <row r="23" spans="2:12" ht="12" x14ac:dyDescent="0.25">
      <c r="B23" s="4"/>
      <c r="C23" s="622"/>
      <c r="D23" s="48" t="s">
        <v>15</v>
      </c>
      <c r="E23" s="259">
        <v>54</v>
      </c>
      <c r="F23" s="259">
        <v>53</v>
      </c>
      <c r="G23" s="260">
        <v>0.98148148148148151</v>
      </c>
      <c r="H23" s="239">
        <v>699.66</v>
      </c>
      <c r="I23" s="239">
        <v>8198.57</v>
      </c>
      <c r="J23" s="248">
        <v>219.1</v>
      </c>
      <c r="K23" s="239">
        <v>8808.8799999999992</v>
      </c>
      <c r="L23" s="241">
        <v>308.45000000000073</v>
      </c>
    </row>
    <row r="24" spans="2:12" ht="12.75" thickBot="1" x14ac:dyDescent="0.3">
      <c r="B24" s="4"/>
      <c r="C24" s="623"/>
      <c r="D24" s="120" t="s">
        <v>9</v>
      </c>
      <c r="E24" s="261">
        <v>143</v>
      </c>
      <c r="F24" s="249">
        <v>140</v>
      </c>
      <c r="G24" s="256">
        <v>0.97902097902097907</v>
      </c>
      <c r="H24" s="244">
        <v>3207.06</v>
      </c>
      <c r="I24" s="244">
        <v>27287.61</v>
      </c>
      <c r="J24" s="244">
        <v>1123.3</v>
      </c>
      <c r="K24" s="244">
        <v>30472.54</v>
      </c>
      <c r="L24" s="250">
        <v>1145.4300000000003</v>
      </c>
    </row>
    <row r="25" spans="2:12" ht="12" x14ac:dyDescent="0.25">
      <c r="B25" s="4"/>
      <c r="C25" s="599" t="s">
        <v>73</v>
      </c>
      <c r="D25" s="110" t="s">
        <v>16</v>
      </c>
      <c r="E25" s="257">
        <v>39</v>
      </c>
      <c r="F25" s="257">
        <v>38</v>
      </c>
      <c r="G25" s="258">
        <v>0.97435897435897434</v>
      </c>
      <c r="H25" s="234">
        <v>2418.81</v>
      </c>
      <c r="I25" s="234">
        <v>17097.14</v>
      </c>
      <c r="J25" s="247">
        <v>126.32</v>
      </c>
      <c r="K25" s="234">
        <v>17521.900000000001</v>
      </c>
      <c r="L25" s="237">
        <v>2120.369999999999</v>
      </c>
    </row>
    <row r="26" spans="2:12" ht="12" x14ac:dyDescent="0.25">
      <c r="B26" s="4"/>
      <c r="C26" s="620"/>
      <c r="D26" s="110" t="s">
        <v>17</v>
      </c>
      <c r="E26" s="257">
        <v>79</v>
      </c>
      <c r="F26" s="257">
        <v>78</v>
      </c>
      <c r="G26" s="258">
        <v>0.98734177215189878</v>
      </c>
      <c r="H26" s="234">
        <v>11929.32</v>
      </c>
      <c r="I26" s="234">
        <v>63629.88</v>
      </c>
      <c r="J26" s="247">
        <v>4335.6400000000003</v>
      </c>
      <c r="K26" s="234">
        <v>70297.72</v>
      </c>
      <c r="L26" s="237">
        <v>9597.1199999999953</v>
      </c>
    </row>
    <row r="27" spans="2:12" ht="12" x14ac:dyDescent="0.25">
      <c r="B27" s="4"/>
      <c r="C27" s="620"/>
      <c r="D27" s="110" t="s">
        <v>18</v>
      </c>
      <c r="E27" s="257">
        <v>27</v>
      </c>
      <c r="F27" s="257">
        <v>27</v>
      </c>
      <c r="G27" s="258">
        <v>1</v>
      </c>
      <c r="H27" s="234">
        <v>1011.18</v>
      </c>
      <c r="I27" s="234">
        <v>7779.04</v>
      </c>
      <c r="J27" s="247">
        <v>0</v>
      </c>
      <c r="K27" s="234">
        <v>7555.04</v>
      </c>
      <c r="L27" s="237">
        <v>1235.1799999999994</v>
      </c>
    </row>
    <row r="28" spans="2:12" ht="12" x14ac:dyDescent="0.25">
      <c r="B28" s="4"/>
      <c r="C28" s="620"/>
      <c r="D28" s="110" t="s">
        <v>50</v>
      </c>
      <c r="E28" s="257">
        <v>7</v>
      </c>
      <c r="F28" s="257">
        <v>6</v>
      </c>
      <c r="G28" s="258">
        <v>0.8571428571428571</v>
      </c>
      <c r="H28" s="234">
        <v>435.2</v>
      </c>
      <c r="I28" s="234">
        <v>2609.73</v>
      </c>
      <c r="J28" s="247">
        <v>4.16</v>
      </c>
      <c r="K28" s="234">
        <v>2312.02</v>
      </c>
      <c r="L28" s="237">
        <v>737.06999999999971</v>
      </c>
    </row>
    <row r="29" spans="2:12" ht="12" x14ac:dyDescent="0.25">
      <c r="B29" s="4"/>
      <c r="C29" s="620"/>
      <c r="D29" s="48" t="s">
        <v>19</v>
      </c>
      <c r="E29" s="259">
        <v>110</v>
      </c>
      <c r="F29" s="259">
        <v>110</v>
      </c>
      <c r="G29" s="260">
        <v>1</v>
      </c>
      <c r="H29" s="239">
        <v>3517.15</v>
      </c>
      <c r="I29" s="239">
        <v>41182.43</v>
      </c>
      <c r="J29" s="248">
        <v>336.69</v>
      </c>
      <c r="K29" s="239">
        <v>40867.120000000003</v>
      </c>
      <c r="L29" s="241">
        <v>4169.1500000000015</v>
      </c>
    </row>
    <row r="30" spans="2:12" ht="12.75" thickBot="1" x14ac:dyDescent="0.3">
      <c r="B30" s="4"/>
      <c r="C30" s="600"/>
      <c r="D30" s="120" t="s">
        <v>9</v>
      </c>
      <c r="E30" s="261">
        <v>262</v>
      </c>
      <c r="F30" s="249">
        <v>259</v>
      </c>
      <c r="G30" s="256">
        <v>0.98854961832061072</v>
      </c>
      <c r="H30" s="244">
        <v>19311.66</v>
      </c>
      <c r="I30" s="244">
        <v>132298.21999999997</v>
      </c>
      <c r="J30" s="244">
        <v>4802.8099999999995</v>
      </c>
      <c r="K30" s="244">
        <v>138553.79999999999</v>
      </c>
      <c r="L30" s="250">
        <v>17858.889999999985</v>
      </c>
    </row>
    <row r="31" spans="2:12" ht="12" x14ac:dyDescent="0.25">
      <c r="B31" s="4"/>
      <c r="C31" s="599" t="s">
        <v>76</v>
      </c>
      <c r="D31" s="110" t="s">
        <v>78</v>
      </c>
      <c r="E31" s="257">
        <v>10</v>
      </c>
      <c r="F31" s="257">
        <v>10</v>
      </c>
      <c r="G31" s="258">
        <v>1</v>
      </c>
      <c r="H31" s="234">
        <v>20.16</v>
      </c>
      <c r="I31" s="234">
        <v>493.28</v>
      </c>
      <c r="J31" s="247">
        <v>0</v>
      </c>
      <c r="K31" s="234">
        <v>488.14</v>
      </c>
      <c r="L31" s="237">
        <v>25.299999999999955</v>
      </c>
    </row>
    <row r="32" spans="2:12" ht="12" x14ac:dyDescent="0.25">
      <c r="B32" s="4"/>
      <c r="C32" s="620"/>
      <c r="D32" s="110" t="s">
        <v>20</v>
      </c>
      <c r="E32" s="257">
        <v>5</v>
      </c>
      <c r="F32" s="257">
        <v>5</v>
      </c>
      <c r="G32" s="258">
        <v>1</v>
      </c>
      <c r="H32" s="234">
        <v>15.73</v>
      </c>
      <c r="I32" s="234">
        <v>184.78</v>
      </c>
      <c r="J32" s="247">
        <v>0</v>
      </c>
      <c r="K32" s="234">
        <v>191.84</v>
      </c>
      <c r="L32" s="237">
        <v>8.6699999999999875</v>
      </c>
    </row>
    <row r="33" spans="2:12" ht="12" x14ac:dyDescent="0.25">
      <c r="B33" s="4"/>
      <c r="C33" s="620"/>
      <c r="D33" s="48" t="s">
        <v>21</v>
      </c>
      <c r="E33" s="259">
        <v>4</v>
      </c>
      <c r="F33" s="259">
        <v>4</v>
      </c>
      <c r="G33" s="260">
        <v>1</v>
      </c>
      <c r="H33" s="239">
        <v>256.05</v>
      </c>
      <c r="I33" s="239">
        <v>232.05</v>
      </c>
      <c r="J33" s="248">
        <v>0</v>
      </c>
      <c r="K33" s="234">
        <v>427.96</v>
      </c>
      <c r="L33" s="262">
        <v>60.140000000000043</v>
      </c>
    </row>
    <row r="34" spans="2:12" ht="12.75" thickBot="1" x14ac:dyDescent="0.3">
      <c r="B34" s="4"/>
      <c r="C34" s="600"/>
      <c r="D34" s="120" t="s">
        <v>9</v>
      </c>
      <c r="E34" s="261">
        <v>19</v>
      </c>
      <c r="F34" s="249">
        <v>19</v>
      </c>
      <c r="G34" s="256">
        <v>1</v>
      </c>
      <c r="H34" s="244">
        <v>291.94</v>
      </c>
      <c r="I34" s="244">
        <v>910.1099999999999</v>
      </c>
      <c r="J34" s="244">
        <v>0</v>
      </c>
      <c r="K34" s="245">
        <v>1107.94</v>
      </c>
      <c r="L34" s="250">
        <v>94.1099999999999</v>
      </c>
    </row>
    <row r="35" spans="2:12" ht="12" x14ac:dyDescent="0.25">
      <c r="B35" s="4"/>
      <c r="C35" s="599" t="s">
        <v>22</v>
      </c>
      <c r="D35" s="110" t="s">
        <v>23</v>
      </c>
      <c r="E35" s="257">
        <v>13</v>
      </c>
      <c r="F35" s="257">
        <v>13</v>
      </c>
      <c r="G35" s="258">
        <v>1</v>
      </c>
      <c r="H35" s="247">
        <v>120.8</v>
      </c>
      <c r="I35" s="247">
        <v>849.98</v>
      </c>
      <c r="J35" s="247">
        <v>29.68</v>
      </c>
      <c r="K35" s="234">
        <v>965.27</v>
      </c>
      <c r="L35" s="263">
        <v>35.189999999999941</v>
      </c>
    </row>
    <row r="36" spans="2:12" ht="12" x14ac:dyDescent="0.25">
      <c r="B36" s="4"/>
      <c r="C36" s="620"/>
      <c r="D36" s="110" t="s">
        <v>24</v>
      </c>
      <c r="E36" s="257">
        <v>14</v>
      </c>
      <c r="F36" s="257">
        <v>13</v>
      </c>
      <c r="G36" s="258">
        <v>0.9285714285714286</v>
      </c>
      <c r="H36" s="247">
        <v>36.729999999999997</v>
      </c>
      <c r="I36" s="247">
        <v>791.44</v>
      </c>
      <c r="J36" s="247">
        <v>0</v>
      </c>
      <c r="K36" s="234">
        <v>792.15</v>
      </c>
      <c r="L36" s="263">
        <v>36.020000000000095</v>
      </c>
    </row>
    <row r="37" spans="2:12" ht="12" x14ac:dyDescent="0.25">
      <c r="B37" s="4"/>
      <c r="C37" s="620"/>
      <c r="D37" s="110" t="s">
        <v>25</v>
      </c>
      <c r="E37" s="257">
        <v>58</v>
      </c>
      <c r="F37" s="257">
        <v>57</v>
      </c>
      <c r="G37" s="258">
        <v>0.98275862068965514</v>
      </c>
      <c r="H37" s="247">
        <v>504.59</v>
      </c>
      <c r="I37" s="247">
        <v>9932.23</v>
      </c>
      <c r="J37" s="247">
        <v>29.82</v>
      </c>
      <c r="K37" s="247">
        <v>10224.25</v>
      </c>
      <c r="L37" s="263">
        <v>242.38999999999942</v>
      </c>
    </row>
    <row r="38" spans="2:12" ht="12" x14ac:dyDescent="0.25">
      <c r="B38" s="4"/>
      <c r="C38" s="620"/>
      <c r="D38" s="48" t="s">
        <v>26</v>
      </c>
      <c r="E38" s="259">
        <v>103</v>
      </c>
      <c r="F38" s="259">
        <v>98</v>
      </c>
      <c r="G38" s="260">
        <v>0.95145631067961167</v>
      </c>
      <c r="H38" s="248">
        <v>1167.6099999999999</v>
      </c>
      <c r="I38" s="248">
        <v>20006.14</v>
      </c>
      <c r="J38" s="248">
        <v>3.95</v>
      </c>
      <c r="K38" s="248">
        <v>20651.54</v>
      </c>
      <c r="L38" s="262">
        <v>526.15999999999985</v>
      </c>
    </row>
    <row r="39" spans="2:12" ht="12.75" thickBot="1" x14ac:dyDescent="0.3">
      <c r="B39" s="4"/>
      <c r="C39" s="600"/>
      <c r="D39" s="120" t="s">
        <v>9</v>
      </c>
      <c r="E39" s="261">
        <v>188</v>
      </c>
      <c r="F39" s="249">
        <v>181</v>
      </c>
      <c r="G39" s="256">
        <v>0.96276595744680848</v>
      </c>
      <c r="H39" s="244">
        <v>1829.73</v>
      </c>
      <c r="I39" s="244">
        <v>31579.79</v>
      </c>
      <c r="J39" s="244">
        <v>63.45</v>
      </c>
      <c r="K39" s="244">
        <v>32633.21</v>
      </c>
      <c r="L39" s="250">
        <v>839.76000000000204</v>
      </c>
    </row>
    <row r="40" spans="2:12" ht="12" x14ac:dyDescent="0.25">
      <c r="B40" s="4"/>
      <c r="C40" s="599" t="s">
        <v>27</v>
      </c>
      <c r="D40" s="43" t="s">
        <v>28</v>
      </c>
      <c r="E40" s="257">
        <v>85</v>
      </c>
      <c r="F40" s="257">
        <v>83</v>
      </c>
      <c r="G40" s="264">
        <v>0.97647058823529409</v>
      </c>
      <c r="H40" s="247">
        <v>3033.89</v>
      </c>
      <c r="I40" s="247">
        <v>39430.92</v>
      </c>
      <c r="J40" s="265">
        <v>1481.53</v>
      </c>
      <c r="K40" s="247">
        <v>41716.449999999997</v>
      </c>
      <c r="L40" s="266">
        <v>2229.8899999999994</v>
      </c>
    </row>
    <row r="41" spans="2:12" ht="8.25" customHeight="1" x14ac:dyDescent="0.25">
      <c r="B41" s="4"/>
      <c r="C41" s="620"/>
      <c r="D41" s="48" t="s">
        <v>79</v>
      </c>
      <c r="E41" s="267">
        <v>50</v>
      </c>
      <c r="F41" s="259">
        <v>49</v>
      </c>
      <c r="G41" s="260">
        <v>0.98</v>
      </c>
      <c r="H41" s="248">
        <v>915.7</v>
      </c>
      <c r="I41" s="248">
        <v>5522.21</v>
      </c>
      <c r="J41" s="248">
        <v>28.62</v>
      </c>
      <c r="K41" s="248">
        <v>6084.18</v>
      </c>
      <c r="L41" s="262">
        <v>382.34999999999945</v>
      </c>
    </row>
    <row r="42" spans="2:12" ht="12.75" thickBot="1" x14ac:dyDescent="0.3">
      <c r="B42" s="4"/>
      <c r="C42" s="600"/>
      <c r="D42" s="120" t="s">
        <v>9</v>
      </c>
      <c r="E42" s="261">
        <v>135</v>
      </c>
      <c r="F42" s="249">
        <v>132</v>
      </c>
      <c r="G42" s="256">
        <v>0.97777777777777775</v>
      </c>
      <c r="H42" s="244">
        <v>3949.59</v>
      </c>
      <c r="I42" s="244">
        <v>44953.13</v>
      </c>
      <c r="J42" s="244">
        <v>1510.1499999999999</v>
      </c>
      <c r="K42" s="244">
        <v>47800.63</v>
      </c>
      <c r="L42" s="250">
        <v>2612.2400000000052</v>
      </c>
    </row>
    <row r="43" spans="2:12" ht="12" x14ac:dyDescent="0.25">
      <c r="B43" s="4"/>
      <c r="C43" s="599" t="s">
        <v>29</v>
      </c>
      <c r="D43" s="56" t="s">
        <v>30</v>
      </c>
      <c r="E43" s="251">
        <v>3</v>
      </c>
      <c r="F43" s="251">
        <v>3</v>
      </c>
      <c r="G43" s="268">
        <v>1</v>
      </c>
      <c r="H43" s="254">
        <v>0.67</v>
      </c>
      <c r="I43" s="254">
        <v>4.66</v>
      </c>
      <c r="J43" s="254">
        <v>0</v>
      </c>
      <c r="K43" s="254">
        <v>4.67</v>
      </c>
      <c r="L43" s="269">
        <v>0.66000000000000014</v>
      </c>
    </row>
    <row r="44" spans="2:12" ht="12.75" thickBot="1" x14ac:dyDescent="0.3">
      <c r="B44" s="4"/>
      <c r="C44" s="600"/>
      <c r="D44" s="120" t="s">
        <v>9</v>
      </c>
      <c r="E44" s="249">
        <v>3</v>
      </c>
      <c r="F44" s="249">
        <v>3</v>
      </c>
      <c r="G44" s="256">
        <v>1</v>
      </c>
      <c r="H44" s="244">
        <v>0.67</v>
      </c>
      <c r="I44" s="244">
        <v>4.66</v>
      </c>
      <c r="J44" s="244">
        <v>0</v>
      </c>
      <c r="K44" s="244">
        <v>4.67</v>
      </c>
      <c r="L44" s="250">
        <v>0.66000000000000014</v>
      </c>
    </row>
    <row r="45" spans="2:12" ht="12" x14ac:dyDescent="0.25">
      <c r="B45" s="4"/>
      <c r="C45" s="599" t="s">
        <v>31</v>
      </c>
      <c r="D45" s="56" t="s">
        <v>31</v>
      </c>
      <c r="E45" s="251">
        <v>21</v>
      </c>
      <c r="F45" s="251">
        <v>21</v>
      </c>
      <c r="G45" s="268">
        <v>1</v>
      </c>
      <c r="H45" s="254">
        <v>638.64</v>
      </c>
      <c r="I45" s="254">
        <v>2662.05</v>
      </c>
      <c r="J45" s="254">
        <v>8.48</v>
      </c>
      <c r="K45" s="254">
        <v>2510.17</v>
      </c>
      <c r="L45" s="269">
        <v>799</v>
      </c>
    </row>
    <row r="46" spans="2:12" ht="12.75" thickBot="1" x14ac:dyDescent="0.3">
      <c r="B46" s="4"/>
      <c r="C46" s="600"/>
      <c r="D46" s="120" t="s">
        <v>9</v>
      </c>
      <c r="E46" s="249">
        <v>21</v>
      </c>
      <c r="F46" s="249">
        <v>21</v>
      </c>
      <c r="G46" s="256">
        <v>1</v>
      </c>
      <c r="H46" s="244">
        <v>638.64</v>
      </c>
      <c r="I46" s="244">
        <v>2662.05</v>
      </c>
      <c r="J46" s="244">
        <v>8.48</v>
      </c>
      <c r="K46" s="244">
        <v>2510.17</v>
      </c>
      <c r="L46" s="250">
        <v>799</v>
      </c>
    </row>
    <row r="47" spans="2:12" ht="12" x14ac:dyDescent="0.25">
      <c r="B47" s="4"/>
      <c r="C47" s="599" t="s">
        <v>32</v>
      </c>
      <c r="D47" s="56" t="s">
        <v>32</v>
      </c>
      <c r="E47" s="251">
        <v>21</v>
      </c>
      <c r="F47" s="251">
        <v>21</v>
      </c>
      <c r="G47" s="268">
        <v>1</v>
      </c>
      <c r="H47" s="254">
        <v>336.16</v>
      </c>
      <c r="I47" s="254">
        <v>5385.86</v>
      </c>
      <c r="J47" s="254">
        <v>0</v>
      </c>
      <c r="K47" s="254">
        <v>4898.1899999999996</v>
      </c>
      <c r="L47" s="269">
        <v>823.82999999999993</v>
      </c>
    </row>
    <row r="48" spans="2:12" ht="12.75" thickBot="1" x14ac:dyDescent="0.3">
      <c r="B48" s="4"/>
      <c r="C48" s="600"/>
      <c r="D48" s="120" t="s">
        <v>9</v>
      </c>
      <c r="E48" s="249">
        <v>21</v>
      </c>
      <c r="F48" s="249">
        <v>21</v>
      </c>
      <c r="G48" s="256">
        <v>1</v>
      </c>
      <c r="H48" s="244">
        <v>336.16</v>
      </c>
      <c r="I48" s="244">
        <v>5385.86</v>
      </c>
      <c r="J48" s="244">
        <v>0</v>
      </c>
      <c r="K48" s="244">
        <v>4898.1899999999996</v>
      </c>
      <c r="L48" s="250">
        <v>823.82999999999993</v>
      </c>
    </row>
    <row r="49" spans="2:13" ht="12" x14ac:dyDescent="0.25">
      <c r="B49" s="4"/>
      <c r="C49" s="599" t="s">
        <v>33</v>
      </c>
      <c r="D49" s="56" t="s">
        <v>33</v>
      </c>
      <c r="E49" s="251">
        <v>47</v>
      </c>
      <c r="F49" s="251">
        <v>46</v>
      </c>
      <c r="G49" s="268">
        <v>0.97872340425531912</v>
      </c>
      <c r="H49" s="270">
        <v>1586.94</v>
      </c>
      <c r="I49" s="254">
        <v>11441.03</v>
      </c>
      <c r="J49" s="254">
        <v>285.38</v>
      </c>
      <c r="K49" s="254">
        <v>12450.34</v>
      </c>
      <c r="L49" s="269">
        <v>863.01000000000022</v>
      </c>
    </row>
    <row r="50" spans="2:13" ht="12.75" thickBot="1" x14ac:dyDescent="0.3">
      <c r="B50" s="4"/>
      <c r="C50" s="600"/>
      <c r="D50" s="120" t="s">
        <v>9</v>
      </c>
      <c r="E50" s="249">
        <v>47</v>
      </c>
      <c r="F50" s="249">
        <v>46</v>
      </c>
      <c r="G50" s="256">
        <v>0.97872340425531912</v>
      </c>
      <c r="H50" s="244">
        <v>1586.94</v>
      </c>
      <c r="I50" s="244">
        <v>11441.03</v>
      </c>
      <c r="J50" s="244">
        <v>285.38</v>
      </c>
      <c r="K50" s="244">
        <v>12450.34</v>
      </c>
      <c r="L50" s="250">
        <v>863.01000000000022</v>
      </c>
    </row>
    <row r="51" spans="2:13" ht="12" x14ac:dyDescent="0.25">
      <c r="B51" s="4"/>
      <c r="C51" s="599" t="s">
        <v>34</v>
      </c>
      <c r="D51" s="56" t="s">
        <v>34</v>
      </c>
      <c r="E51" s="251">
        <v>19</v>
      </c>
      <c r="F51" s="251">
        <v>19</v>
      </c>
      <c r="G51" s="268">
        <v>1</v>
      </c>
      <c r="H51" s="254">
        <v>531.86</v>
      </c>
      <c r="I51" s="254">
        <v>6415.29</v>
      </c>
      <c r="J51" s="254">
        <v>0</v>
      </c>
      <c r="K51" s="254">
        <v>6372.73</v>
      </c>
      <c r="L51" s="269">
        <v>574.42000000000007</v>
      </c>
    </row>
    <row r="52" spans="2:13" ht="12.75" thickBot="1" x14ac:dyDescent="0.3">
      <c r="B52" s="4"/>
      <c r="C52" s="600"/>
      <c r="D52" s="120" t="s">
        <v>9</v>
      </c>
      <c r="E52" s="249">
        <v>19</v>
      </c>
      <c r="F52" s="249">
        <v>19</v>
      </c>
      <c r="G52" s="256">
        <v>1</v>
      </c>
      <c r="H52" s="244">
        <v>531.86</v>
      </c>
      <c r="I52" s="244">
        <v>6415.29</v>
      </c>
      <c r="J52" s="244">
        <v>0</v>
      </c>
      <c r="K52" s="244">
        <v>6372.73</v>
      </c>
      <c r="L52" s="250">
        <v>574.42000000000007</v>
      </c>
    </row>
    <row r="53" spans="2:13" ht="12" x14ac:dyDescent="0.25">
      <c r="B53" s="3"/>
      <c r="C53" s="624" t="s">
        <v>77</v>
      </c>
      <c r="D53" s="56" t="s">
        <v>30</v>
      </c>
      <c r="E53" s="251">
        <v>4</v>
      </c>
      <c r="F53" s="251">
        <v>4</v>
      </c>
      <c r="G53" s="268">
        <v>1</v>
      </c>
      <c r="H53" s="254">
        <v>0</v>
      </c>
      <c r="I53" s="254">
        <v>118.61</v>
      </c>
      <c r="J53" s="254">
        <v>0</v>
      </c>
      <c r="K53" s="254">
        <v>118.61</v>
      </c>
      <c r="L53" s="269">
        <v>0</v>
      </c>
    </row>
    <row r="54" spans="2:13" ht="12.75" thickBot="1" x14ac:dyDescent="0.3">
      <c r="B54" s="3"/>
      <c r="C54" s="625"/>
      <c r="D54" s="61" t="s">
        <v>9</v>
      </c>
      <c r="E54" s="249">
        <v>4</v>
      </c>
      <c r="F54" s="249">
        <v>4</v>
      </c>
      <c r="G54" s="256">
        <v>1</v>
      </c>
      <c r="H54" s="244">
        <v>0</v>
      </c>
      <c r="I54" s="244">
        <v>118.61</v>
      </c>
      <c r="J54" s="244">
        <v>0</v>
      </c>
      <c r="K54" s="244">
        <v>118.61</v>
      </c>
      <c r="L54" s="250">
        <v>0</v>
      </c>
      <c r="M54" s="3"/>
    </row>
    <row r="55" spans="2:13" ht="12.75" thickBot="1" x14ac:dyDescent="0.3">
      <c r="C55" s="626" t="s">
        <v>35</v>
      </c>
      <c r="D55" s="627"/>
      <c r="E55" s="271">
        <v>1830</v>
      </c>
      <c r="F55" s="271">
        <v>1802</v>
      </c>
      <c r="G55" s="272">
        <v>0.98469945355191257</v>
      </c>
      <c r="H55" s="273">
        <v>223741.24000000002</v>
      </c>
      <c r="I55" s="273">
        <v>1389970.2799999998</v>
      </c>
      <c r="J55" s="273">
        <v>72179.539999999994</v>
      </c>
      <c r="K55" s="273">
        <v>1488998.5399999998</v>
      </c>
      <c r="L55" s="273">
        <v>196892.52000000002</v>
      </c>
    </row>
    <row r="56" spans="2:13" ht="15" x14ac:dyDescent="0.25">
      <c r="C56" s="615" t="s">
        <v>36</v>
      </c>
      <c r="D56" s="616"/>
      <c r="E56" s="616"/>
      <c r="F56" s="616"/>
      <c r="G56" s="616"/>
      <c r="H56" s="616"/>
      <c r="I56" s="616"/>
      <c r="J56" s="616"/>
      <c r="K56" s="616"/>
      <c r="L56" s="616"/>
    </row>
    <row r="57" spans="2:13" ht="15" x14ac:dyDescent="0.25">
      <c r="C57" s="615" t="s">
        <v>37</v>
      </c>
      <c r="D57" s="616"/>
      <c r="E57" s="616"/>
      <c r="F57" s="616"/>
      <c r="G57" s="616"/>
      <c r="H57" s="616"/>
      <c r="I57" s="616"/>
      <c r="J57" s="616"/>
      <c r="K57" s="616"/>
      <c r="L57" s="616"/>
    </row>
    <row r="58" spans="2:13" ht="15.75" x14ac:dyDescent="0.25">
      <c r="C58" s="221" t="s">
        <v>38</v>
      </c>
      <c r="D58" s="42"/>
      <c r="E58" s="42"/>
      <c r="F58" s="42"/>
      <c r="G58" s="42"/>
      <c r="H58" s="42"/>
      <c r="I58" s="42"/>
      <c r="J58" s="42"/>
      <c r="K58" s="42"/>
      <c r="L58" s="41" t="s">
        <v>121</v>
      </c>
    </row>
    <row r="59" spans="2:13" ht="15.75" x14ac:dyDescent="0.25">
      <c r="C59" s="226"/>
      <c r="D59" s="227"/>
      <c r="E59" s="227"/>
      <c r="F59" s="227"/>
      <c r="G59" s="227"/>
      <c r="H59" s="227"/>
      <c r="I59" s="227"/>
      <c r="J59" s="227"/>
      <c r="K59" s="227"/>
      <c r="L59" s="227"/>
    </row>
  </sheetData>
  <mergeCells count="25">
    <mergeCell ref="C57:L57"/>
    <mergeCell ref="C45:C46"/>
    <mergeCell ref="K3:K5"/>
    <mergeCell ref="L3:L5"/>
    <mergeCell ref="C6:C14"/>
    <mergeCell ref="C15:C18"/>
    <mergeCell ref="C19:C20"/>
    <mergeCell ref="C21:C24"/>
    <mergeCell ref="C25:C30"/>
    <mergeCell ref="C31:C34"/>
    <mergeCell ref="C35:C39"/>
    <mergeCell ref="C40:C42"/>
    <mergeCell ref="C49:C50"/>
    <mergeCell ref="C53:C54"/>
    <mergeCell ref="C55:D55"/>
    <mergeCell ref="C56:L56"/>
    <mergeCell ref="C47:C48"/>
    <mergeCell ref="C51:C52"/>
    <mergeCell ref="C43:C44"/>
    <mergeCell ref="C1:L2"/>
    <mergeCell ref="H3:H5"/>
    <mergeCell ref="I3:J4"/>
    <mergeCell ref="C3:C5"/>
    <mergeCell ref="D3:D5"/>
    <mergeCell ref="E3:G4"/>
  </mergeCells>
  <pageMargins left="0.70866141732283472" right="0.70866141732283472" top="0.92738095238095242" bottom="0.03" header="0.31496062992125984" footer="0.31496062992125984"/>
  <pageSetup paperSize="9" scale="72" orientation="landscape" r:id="rId1"/>
  <headerFooter>
    <oddHeader xml:space="preserve">&amp;L&amp;G&amp;RCAMPAÑA: 2020/2021. MES: SEPTIEMBRE
Fecha de emisión de datos:  26/04/2022
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R59"/>
  <sheetViews>
    <sheetView view="pageLayout" zoomScale="85" zoomScaleNormal="70" zoomScaleSheetLayoutView="50" zoomScalePageLayoutView="85" workbookViewId="0">
      <selection activeCell="O18" sqref="O18"/>
    </sheetView>
  </sheetViews>
  <sheetFormatPr baseColWidth="10" defaultRowHeight="15" x14ac:dyDescent="0.25"/>
  <cols>
    <col min="3" max="3" width="8.7109375" customWidth="1"/>
    <col min="5" max="5" width="23.140625" customWidth="1"/>
    <col min="6" max="6" width="15" bestFit="1" customWidth="1"/>
    <col min="7" max="7" width="11.7109375" bestFit="1" customWidth="1"/>
    <col min="8" max="8" width="14.28515625" bestFit="1" customWidth="1"/>
    <col min="9" max="9" width="13.42578125" bestFit="1" customWidth="1"/>
    <col min="12" max="12" width="11.42578125" customWidth="1"/>
    <col min="13" max="13" width="11.5703125" customWidth="1"/>
    <col min="16" max="16" width="13.7109375" style="23" customWidth="1"/>
    <col min="17" max="17" width="12.140625" bestFit="1" customWidth="1"/>
  </cols>
  <sheetData>
    <row r="1" spans="4:18" ht="9" customHeight="1" x14ac:dyDescent="0.25"/>
    <row r="2" spans="4:18" ht="15" customHeight="1" x14ac:dyDescent="0.25">
      <c r="E2" s="572" t="s">
        <v>129</v>
      </c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</row>
    <row r="3" spans="4:18" ht="15" customHeight="1" x14ac:dyDescent="0.25"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</row>
    <row r="4" spans="4:18" ht="9" customHeight="1" x14ac:dyDescent="0.25">
      <c r="E4" s="572"/>
      <c r="F4" s="572"/>
      <c r="G4" s="572"/>
      <c r="H4" s="572"/>
      <c r="I4" s="572"/>
      <c r="J4" s="572"/>
      <c r="K4" s="572"/>
      <c r="L4" s="572"/>
      <c r="M4" s="572"/>
      <c r="N4" s="572"/>
      <c r="O4" s="572"/>
      <c r="P4" s="572"/>
    </row>
    <row r="5" spans="4:18" ht="9" customHeight="1" thickBot="1" x14ac:dyDescent="0.3">
      <c r="E5" s="62"/>
      <c r="F5" s="62"/>
      <c r="G5" s="62"/>
      <c r="H5" s="62"/>
      <c r="I5" s="63"/>
      <c r="J5" s="63"/>
      <c r="K5" s="63"/>
      <c r="L5" s="63"/>
      <c r="M5" s="63"/>
      <c r="N5" s="63"/>
      <c r="O5" s="62"/>
      <c r="P5" s="64"/>
    </row>
    <row r="6" spans="4:18" s="1" customFormat="1" ht="31.5" customHeight="1" thickBot="1" x14ac:dyDescent="0.2">
      <c r="E6" s="65" t="s">
        <v>54</v>
      </c>
      <c r="F6" s="66" t="s">
        <v>4</v>
      </c>
      <c r="G6" s="66" t="s">
        <v>39</v>
      </c>
      <c r="H6" s="66" t="s">
        <v>40</v>
      </c>
      <c r="I6" s="66" t="s">
        <v>41</v>
      </c>
      <c r="J6" s="66" t="s">
        <v>42</v>
      </c>
      <c r="K6" s="66" t="s">
        <v>43</v>
      </c>
      <c r="L6" s="66" t="s">
        <v>44</v>
      </c>
      <c r="M6" s="67" t="s">
        <v>45</v>
      </c>
      <c r="N6" s="66" t="s">
        <v>46</v>
      </c>
      <c r="O6" s="67" t="s">
        <v>47</v>
      </c>
      <c r="P6" s="68" t="s">
        <v>48</v>
      </c>
    </row>
    <row r="7" spans="4:18" x14ac:dyDescent="0.25">
      <c r="D7" s="7"/>
      <c r="E7" s="599" t="s">
        <v>74</v>
      </c>
      <c r="F7" s="43" t="s">
        <v>80</v>
      </c>
      <c r="G7" s="93">
        <v>1587.72</v>
      </c>
      <c r="H7" s="94">
        <v>4906.72</v>
      </c>
      <c r="I7" s="94">
        <v>5303.56</v>
      </c>
      <c r="J7" s="94">
        <v>989.3</v>
      </c>
      <c r="K7" s="94">
        <v>176.43</v>
      </c>
      <c r="L7" s="93">
        <v>5.72</v>
      </c>
      <c r="M7" s="94">
        <v>0</v>
      </c>
      <c r="N7" s="94">
        <v>0</v>
      </c>
      <c r="O7" s="94">
        <v>89.92</v>
      </c>
      <c r="P7" s="70">
        <v>13059.37</v>
      </c>
      <c r="R7" s="231"/>
    </row>
    <row r="8" spans="4:18" x14ac:dyDescent="0.25">
      <c r="D8" s="7"/>
      <c r="E8" s="620"/>
      <c r="F8" s="46" t="s">
        <v>81</v>
      </c>
      <c r="G8" s="97">
        <v>937.82</v>
      </c>
      <c r="H8" s="98">
        <v>3615.53</v>
      </c>
      <c r="I8" s="98">
        <v>3784.08</v>
      </c>
      <c r="J8" s="98">
        <v>1901.03</v>
      </c>
      <c r="K8" s="98">
        <v>624.79</v>
      </c>
      <c r="L8" s="97">
        <v>6.87</v>
      </c>
      <c r="M8" s="98">
        <v>0</v>
      </c>
      <c r="N8" s="98">
        <v>0</v>
      </c>
      <c r="O8" s="98">
        <v>38.5</v>
      </c>
      <c r="P8" s="70">
        <v>10908.62</v>
      </c>
      <c r="R8" s="231"/>
    </row>
    <row r="9" spans="4:18" x14ac:dyDescent="0.25">
      <c r="D9" s="7"/>
      <c r="E9" s="620"/>
      <c r="F9" s="46" t="s">
        <v>82</v>
      </c>
      <c r="G9" s="97">
        <v>5856.26</v>
      </c>
      <c r="H9" s="98">
        <v>45623.23</v>
      </c>
      <c r="I9" s="98">
        <v>84844.03</v>
      </c>
      <c r="J9" s="98">
        <v>66551.929999999993</v>
      </c>
      <c r="K9" s="98">
        <v>45981.77</v>
      </c>
      <c r="L9" s="97">
        <v>15650.97</v>
      </c>
      <c r="M9" s="98">
        <v>1159.67</v>
      </c>
      <c r="N9" s="98">
        <v>53</v>
      </c>
      <c r="O9" s="98">
        <v>1566.71</v>
      </c>
      <c r="P9" s="70">
        <v>267287.58</v>
      </c>
      <c r="R9" s="231"/>
    </row>
    <row r="10" spans="4:18" x14ac:dyDescent="0.25">
      <c r="D10" s="7"/>
      <c r="E10" s="620"/>
      <c r="F10" s="46" t="s">
        <v>6</v>
      </c>
      <c r="G10" s="97">
        <v>923.79</v>
      </c>
      <c r="H10" s="98">
        <v>14960.51</v>
      </c>
      <c r="I10" s="98">
        <v>43364.28</v>
      </c>
      <c r="J10" s="98">
        <v>38130.11</v>
      </c>
      <c r="K10" s="98">
        <v>23493.64</v>
      </c>
      <c r="L10" s="97">
        <v>5345.34</v>
      </c>
      <c r="M10" s="98">
        <v>195.31</v>
      </c>
      <c r="N10" s="98">
        <v>11</v>
      </c>
      <c r="O10" s="98">
        <v>818.75</v>
      </c>
      <c r="P10" s="70">
        <v>127242.73</v>
      </c>
      <c r="R10" s="231"/>
    </row>
    <row r="11" spans="4:18" x14ac:dyDescent="0.25">
      <c r="D11" s="7"/>
      <c r="E11" s="620"/>
      <c r="F11" s="46" t="s">
        <v>7</v>
      </c>
      <c r="G11" s="97">
        <v>419.31</v>
      </c>
      <c r="H11" s="98">
        <v>3680.86</v>
      </c>
      <c r="I11" s="98">
        <v>4258.17</v>
      </c>
      <c r="J11" s="98">
        <v>742.57</v>
      </c>
      <c r="K11" s="98">
        <v>179.42</v>
      </c>
      <c r="L11" s="97">
        <v>0</v>
      </c>
      <c r="M11" s="98">
        <v>0</v>
      </c>
      <c r="N11" s="98">
        <v>0</v>
      </c>
      <c r="O11" s="98">
        <v>56.95</v>
      </c>
      <c r="P11" s="70">
        <v>9337.27</v>
      </c>
      <c r="R11" s="231"/>
    </row>
    <row r="12" spans="4:18" x14ac:dyDescent="0.25">
      <c r="D12" s="7"/>
      <c r="E12" s="620"/>
      <c r="F12" s="46" t="s">
        <v>83</v>
      </c>
      <c r="G12" s="97">
        <v>4827.6400000000003</v>
      </c>
      <c r="H12" s="98">
        <v>53795.59</v>
      </c>
      <c r="I12" s="98">
        <v>159561.45000000001</v>
      </c>
      <c r="J12" s="98">
        <v>168577.1</v>
      </c>
      <c r="K12" s="98">
        <v>118742.43</v>
      </c>
      <c r="L12" s="97">
        <v>14298.64</v>
      </c>
      <c r="M12" s="98">
        <v>323.60000000000002</v>
      </c>
      <c r="N12" s="98">
        <v>102</v>
      </c>
      <c r="O12" s="98">
        <v>4569.74</v>
      </c>
      <c r="P12" s="70">
        <v>524798.15</v>
      </c>
      <c r="R12" s="231"/>
    </row>
    <row r="13" spans="4:18" x14ac:dyDescent="0.25">
      <c r="D13" s="7"/>
      <c r="E13" s="620"/>
      <c r="F13" s="46" t="s">
        <v>84</v>
      </c>
      <c r="G13" s="97">
        <v>1453.42</v>
      </c>
      <c r="H13" s="98">
        <v>10068.91</v>
      </c>
      <c r="I13" s="98">
        <v>15676.4</v>
      </c>
      <c r="J13" s="98">
        <v>12521.27</v>
      </c>
      <c r="K13" s="98">
        <v>9641.11</v>
      </c>
      <c r="L13" s="97">
        <v>4239.66</v>
      </c>
      <c r="M13" s="98">
        <v>252.9</v>
      </c>
      <c r="N13" s="98">
        <v>5</v>
      </c>
      <c r="O13" s="98">
        <v>277.73</v>
      </c>
      <c r="P13" s="70">
        <v>54136.4</v>
      </c>
      <c r="R13" s="231"/>
    </row>
    <row r="14" spans="4:18" x14ac:dyDescent="0.25">
      <c r="D14" s="7"/>
      <c r="E14" s="620"/>
      <c r="F14" s="48" t="s">
        <v>8</v>
      </c>
      <c r="G14" s="100">
        <v>10190.34</v>
      </c>
      <c r="H14" s="101">
        <v>34460.120000000003</v>
      </c>
      <c r="I14" s="101">
        <v>40336.019999999997</v>
      </c>
      <c r="J14" s="101">
        <v>17498.55</v>
      </c>
      <c r="K14" s="101">
        <v>3403.23</v>
      </c>
      <c r="L14" s="100">
        <v>491.39</v>
      </c>
      <c r="M14" s="101">
        <v>14.13</v>
      </c>
      <c r="N14" s="101">
        <v>0</v>
      </c>
      <c r="O14" s="101">
        <v>479.44</v>
      </c>
      <c r="P14" s="70">
        <v>106873.21</v>
      </c>
      <c r="R14" s="231"/>
    </row>
    <row r="15" spans="4:18" ht="15.75" thickBot="1" x14ac:dyDescent="0.3">
      <c r="D15" s="7"/>
      <c r="E15" s="600"/>
      <c r="F15" s="51" t="s">
        <v>49</v>
      </c>
      <c r="G15" s="274">
        <v>26196.300000000003</v>
      </c>
      <c r="H15" s="274">
        <v>171111.47</v>
      </c>
      <c r="I15" s="274">
        <v>357127.99000000011</v>
      </c>
      <c r="J15" s="274">
        <v>306911.86000000004</v>
      </c>
      <c r="K15" s="274">
        <v>202242.81999999998</v>
      </c>
      <c r="L15" s="274">
        <v>40038.589999999997</v>
      </c>
      <c r="M15" s="274">
        <v>1945.6100000000001</v>
      </c>
      <c r="N15" s="274">
        <v>171</v>
      </c>
      <c r="O15" s="274">
        <v>7897.7399999999989</v>
      </c>
      <c r="P15" s="71">
        <v>1113643.33</v>
      </c>
      <c r="R15" s="330"/>
    </row>
    <row r="16" spans="4:18" x14ac:dyDescent="0.25">
      <c r="D16" s="7"/>
      <c r="E16" s="599" t="s">
        <v>75</v>
      </c>
      <c r="F16" s="46" t="s">
        <v>10</v>
      </c>
      <c r="G16" s="97">
        <v>233.59</v>
      </c>
      <c r="H16" s="98">
        <v>1623.14</v>
      </c>
      <c r="I16" s="98">
        <v>878.13</v>
      </c>
      <c r="J16" s="98">
        <v>128.47999999999999</v>
      </c>
      <c r="K16" s="98">
        <v>13.34</v>
      </c>
      <c r="L16" s="97">
        <v>0</v>
      </c>
      <c r="M16" s="98">
        <v>0</v>
      </c>
      <c r="N16" s="98">
        <v>0</v>
      </c>
      <c r="O16" s="98">
        <v>-2.5299999999999998</v>
      </c>
      <c r="P16" s="72">
        <v>2874.14</v>
      </c>
      <c r="R16" s="231"/>
    </row>
    <row r="17" spans="4:18" x14ac:dyDescent="0.25">
      <c r="D17" s="7"/>
      <c r="E17" s="620"/>
      <c r="F17" s="46" t="s">
        <v>11</v>
      </c>
      <c r="G17" s="97">
        <v>337.05</v>
      </c>
      <c r="H17" s="98">
        <v>1071.1199999999999</v>
      </c>
      <c r="I17" s="98">
        <v>1797.08</v>
      </c>
      <c r="J17" s="98">
        <v>524.55999999999995</v>
      </c>
      <c r="K17" s="98">
        <v>327.24</v>
      </c>
      <c r="L17" s="97">
        <v>36.36</v>
      </c>
      <c r="M17" s="98">
        <v>0</v>
      </c>
      <c r="N17" s="98">
        <v>0</v>
      </c>
      <c r="O17" s="98">
        <v>58.35</v>
      </c>
      <c r="P17" s="73">
        <v>4151.75</v>
      </c>
      <c r="R17" s="231"/>
    </row>
    <row r="18" spans="4:18" x14ac:dyDescent="0.25">
      <c r="D18" s="7"/>
      <c r="E18" s="620"/>
      <c r="F18" s="48" t="s">
        <v>12</v>
      </c>
      <c r="G18" s="100">
        <v>310.27999999999997</v>
      </c>
      <c r="H18" s="101">
        <v>2425.58</v>
      </c>
      <c r="I18" s="101">
        <v>2240.39</v>
      </c>
      <c r="J18" s="101">
        <v>330.97</v>
      </c>
      <c r="K18" s="101">
        <v>104.59</v>
      </c>
      <c r="L18" s="100">
        <v>25.14</v>
      </c>
      <c r="M18" s="101">
        <v>0</v>
      </c>
      <c r="N18" s="101">
        <v>0</v>
      </c>
      <c r="O18" s="101">
        <v>58.66</v>
      </c>
      <c r="P18" s="74">
        <v>5495.6</v>
      </c>
      <c r="R18" s="231"/>
    </row>
    <row r="19" spans="4:18" ht="15.75" thickBot="1" x14ac:dyDescent="0.3">
      <c r="D19" s="7"/>
      <c r="E19" s="600"/>
      <c r="F19" s="51" t="s">
        <v>49</v>
      </c>
      <c r="G19" s="274">
        <v>880.92</v>
      </c>
      <c r="H19" s="274">
        <v>5119.84</v>
      </c>
      <c r="I19" s="274">
        <v>4915.6000000000004</v>
      </c>
      <c r="J19" s="274">
        <v>984.01</v>
      </c>
      <c r="K19" s="274">
        <v>445.16999999999996</v>
      </c>
      <c r="L19" s="274">
        <v>61.5</v>
      </c>
      <c r="M19" s="274">
        <v>0</v>
      </c>
      <c r="N19" s="274">
        <v>0</v>
      </c>
      <c r="O19" s="274">
        <v>114.47999999999999</v>
      </c>
      <c r="P19" s="71">
        <v>12521.49</v>
      </c>
      <c r="R19" s="330"/>
    </row>
    <row r="20" spans="4:18" x14ac:dyDescent="0.25">
      <c r="D20" s="7"/>
      <c r="E20" s="628" t="s">
        <v>13</v>
      </c>
      <c r="F20" s="56" t="s">
        <v>13</v>
      </c>
      <c r="G20" s="275">
        <v>312.11</v>
      </c>
      <c r="H20" s="117">
        <v>347.15</v>
      </c>
      <c r="I20" s="117">
        <v>84.42</v>
      </c>
      <c r="J20" s="117">
        <v>5.23</v>
      </c>
      <c r="K20" s="117">
        <v>0</v>
      </c>
      <c r="L20" s="275">
        <v>0</v>
      </c>
      <c r="M20" s="117">
        <v>0</v>
      </c>
      <c r="N20" s="117">
        <v>0</v>
      </c>
      <c r="O20" s="117">
        <v>0.2</v>
      </c>
      <c r="P20" s="75">
        <v>749.1</v>
      </c>
      <c r="R20" s="231"/>
    </row>
    <row r="21" spans="4:18" ht="15.75" thickBot="1" x14ac:dyDescent="0.3">
      <c r="D21" s="7"/>
      <c r="E21" s="629"/>
      <c r="F21" s="61" t="s">
        <v>49</v>
      </c>
      <c r="G21" s="274">
        <v>312.11</v>
      </c>
      <c r="H21" s="274">
        <v>347.15</v>
      </c>
      <c r="I21" s="274">
        <v>84.42</v>
      </c>
      <c r="J21" s="274">
        <v>5.23</v>
      </c>
      <c r="K21" s="274">
        <v>0</v>
      </c>
      <c r="L21" s="274">
        <v>0</v>
      </c>
      <c r="M21" s="274">
        <v>0</v>
      </c>
      <c r="N21" s="274">
        <v>0</v>
      </c>
      <c r="O21" s="274">
        <v>0.2</v>
      </c>
      <c r="P21" s="76">
        <v>749.1</v>
      </c>
      <c r="R21" s="330"/>
    </row>
    <row r="22" spans="4:18" x14ac:dyDescent="0.25">
      <c r="D22" s="7"/>
      <c r="E22" s="599" t="s">
        <v>87</v>
      </c>
      <c r="F22" s="46" t="s">
        <v>14</v>
      </c>
      <c r="G22" s="97">
        <v>619.84</v>
      </c>
      <c r="H22" s="98">
        <v>3233.73</v>
      </c>
      <c r="I22" s="98">
        <v>4202.6000000000004</v>
      </c>
      <c r="J22" s="98">
        <v>2129.5300000000002</v>
      </c>
      <c r="K22" s="98">
        <v>318.89</v>
      </c>
      <c r="L22" s="97">
        <v>128.49</v>
      </c>
      <c r="M22" s="98">
        <v>0</v>
      </c>
      <c r="N22" s="98">
        <v>0</v>
      </c>
      <c r="O22" s="98">
        <v>110.07</v>
      </c>
      <c r="P22" s="73">
        <v>10743.14</v>
      </c>
      <c r="R22" s="231"/>
    </row>
    <row r="23" spans="4:18" x14ac:dyDescent="0.25">
      <c r="D23" s="7"/>
      <c r="E23" s="620"/>
      <c r="F23" s="46" t="s">
        <v>85</v>
      </c>
      <c r="G23" s="97">
        <v>514.66</v>
      </c>
      <c r="H23" s="98">
        <v>3123.15</v>
      </c>
      <c r="I23" s="98">
        <v>2226.46</v>
      </c>
      <c r="J23" s="98">
        <v>1051.1199999999999</v>
      </c>
      <c r="K23" s="98">
        <v>927.71</v>
      </c>
      <c r="L23" s="97">
        <v>344.27</v>
      </c>
      <c r="M23" s="98">
        <v>75.819999999999993</v>
      </c>
      <c r="N23" s="98">
        <v>11</v>
      </c>
      <c r="O23" s="98">
        <v>71.69</v>
      </c>
      <c r="P23" s="73">
        <v>8345.9</v>
      </c>
      <c r="R23" s="231"/>
    </row>
    <row r="24" spans="4:18" x14ac:dyDescent="0.25">
      <c r="D24" s="7"/>
      <c r="E24" s="620"/>
      <c r="F24" s="48" t="s">
        <v>15</v>
      </c>
      <c r="G24" s="100">
        <v>738.99</v>
      </c>
      <c r="H24" s="101">
        <v>3829.66</v>
      </c>
      <c r="I24" s="101">
        <v>3109.31</v>
      </c>
      <c r="J24" s="101">
        <v>374.06</v>
      </c>
      <c r="K24" s="101">
        <v>9.8800000000000008</v>
      </c>
      <c r="L24" s="100">
        <v>74.099999999999994</v>
      </c>
      <c r="M24" s="101">
        <v>0</v>
      </c>
      <c r="N24" s="101">
        <v>0</v>
      </c>
      <c r="O24" s="101">
        <v>62.58</v>
      </c>
      <c r="P24" s="74">
        <v>8198.57</v>
      </c>
      <c r="R24" s="231"/>
    </row>
    <row r="25" spans="4:18" ht="15.75" thickBot="1" x14ac:dyDescent="0.3">
      <c r="D25" s="7"/>
      <c r="E25" s="600"/>
      <c r="F25" s="51" t="s">
        <v>49</v>
      </c>
      <c r="G25" s="274">
        <v>1873.49</v>
      </c>
      <c r="H25" s="274">
        <v>10186.540000000001</v>
      </c>
      <c r="I25" s="274">
        <v>9538.3700000000008</v>
      </c>
      <c r="J25" s="274">
        <v>3554.71</v>
      </c>
      <c r="K25" s="274">
        <v>1256.48</v>
      </c>
      <c r="L25" s="274">
        <v>546.86</v>
      </c>
      <c r="M25" s="274">
        <v>75.819999999999993</v>
      </c>
      <c r="N25" s="274">
        <v>11</v>
      </c>
      <c r="O25" s="274">
        <v>244.33999999999997</v>
      </c>
      <c r="P25" s="76">
        <v>27287.61</v>
      </c>
      <c r="R25" s="330"/>
    </row>
    <row r="26" spans="4:18" x14ac:dyDescent="0.25">
      <c r="D26" s="7"/>
      <c r="E26" s="599" t="s">
        <v>73</v>
      </c>
      <c r="F26" s="43" t="s">
        <v>16</v>
      </c>
      <c r="G26" s="97">
        <v>257.14999999999998</v>
      </c>
      <c r="H26" s="98">
        <v>4095.24</v>
      </c>
      <c r="I26" s="98">
        <v>9242.69</v>
      </c>
      <c r="J26" s="98">
        <v>2536.96</v>
      </c>
      <c r="K26" s="98">
        <v>877.15</v>
      </c>
      <c r="L26" s="97">
        <v>40.67</v>
      </c>
      <c r="M26" s="98">
        <v>4.2300000000000004</v>
      </c>
      <c r="N26" s="98">
        <v>0</v>
      </c>
      <c r="O26" s="98">
        <v>43.04</v>
      </c>
      <c r="P26" s="73">
        <v>17097.14</v>
      </c>
      <c r="R26" s="231"/>
    </row>
    <row r="27" spans="4:18" x14ac:dyDescent="0.25">
      <c r="D27" s="7"/>
      <c r="E27" s="620"/>
      <c r="F27" s="46" t="s">
        <v>17</v>
      </c>
      <c r="G27" s="97">
        <v>464.22</v>
      </c>
      <c r="H27" s="98">
        <v>8127.85</v>
      </c>
      <c r="I27" s="98">
        <v>31228.77</v>
      </c>
      <c r="J27" s="98">
        <v>18239.189999999999</v>
      </c>
      <c r="K27" s="98">
        <v>4853.49</v>
      </c>
      <c r="L27" s="97">
        <v>287.26</v>
      </c>
      <c r="M27" s="98">
        <v>25</v>
      </c>
      <c r="N27" s="98">
        <v>0</v>
      </c>
      <c r="O27" s="98">
        <v>404.11</v>
      </c>
      <c r="P27" s="73">
        <v>63629.88</v>
      </c>
      <c r="R27" s="231"/>
    </row>
    <row r="28" spans="4:18" x14ac:dyDescent="0.25">
      <c r="D28" s="7"/>
      <c r="E28" s="620"/>
      <c r="F28" s="46" t="s">
        <v>18</v>
      </c>
      <c r="G28" s="97">
        <v>91.66</v>
      </c>
      <c r="H28" s="98">
        <v>748.64</v>
      </c>
      <c r="I28" s="98">
        <v>3796.69</v>
      </c>
      <c r="J28" s="98">
        <v>1014.25</v>
      </c>
      <c r="K28" s="98">
        <v>1600.35</v>
      </c>
      <c r="L28" s="97">
        <v>413.01</v>
      </c>
      <c r="M28" s="98">
        <v>0</v>
      </c>
      <c r="N28" s="98">
        <v>0</v>
      </c>
      <c r="O28" s="98">
        <v>114.44</v>
      </c>
      <c r="P28" s="73">
        <v>7779.04</v>
      </c>
      <c r="R28" s="231"/>
    </row>
    <row r="29" spans="4:18" x14ac:dyDescent="0.25">
      <c r="D29" s="7"/>
      <c r="E29" s="620"/>
      <c r="F29" s="46" t="s">
        <v>50</v>
      </c>
      <c r="G29" s="97">
        <v>3.77</v>
      </c>
      <c r="H29" s="98">
        <v>239.67</v>
      </c>
      <c r="I29" s="98">
        <v>1014.58</v>
      </c>
      <c r="J29" s="98">
        <v>377.88</v>
      </c>
      <c r="K29" s="98">
        <v>619.03</v>
      </c>
      <c r="L29" s="97">
        <v>330.37</v>
      </c>
      <c r="M29" s="98">
        <v>23.03</v>
      </c>
      <c r="N29" s="98">
        <v>0</v>
      </c>
      <c r="O29" s="98">
        <v>1.4</v>
      </c>
      <c r="P29" s="73">
        <v>2609.73</v>
      </c>
      <c r="R29" s="231"/>
    </row>
    <row r="30" spans="4:18" x14ac:dyDescent="0.25">
      <c r="D30" s="7"/>
      <c r="E30" s="620"/>
      <c r="F30" s="48" t="s">
        <v>19</v>
      </c>
      <c r="G30" s="100">
        <v>653.54</v>
      </c>
      <c r="H30" s="101">
        <v>5105.5200000000004</v>
      </c>
      <c r="I30" s="101">
        <v>17472.46</v>
      </c>
      <c r="J30" s="101">
        <v>8530.32</v>
      </c>
      <c r="K30" s="101">
        <v>8511.99</v>
      </c>
      <c r="L30" s="100">
        <v>426.64</v>
      </c>
      <c r="M30" s="101">
        <v>0</v>
      </c>
      <c r="N30" s="101">
        <v>0</v>
      </c>
      <c r="O30" s="101">
        <v>481.96</v>
      </c>
      <c r="P30" s="74">
        <v>41182.43</v>
      </c>
      <c r="R30" s="231"/>
    </row>
    <row r="31" spans="4:18" ht="15.75" thickBot="1" x14ac:dyDescent="0.3">
      <c r="D31" s="7"/>
      <c r="E31" s="600"/>
      <c r="F31" s="51" t="s">
        <v>49</v>
      </c>
      <c r="G31" s="274">
        <v>1470.34</v>
      </c>
      <c r="H31" s="274">
        <v>18316.919999999998</v>
      </c>
      <c r="I31" s="274">
        <v>62755.19</v>
      </c>
      <c r="J31" s="274">
        <v>30698.6</v>
      </c>
      <c r="K31" s="274">
        <v>16462.009999999998</v>
      </c>
      <c r="L31" s="274">
        <v>1497.9499999999998</v>
      </c>
      <c r="M31" s="274">
        <v>52.260000000000005</v>
      </c>
      <c r="N31" s="274">
        <v>0</v>
      </c>
      <c r="O31" s="274">
        <v>1044.95</v>
      </c>
      <c r="P31" s="76">
        <v>132298.21999999997</v>
      </c>
      <c r="R31" s="330"/>
    </row>
    <row r="32" spans="4:18" x14ac:dyDescent="0.25">
      <c r="D32" s="7"/>
      <c r="E32" s="599" t="s">
        <v>76</v>
      </c>
      <c r="F32" s="46" t="s">
        <v>78</v>
      </c>
      <c r="G32" s="93">
        <v>0</v>
      </c>
      <c r="H32" s="94">
        <v>257.70999999999998</v>
      </c>
      <c r="I32" s="94">
        <v>192.32</v>
      </c>
      <c r="J32" s="94">
        <v>30.15</v>
      </c>
      <c r="K32" s="94">
        <v>12.59</v>
      </c>
      <c r="L32" s="94">
        <v>0</v>
      </c>
      <c r="M32" s="94">
        <v>0</v>
      </c>
      <c r="N32" s="94">
        <v>0</v>
      </c>
      <c r="O32" s="94">
        <v>0.51</v>
      </c>
      <c r="P32" s="73">
        <v>493.28</v>
      </c>
      <c r="R32" s="231"/>
    </row>
    <row r="33" spans="4:18" x14ac:dyDescent="0.25">
      <c r="D33" s="7"/>
      <c r="E33" s="620"/>
      <c r="F33" s="46" t="s">
        <v>20</v>
      </c>
      <c r="G33" s="97">
        <v>6</v>
      </c>
      <c r="H33" s="98">
        <v>145.75</v>
      </c>
      <c r="I33" s="98">
        <v>30.87</v>
      </c>
      <c r="J33" s="98">
        <v>0</v>
      </c>
      <c r="K33" s="98">
        <v>0</v>
      </c>
      <c r="L33" s="98">
        <v>0</v>
      </c>
      <c r="M33" s="98">
        <v>0</v>
      </c>
      <c r="N33" s="98">
        <v>0</v>
      </c>
      <c r="O33" s="98">
        <v>2.17</v>
      </c>
      <c r="P33" s="73">
        <v>184.78</v>
      </c>
      <c r="R33" s="231"/>
    </row>
    <row r="34" spans="4:18" x14ac:dyDescent="0.25">
      <c r="D34" s="7"/>
      <c r="E34" s="620"/>
      <c r="F34" s="48" t="s">
        <v>21</v>
      </c>
      <c r="G34" s="100">
        <v>0</v>
      </c>
      <c r="H34" s="101">
        <v>210.57</v>
      </c>
      <c r="I34" s="101">
        <v>21.48</v>
      </c>
      <c r="J34" s="101">
        <v>0</v>
      </c>
      <c r="K34" s="101">
        <v>0</v>
      </c>
      <c r="L34" s="101">
        <v>0</v>
      </c>
      <c r="M34" s="101">
        <v>0</v>
      </c>
      <c r="N34" s="101">
        <v>0</v>
      </c>
      <c r="O34" s="101">
        <v>0</v>
      </c>
      <c r="P34" s="73">
        <v>232.05</v>
      </c>
      <c r="R34" s="231"/>
    </row>
    <row r="35" spans="4:18" ht="15.75" thickBot="1" x14ac:dyDescent="0.3">
      <c r="D35" s="7"/>
      <c r="E35" s="600"/>
      <c r="F35" s="51" t="s">
        <v>49</v>
      </c>
      <c r="G35" s="274">
        <v>6</v>
      </c>
      <c r="H35" s="274">
        <v>614.03</v>
      </c>
      <c r="I35" s="274">
        <v>244.67</v>
      </c>
      <c r="J35" s="274">
        <v>30.15</v>
      </c>
      <c r="K35" s="274">
        <v>12.59</v>
      </c>
      <c r="L35" s="274">
        <v>0</v>
      </c>
      <c r="M35" s="274">
        <v>0</v>
      </c>
      <c r="N35" s="274">
        <v>0</v>
      </c>
      <c r="O35" s="274">
        <v>2.6799999999999997</v>
      </c>
      <c r="P35" s="71">
        <v>910.1099999999999</v>
      </c>
      <c r="R35" s="330"/>
    </row>
    <row r="36" spans="4:18" x14ac:dyDescent="0.25">
      <c r="D36" s="7"/>
      <c r="E36" s="599" t="s">
        <v>22</v>
      </c>
      <c r="F36" s="46" t="s">
        <v>23</v>
      </c>
      <c r="G36" s="97">
        <v>146.47999999999999</v>
      </c>
      <c r="H36" s="98">
        <v>502.33</v>
      </c>
      <c r="I36" s="98">
        <v>181.56</v>
      </c>
      <c r="J36" s="98">
        <v>16.16</v>
      </c>
      <c r="K36" s="98">
        <v>3.5</v>
      </c>
      <c r="L36" s="98">
        <v>0</v>
      </c>
      <c r="M36" s="98">
        <v>0</v>
      </c>
      <c r="N36" s="98">
        <v>0</v>
      </c>
      <c r="O36" s="98">
        <v>-0.04</v>
      </c>
      <c r="P36" s="73">
        <v>849.98</v>
      </c>
      <c r="R36" s="231"/>
    </row>
    <row r="37" spans="4:18" x14ac:dyDescent="0.25">
      <c r="D37" s="7"/>
      <c r="E37" s="620"/>
      <c r="F37" s="46" t="s">
        <v>24</v>
      </c>
      <c r="G37" s="97">
        <v>43.68</v>
      </c>
      <c r="H37" s="98">
        <v>428.86</v>
      </c>
      <c r="I37" s="98">
        <v>284.29000000000002</v>
      </c>
      <c r="J37" s="98">
        <v>25.41</v>
      </c>
      <c r="K37" s="98">
        <v>0</v>
      </c>
      <c r="L37" s="98">
        <v>0</v>
      </c>
      <c r="M37" s="98">
        <v>0</v>
      </c>
      <c r="N37" s="98">
        <v>0</v>
      </c>
      <c r="O37" s="98">
        <v>9.1999999999999993</v>
      </c>
      <c r="P37" s="73">
        <v>791.44</v>
      </c>
      <c r="R37" s="231"/>
    </row>
    <row r="38" spans="4:18" x14ac:dyDescent="0.25">
      <c r="D38" s="7"/>
      <c r="E38" s="620"/>
      <c r="F38" s="46" t="s">
        <v>25</v>
      </c>
      <c r="G38" s="97">
        <v>501.53</v>
      </c>
      <c r="H38" s="98">
        <v>5322.68</v>
      </c>
      <c r="I38" s="98">
        <v>3506.07</v>
      </c>
      <c r="J38" s="98">
        <v>424.08</v>
      </c>
      <c r="K38" s="98">
        <v>45.83</v>
      </c>
      <c r="L38" s="98">
        <v>0</v>
      </c>
      <c r="M38" s="98">
        <v>0</v>
      </c>
      <c r="N38" s="98">
        <v>0</v>
      </c>
      <c r="O38" s="98">
        <v>132.03</v>
      </c>
      <c r="P38" s="73">
        <v>9932.23</v>
      </c>
      <c r="R38" s="231"/>
    </row>
    <row r="39" spans="4:18" x14ac:dyDescent="0.25">
      <c r="D39" s="7"/>
      <c r="E39" s="620"/>
      <c r="F39" s="48" t="s">
        <v>26</v>
      </c>
      <c r="G39" s="100">
        <v>1526.5</v>
      </c>
      <c r="H39" s="101">
        <v>7321.36</v>
      </c>
      <c r="I39" s="101">
        <v>5837.08</v>
      </c>
      <c r="J39" s="101">
        <v>2701.71</v>
      </c>
      <c r="K39" s="101">
        <v>1730.05</v>
      </c>
      <c r="L39" s="101">
        <v>518.37</v>
      </c>
      <c r="M39" s="101">
        <v>101.86</v>
      </c>
      <c r="N39" s="101">
        <v>16</v>
      </c>
      <c r="O39" s="101">
        <v>253.21</v>
      </c>
      <c r="P39" s="73">
        <v>20006.14</v>
      </c>
      <c r="R39" s="231"/>
    </row>
    <row r="40" spans="4:18" ht="15.75" thickBot="1" x14ac:dyDescent="0.3">
      <c r="D40" s="7"/>
      <c r="E40" s="600"/>
      <c r="F40" s="51" t="s">
        <v>49</v>
      </c>
      <c r="G40" s="274">
        <v>2218.19</v>
      </c>
      <c r="H40" s="274">
        <v>13575.23</v>
      </c>
      <c r="I40" s="274">
        <v>9809</v>
      </c>
      <c r="J40" s="274">
        <v>3167.36</v>
      </c>
      <c r="K40" s="274">
        <v>1779.3799999999999</v>
      </c>
      <c r="L40" s="274">
        <v>518.37</v>
      </c>
      <c r="M40" s="274">
        <v>101.86</v>
      </c>
      <c r="N40" s="274">
        <v>16</v>
      </c>
      <c r="O40" s="274">
        <v>394.4</v>
      </c>
      <c r="P40" s="71">
        <v>31579.79</v>
      </c>
      <c r="R40" s="330"/>
    </row>
    <row r="41" spans="4:18" x14ac:dyDescent="0.25">
      <c r="D41" s="7"/>
      <c r="E41" s="599" t="s">
        <v>27</v>
      </c>
      <c r="F41" s="43" t="s">
        <v>28</v>
      </c>
      <c r="G41" s="97">
        <v>2765.98</v>
      </c>
      <c r="H41" s="98">
        <v>13351.65</v>
      </c>
      <c r="I41" s="98">
        <v>19237.03</v>
      </c>
      <c r="J41" s="98">
        <v>3433.02</v>
      </c>
      <c r="K41" s="98">
        <v>187.68</v>
      </c>
      <c r="L41" s="98">
        <v>28.32</v>
      </c>
      <c r="M41" s="98">
        <v>0</v>
      </c>
      <c r="N41" s="98">
        <v>7.6</v>
      </c>
      <c r="O41" s="98">
        <v>419.69</v>
      </c>
      <c r="P41" s="73">
        <v>39430.92</v>
      </c>
      <c r="R41" s="231"/>
    </row>
    <row r="42" spans="4:18" x14ac:dyDescent="0.25">
      <c r="D42" s="7"/>
      <c r="E42" s="620"/>
      <c r="F42" s="48" t="s">
        <v>79</v>
      </c>
      <c r="G42" s="100">
        <v>1126.8699999999999</v>
      </c>
      <c r="H42" s="101">
        <v>1864.78</v>
      </c>
      <c r="I42" s="101">
        <v>1872.04</v>
      </c>
      <c r="J42" s="101">
        <v>532.04999999999995</v>
      </c>
      <c r="K42" s="101">
        <v>1.34</v>
      </c>
      <c r="L42" s="101">
        <v>0.25</v>
      </c>
      <c r="M42" s="101">
        <v>0</v>
      </c>
      <c r="N42" s="101">
        <v>0</v>
      </c>
      <c r="O42" s="101">
        <v>124.88</v>
      </c>
      <c r="P42" s="74">
        <v>5522.21</v>
      </c>
      <c r="R42" s="231"/>
    </row>
    <row r="43" spans="4:18" ht="15.75" thickBot="1" x14ac:dyDescent="0.3">
      <c r="D43" s="7"/>
      <c r="E43" s="600"/>
      <c r="F43" s="51" t="s">
        <v>49</v>
      </c>
      <c r="G43" s="274">
        <v>3892.85</v>
      </c>
      <c r="H43" s="274">
        <v>15216.43</v>
      </c>
      <c r="I43" s="274">
        <v>21109.07</v>
      </c>
      <c r="J43" s="274">
        <v>3965.0699999999997</v>
      </c>
      <c r="K43" s="274">
        <v>189.02</v>
      </c>
      <c r="L43" s="274">
        <v>28.57</v>
      </c>
      <c r="M43" s="274">
        <v>0</v>
      </c>
      <c r="N43" s="274">
        <v>7.6</v>
      </c>
      <c r="O43" s="274">
        <v>544.56999999999994</v>
      </c>
      <c r="P43" s="76">
        <v>44953.13</v>
      </c>
      <c r="R43" s="330"/>
    </row>
    <row r="44" spans="4:18" x14ac:dyDescent="0.25">
      <c r="D44" s="7"/>
      <c r="E44" s="599" t="s">
        <v>29</v>
      </c>
      <c r="F44" s="56" t="s">
        <v>30</v>
      </c>
      <c r="G44" s="275">
        <v>0</v>
      </c>
      <c r="H44" s="117">
        <v>4.66</v>
      </c>
      <c r="I44" s="117">
        <v>0</v>
      </c>
      <c r="J44" s="117">
        <v>0</v>
      </c>
      <c r="K44" s="117">
        <v>0</v>
      </c>
      <c r="L44" s="117">
        <v>0</v>
      </c>
      <c r="M44" s="117">
        <v>0</v>
      </c>
      <c r="N44" s="117">
        <v>0</v>
      </c>
      <c r="O44" s="117">
        <v>0</v>
      </c>
      <c r="P44" s="74">
        <v>4.66</v>
      </c>
      <c r="R44" s="231"/>
    </row>
    <row r="45" spans="4:18" ht="15.75" thickBot="1" x14ac:dyDescent="0.3">
      <c r="D45" s="7"/>
      <c r="E45" s="600"/>
      <c r="F45" s="51" t="s">
        <v>49</v>
      </c>
      <c r="G45" s="274">
        <v>0</v>
      </c>
      <c r="H45" s="274">
        <v>4.66</v>
      </c>
      <c r="I45" s="274">
        <v>0</v>
      </c>
      <c r="J45" s="274">
        <v>0</v>
      </c>
      <c r="K45" s="274">
        <v>0</v>
      </c>
      <c r="L45" s="274">
        <v>0</v>
      </c>
      <c r="M45" s="274">
        <v>0</v>
      </c>
      <c r="N45" s="274">
        <v>0</v>
      </c>
      <c r="O45" s="274">
        <v>0</v>
      </c>
      <c r="P45" s="76">
        <v>4.66</v>
      </c>
      <c r="R45" s="231"/>
    </row>
    <row r="46" spans="4:18" x14ac:dyDescent="0.25">
      <c r="D46" s="7"/>
      <c r="E46" s="599" t="s">
        <v>31</v>
      </c>
      <c r="F46" s="56" t="s">
        <v>31</v>
      </c>
      <c r="G46" s="275">
        <v>31.35</v>
      </c>
      <c r="H46" s="117">
        <v>1333.61</v>
      </c>
      <c r="I46" s="117">
        <v>1289.55</v>
      </c>
      <c r="J46" s="117">
        <v>9.9700000000000006</v>
      </c>
      <c r="K46" s="117">
        <v>0</v>
      </c>
      <c r="L46" s="117">
        <v>0</v>
      </c>
      <c r="M46" s="117">
        <v>0</v>
      </c>
      <c r="N46" s="117">
        <v>0</v>
      </c>
      <c r="O46" s="117">
        <v>-2.4300000000000002</v>
      </c>
      <c r="P46" s="74">
        <v>2662.05</v>
      </c>
      <c r="R46" s="231"/>
    </row>
    <row r="47" spans="4:18" ht="15.75" thickBot="1" x14ac:dyDescent="0.3">
      <c r="D47" s="7"/>
      <c r="E47" s="600"/>
      <c r="F47" s="51" t="s">
        <v>49</v>
      </c>
      <c r="G47" s="274">
        <v>31.35</v>
      </c>
      <c r="H47" s="274">
        <v>1333.61</v>
      </c>
      <c r="I47" s="274">
        <v>1289.55</v>
      </c>
      <c r="J47" s="274">
        <v>9.9700000000000006</v>
      </c>
      <c r="K47" s="274">
        <v>0</v>
      </c>
      <c r="L47" s="274">
        <v>0</v>
      </c>
      <c r="M47" s="274">
        <v>0</v>
      </c>
      <c r="N47" s="274">
        <v>0</v>
      </c>
      <c r="O47" s="274">
        <v>-2.4300000000000002</v>
      </c>
      <c r="P47" s="76">
        <v>2662.05</v>
      </c>
      <c r="R47" s="330"/>
    </row>
    <row r="48" spans="4:18" x14ac:dyDescent="0.25">
      <c r="D48" s="7"/>
      <c r="E48" s="599" t="s">
        <v>32</v>
      </c>
      <c r="F48" s="56" t="s">
        <v>32</v>
      </c>
      <c r="G48" s="275">
        <v>11.87</v>
      </c>
      <c r="H48" s="117">
        <v>216.96</v>
      </c>
      <c r="I48" s="117">
        <v>1626.71</v>
      </c>
      <c r="J48" s="117">
        <v>773.62</v>
      </c>
      <c r="K48" s="117">
        <v>1972.77</v>
      </c>
      <c r="L48" s="117">
        <v>688.8</v>
      </c>
      <c r="M48" s="117">
        <v>53.99</v>
      </c>
      <c r="N48" s="117">
        <v>1.1000000000000001</v>
      </c>
      <c r="O48" s="117">
        <v>40.06</v>
      </c>
      <c r="P48" s="74">
        <v>5385.86</v>
      </c>
      <c r="R48" s="231"/>
    </row>
    <row r="49" spans="4:18" ht="15.75" thickBot="1" x14ac:dyDescent="0.3">
      <c r="D49" s="7"/>
      <c r="E49" s="600"/>
      <c r="F49" s="51" t="s">
        <v>49</v>
      </c>
      <c r="G49" s="274">
        <v>11.87</v>
      </c>
      <c r="H49" s="274">
        <v>216.96</v>
      </c>
      <c r="I49" s="274">
        <v>1626.71</v>
      </c>
      <c r="J49" s="274">
        <v>773.62</v>
      </c>
      <c r="K49" s="274">
        <v>1972.77</v>
      </c>
      <c r="L49" s="274">
        <v>688.8</v>
      </c>
      <c r="M49" s="274">
        <v>53.99</v>
      </c>
      <c r="N49" s="274">
        <v>1.1000000000000001</v>
      </c>
      <c r="O49" s="274">
        <v>40.06</v>
      </c>
      <c r="P49" s="76">
        <v>5385.86</v>
      </c>
      <c r="R49" s="330"/>
    </row>
    <row r="50" spans="4:18" x14ac:dyDescent="0.25">
      <c r="D50" s="7"/>
      <c r="E50" s="599" t="s">
        <v>33</v>
      </c>
      <c r="F50" s="56" t="s">
        <v>33</v>
      </c>
      <c r="G50" s="275">
        <v>957.69</v>
      </c>
      <c r="H50" s="117">
        <v>4384.42</v>
      </c>
      <c r="I50" s="117">
        <v>4543.92</v>
      </c>
      <c r="J50" s="117">
        <v>1283.71</v>
      </c>
      <c r="K50" s="117">
        <v>218.29</v>
      </c>
      <c r="L50" s="117">
        <v>12.77</v>
      </c>
      <c r="M50" s="117">
        <v>0</v>
      </c>
      <c r="N50" s="117">
        <v>0</v>
      </c>
      <c r="O50" s="117">
        <v>40.229999999999997</v>
      </c>
      <c r="P50" s="74">
        <v>11441.03</v>
      </c>
      <c r="R50" s="231"/>
    </row>
    <row r="51" spans="4:18" ht="15.75" thickBot="1" x14ac:dyDescent="0.3">
      <c r="D51" s="7"/>
      <c r="E51" s="600"/>
      <c r="F51" s="51" t="s">
        <v>49</v>
      </c>
      <c r="G51" s="274">
        <v>957.69</v>
      </c>
      <c r="H51" s="274">
        <v>4384.42</v>
      </c>
      <c r="I51" s="274">
        <v>4543.92</v>
      </c>
      <c r="J51" s="274">
        <v>1283.71</v>
      </c>
      <c r="K51" s="274">
        <v>218.29</v>
      </c>
      <c r="L51" s="274">
        <v>12.77</v>
      </c>
      <c r="M51" s="274">
        <v>0</v>
      </c>
      <c r="N51" s="274">
        <v>0</v>
      </c>
      <c r="O51" s="274">
        <v>40.229999999999997</v>
      </c>
      <c r="P51" s="76">
        <v>11441.03</v>
      </c>
      <c r="R51" s="330"/>
    </row>
    <row r="52" spans="4:18" x14ac:dyDescent="0.25">
      <c r="D52" s="7"/>
      <c r="E52" s="599" t="s">
        <v>34</v>
      </c>
      <c r="F52" s="56" t="s">
        <v>34</v>
      </c>
      <c r="G52" s="275">
        <v>340.66</v>
      </c>
      <c r="H52" s="117">
        <v>4165.5</v>
      </c>
      <c r="I52" s="117">
        <v>1862.1</v>
      </c>
      <c r="J52" s="117">
        <v>11.54</v>
      </c>
      <c r="K52" s="117">
        <v>0</v>
      </c>
      <c r="L52" s="117">
        <v>0</v>
      </c>
      <c r="M52" s="117">
        <v>0</v>
      </c>
      <c r="N52" s="117">
        <v>0</v>
      </c>
      <c r="O52" s="117">
        <v>35.51</v>
      </c>
      <c r="P52" s="74">
        <v>6415.29</v>
      </c>
      <c r="R52" s="231"/>
    </row>
    <row r="53" spans="4:18" ht="15.75" thickBot="1" x14ac:dyDescent="0.3">
      <c r="D53" s="7"/>
      <c r="E53" s="600"/>
      <c r="F53" s="51" t="s">
        <v>49</v>
      </c>
      <c r="G53" s="274">
        <v>340.66</v>
      </c>
      <c r="H53" s="274">
        <v>4165.5</v>
      </c>
      <c r="I53" s="274">
        <v>1862.1</v>
      </c>
      <c r="J53" s="274">
        <v>11.54</v>
      </c>
      <c r="K53" s="274">
        <v>0</v>
      </c>
      <c r="L53" s="274">
        <v>0</v>
      </c>
      <c r="M53" s="274">
        <v>0</v>
      </c>
      <c r="N53" s="274">
        <v>0</v>
      </c>
      <c r="O53" s="274">
        <v>35.51</v>
      </c>
      <c r="P53" s="76">
        <v>6415.29</v>
      </c>
      <c r="R53" s="330"/>
    </row>
    <row r="54" spans="4:18" x14ac:dyDescent="0.25">
      <c r="D54" s="7"/>
      <c r="E54" s="599" t="s">
        <v>77</v>
      </c>
      <c r="F54" s="56" t="s">
        <v>30</v>
      </c>
      <c r="G54" s="275">
        <v>0</v>
      </c>
      <c r="H54" s="117">
        <v>47.98</v>
      </c>
      <c r="I54" s="117">
        <v>35.69</v>
      </c>
      <c r="J54" s="117">
        <v>0</v>
      </c>
      <c r="K54" s="117">
        <v>0</v>
      </c>
      <c r="L54" s="117">
        <v>0</v>
      </c>
      <c r="M54" s="117">
        <v>34.94</v>
      </c>
      <c r="N54" s="117">
        <v>0</v>
      </c>
      <c r="O54" s="117">
        <v>0</v>
      </c>
      <c r="P54" s="74">
        <v>118.61</v>
      </c>
      <c r="R54" s="231"/>
    </row>
    <row r="55" spans="4:18" ht="15.75" thickBot="1" x14ac:dyDescent="0.3">
      <c r="D55" s="7"/>
      <c r="E55" s="600"/>
      <c r="F55" s="77" t="s">
        <v>49</v>
      </c>
      <c r="G55" s="274">
        <v>0</v>
      </c>
      <c r="H55" s="274">
        <v>47.98</v>
      </c>
      <c r="I55" s="274">
        <v>35.69</v>
      </c>
      <c r="J55" s="274">
        <v>0</v>
      </c>
      <c r="K55" s="274">
        <v>0</v>
      </c>
      <c r="L55" s="274">
        <v>0</v>
      </c>
      <c r="M55" s="274">
        <v>34.94</v>
      </c>
      <c r="N55" s="274">
        <v>0</v>
      </c>
      <c r="O55" s="274">
        <v>0</v>
      </c>
      <c r="P55" s="76">
        <v>118.61</v>
      </c>
      <c r="R55" s="231"/>
    </row>
    <row r="56" spans="4:18" s="23" customFormat="1" ht="15.75" thickBot="1" x14ac:dyDescent="0.3">
      <c r="E56" s="632" t="s">
        <v>35</v>
      </c>
      <c r="F56" s="633"/>
      <c r="G56" s="78">
        <v>38191.770000000019</v>
      </c>
      <c r="H56" s="78">
        <v>244640.73999999996</v>
      </c>
      <c r="I56" s="78">
        <v>474942.28000000009</v>
      </c>
      <c r="J56" s="78">
        <v>351395.83</v>
      </c>
      <c r="K56" s="78">
        <v>224578.52999999991</v>
      </c>
      <c r="L56" s="78">
        <v>43393.409999999996</v>
      </c>
      <c r="M56" s="78">
        <v>2264.48</v>
      </c>
      <c r="N56" s="78">
        <v>206.7</v>
      </c>
      <c r="O56" s="78">
        <v>10356.729999999998</v>
      </c>
      <c r="P56" s="78">
        <v>1389970.2799999998</v>
      </c>
      <c r="Q56" s="39"/>
      <c r="R56" s="330"/>
    </row>
    <row r="57" spans="4:18" ht="7.5" customHeight="1" x14ac:dyDescent="0.25"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80"/>
    </row>
    <row r="58" spans="4:18" ht="15.75" x14ac:dyDescent="0.25">
      <c r="E58" s="634" t="s">
        <v>86</v>
      </c>
      <c r="F58" s="635"/>
      <c r="G58" s="635"/>
      <c r="H58" s="635"/>
      <c r="I58" s="635"/>
      <c r="J58" s="635"/>
      <c r="K58" s="635"/>
      <c r="L58" s="635"/>
      <c r="M58" s="635"/>
      <c r="N58" s="635"/>
      <c r="O58" s="635"/>
      <c r="P58" s="635"/>
    </row>
    <row r="59" spans="4:18" ht="15.75" x14ac:dyDescent="0.25">
      <c r="E59" s="630" t="s">
        <v>121</v>
      </c>
      <c r="F59" s="631"/>
      <c r="G59" s="631"/>
      <c r="H59" s="631"/>
      <c r="I59" s="631"/>
      <c r="J59" s="631"/>
      <c r="K59" s="631"/>
      <c r="L59" s="631"/>
      <c r="M59" s="631"/>
      <c r="N59" s="631"/>
      <c r="O59" s="631"/>
      <c r="P59" s="631"/>
    </row>
  </sheetData>
  <mergeCells count="18">
    <mergeCell ref="E59:P59"/>
    <mergeCell ref="E32:E35"/>
    <mergeCell ref="E36:E40"/>
    <mergeCell ref="E41:E43"/>
    <mergeCell ref="E44:E45"/>
    <mergeCell ref="E46:E47"/>
    <mergeCell ref="E48:E49"/>
    <mergeCell ref="E50:E51"/>
    <mergeCell ref="E52:E53"/>
    <mergeCell ref="E54:E55"/>
    <mergeCell ref="E56:F56"/>
    <mergeCell ref="E58:P58"/>
    <mergeCell ref="E2:P4"/>
    <mergeCell ref="E26:E31"/>
    <mergeCell ref="E7:E15"/>
    <mergeCell ref="E16:E19"/>
    <mergeCell ref="E20:E21"/>
    <mergeCell ref="E22:E25"/>
  </mergeCells>
  <pageMargins left="0.70866141732283472" right="0.71446078431372551" top="0.74803149606299213" bottom="0.74803149606299213" header="0.31496062992125984" footer="0.31496062992125984"/>
  <pageSetup paperSize="9" scale="55" orientation="landscape" r:id="rId1"/>
  <headerFooter>
    <oddHeader xml:space="preserve">&amp;L&amp;G&amp;RCAMPAÑA: 2020/2021. MES: SEPTIEMBRE
Fecha de emisión de datos:  26/04/2022
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R62"/>
  <sheetViews>
    <sheetView view="pageLayout" topLeftCell="D1" zoomScale="75" zoomScaleNormal="70" zoomScaleSheetLayoutView="100" zoomScalePageLayoutView="75" workbookViewId="0">
      <selection activeCell="H17" sqref="H17"/>
    </sheetView>
  </sheetViews>
  <sheetFormatPr baseColWidth="10" defaultRowHeight="15" x14ac:dyDescent="0.25"/>
  <cols>
    <col min="5" max="5" width="27.85546875" bestFit="1" customWidth="1"/>
    <col min="6" max="6" width="16.42578125" bestFit="1" customWidth="1"/>
    <col min="9" max="11" width="11.42578125" customWidth="1"/>
    <col min="12" max="12" width="13.28515625" style="23" bestFit="1" customWidth="1"/>
    <col min="13" max="13" width="11.42578125" style="23"/>
    <col min="14" max="15" width="11.42578125" style="23" customWidth="1"/>
    <col min="16" max="16" width="11.42578125" customWidth="1"/>
  </cols>
  <sheetData>
    <row r="1" spans="4:18" x14ac:dyDescent="0.25">
      <c r="Q1" s="9"/>
    </row>
    <row r="2" spans="4:18" ht="15" customHeight="1" x14ac:dyDescent="0.25">
      <c r="E2" s="572" t="s">
        <v>127</v>
      </c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</row>
    <row r="3" spans="4:18" ht="15" customHeight="1" x14ac:dyDescent="0.25"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</row>
    <row r="4" spans="4:18" ht="20.25" customHeight="1" x14ac:dyDescent="0.25">
      <c r="E4" s="572"/>
      <c r="F4" s="572"/>
      <c r="G4" s="572"/>
      <c r="H4" s="572"/>
      <c r="I4" s="572"/>
      <c r="J4" s="572"/>
      <c r="K4" s="572"/>
      <c r="L4" s="572"/>
      <c r="M4" s="572"/>
      <c r="N4" s="572"/>
      <c r="O4" s="572"/>
      <c r="P4" s="572"/>
    </row>
    <row r="5" spans="4:18" ht="15.75" customHeight="1" thickBot="1" x14ac:dyDescent="0.3">
      <c r="G5" s="16"/>
      <c r="H5" s="16"/>
      <c r="I5" s="16"/>
      <c r="J5" s="16"/>
      <c r="K5" s="16"/>
      <c r="L5" s="26"/>
      <c r="M5" s="27"/>
      <c r="N5" s="28"/>
      <c r="O5" s="28"/>
    </row>
    <row r="6" spans="4:18" ht="15.75" thickBot="1" x14ac:dyDescent="0.3">
      <c r="E6" s="82"/>
      <c r="F6" s="83"/>
      <c r="G6" s="626" t="s">
        <v>102</v>
      </c>
      <c r="H6" s="638"/>
      <c r="I6" s="638"/>
      <c r="J6" s="638"/>
      <c r="K6" s="639"/>
      <c r="L6" s="638" t="s">
        <v>71</v>
      </c>
      <c r="M6" s="638"/>
      <c r="N6" s="638"/>
      <c r="O6" s="638"/>
      <c r="P6" s="639"/>
    </row>
    <row r="7" spans="4:18" ht="15.75" thickBot="1" x14ac:dyDescent="0.3">
      <c r="E7" s="84"/>
      <c r="F7" s="83"/>
      <c r="G7" s="85" t="s">
        <v>60</v>
      </c>
      <c r="H7" s="640" t="s">
        <v>101</v>
      </c>
      <c r="I7" s="641"/>
      <c r="J7" s="640" t="s">
        <v>98</v>
      </c>
      <c r="K7" s="641"/>
      <c r="L7" s="86" t="s">
        <v>60</v>
      </c>
      <c r="M7" s="642" t="s">
        <v>101</v>
      </c>
      <c r="N7" s="643"/>
      <c r="O7" s="640" t="s">
        <v>98</v>
      </c>
      <c r="P7" s="641"/>
    </row>
    <row r="8" spans="4:18" ht="15.75" thickBot="1" x14ac:dyDescent="0.3">
      <c r="D8" s="7"/>
      <c r="E8" s="67" t="s">
        <v>54</v>
      </c>
      <c r="F8" s="67" t="s">
        <v>4</v>
      </c>
      <c r="G8" s="87" t="s">
        <v>131</v>
      </c>
      <c r="H8" s="88" t="s">
        <v>131</v>
      </c>
      <c r="I8" s="85" t="s">
        <v>97</v>
      </c>
      <c r="J8" s="85" t="s">
        <v>131</v>
      </c>
      <c r="K8" s="85" t="s">
        <v>97</v>
      </c>
      <c r="L8" s="89" t="s">
        <v>131</v>
      </c>
      <c r="M8" s="89" t="s">
        <v>131</v>
      </c>
      <c r="N8" s="90" t="s">
        <v>97</v>
      </c>
      <c r="O8" s="89" t="s">
        <v>131</v>
      </c>
      <c r="P8" s="91" t="s">
        <v>97</v>
      </c>
    </row>
    <row r="9" spans="4:18" x14ac:dyDescent="0.25">
      <c r="D9" s="7"/>
      <c r="E9" s="599" t="s">
        <v>74</v>
      </c>
      <c r="F9" s="92" t="s">
        <v>80</v>
      </c>
      <c r="G9" s="276">
        <v>28</v>
      </c>
      <c r="H9" s="277">
        <v>6</v>
      </c>
      <c r="I9" s="95">
        <v>0.21428571428571427</v>
      </c>
      <c r="J9" s="278">
        <v>22</v>
      </c>
      <c r="K9" s="279">
        <v>0.7857142857142857</v>
      </c>
      <c r="L9" s="93">
        <v>13059.4</v>
      </c>
      <c r="M9" s="94">
        <v>1857.3</v>
      </c>
      <c r="N9" s="95">
        <v>0.14221939752209137</v>
      </c>
      <c r="O9" s="94">
        <v>11202.1</v>
      </c>
      <c r="P9" s="280">
        <v>0.85778060247790866</v>
      </c>
      <c r="Q9" s="222"/>
    </row>
    <row r="10" spans="4:18" x14ac:dyDescent="0.25">
      <c r="D10" s="7"/>
      <c r="E10" s="644"/>
      <c r="F10" s="96" t="s">
        <v>81</v>
      </c>
      <c r="G10" s="281">
        <v>16</v>
      </c>
      <c r="H10" s="282">
        <v>4</v>
      </c>
      <c r="I10" s="95">
        <v>0.25</v>
      </c>
      <c r="J10" s="283">
        <v>12</v>
      </c>
      <c r="K10" s="279">
        <v>0.75</v>
      </c>
      <c r="L10" s="97">
        <v>10908.6</v>
      </c>
      <c r="M10" s="98">
        <v>8669.4</v>
      </c>
      <c r="N10" s="95">
        <v>0.79472347759128026</v>
      </c>
      <c r="O10" s="98">
        <v>2239.3000000000002</v>
      </c>
      <c r="P10" s="284">
        <v>0.20527652240871966</v>
      </c>
      <c r="Q10" s="222"/>
    </row>
    <row r="11" spans="4:18" x14ac:dyDescent="0.25">
      <c r="D11" s="7"/>
      <c r="E11" s="644"/>
      <c r="F11" s="96" t="s">
        <v>82</v>
      </c>
      <c r="G11" s="281">
        <v>190</v>
      </c>
      <c r="H11" s="282">
        <v>74</v>
      </c>
      <c r="I11" s="95">
        <v>0.38947368421052631</v>
      </c>
      <c r="J11" s="283">
        <v>116</v>
      </c>
      <c r="K11" s="279">
        <v>0.61052631578947369</v>
      </c>
      <c r="L11" s="97">
        <v>267287.59999999998</v>
      </c>
      <c r="M11" s="98">
        <v>149649.1</v>
      </c>
      <c r="N11" s="95">
        <v>0.55987912609227242</v>
      </c>
      <c r="O11" s="98">
        <v>117638.5</v>
      </c>
      <c r="P11" s="284">
        <v>0.44012087390772758</v>
      </c>
      <c r="Q11" s="222"/>
    </row>
    <row r="12" spans="4:18" x14ac:dyDescent="0.25">
      <c r="D12" s="7"/>
      <c r="E12" s="644"/>
      <c r="F12" s="96" t="s">
        <v>6</v>
      </c>
      <c r="G12" s="281">
        <v>108</v>
      </c>
      <c r="H12" s="282">
        <v>46</v>
      </c>
      <c r="I12" s="95">
        <v>0.42592592592592593</v>
      </c>
      <c r="J12" s="283">
        <v>62</v>
      </c>
      <c r="K12" s="279">
        <v>0.57407407407407407</v>
      </c>
      <c r="L12" s="97">
        <v>127242.7</v>
      </c>
      <c r="M12" s="98">
        <v>84033.4</v>
      </c>
      <c r="N12" s="95">
        <v>0.66041531916766416</v>
      </c>
      <c r="O12" s="98">
        <v>43209.4</v>
      </c>
      <c r="P12" s="284">
        <v>0.33958468083233589</v>
      </c>
      <c r="Q12" s="222"/>
      <c r="R12" s="10"/>
    </row>
    <row r="13" spans="4:18" x14ac:dyDescent="0.25">
      <c r="D13" s="7"/>
      <c r="E13" s="644"/>
      <c r="F13" s="96" t="s">
        <v>7</v>
      </c>
      <c r="G13" s="281">
        <v>18</v>
      </c>
      <c r="H13" s="282">
        <v>14</v>
      </c>
      <c r="I13" s="95">
        <v>0.77777777777777779</v>
      </c>
      <c r="J13" s="283">
        <v>4</v>
      </c>
      <c r="K13" s="279">
        <v>0.22222222222222221</v>
      </c>
      <c r="L13" s="97">
        <v>9337.2999999999993</v>
      </c>
      <c r="M13" s="98">
        <v>4706.8999999999996</v>
      </c>
      <c r="N13" s="95">
        <v>0.50410187208156609</v>
      </c>
      <c r="O13" s="98">
        <v>4630.3</v>
      </c>
      <c r="P13" s="284">
        <v>0.4958981279184338</v>
      </c>
      <c r="Q13" s="222"/>
      <c r="R13" s="10"/>
    </row>
    <row r="14" spans="4:18" x14ac:dyDescent="0.25">
      <c r="D14" s="7"/>
      <c r="E14" s="644"/>
      <c r="F14" s="96" t="s">
        <v>83</v>
      </c>
      <c r="G14" s="281">
        <v>324</v>
      </c>
      <c r="H14" s="282">
        <v>186</v>
      </c>
      <c r="I14" s="95">
        <v>0.57407407407407407</v>
      </c>
      <c r="J14" s="283">
        <v>138</v>
      </c>
      <c r="K14" s="279">
        <v>0.42592592592592593</v>
      </c>
      <c r="L14" s="97">
        <v>524798.19999999995</v>
      </c>
      <c r="M14" s="98">
        <v>391377.2</v>
      </c>
      <c r="N14" s="95">
        <v>0.74656188754507768</v>
      </c>
      <c r="O14" s="98">
        <v>133420.9</v>
      </c>
      <c r="P14" s="284">
        <v>0.25343811245492226</v>
      </c>
      <c r="Q14" s="222"/>
      <c r="R14" s="10"/>
    </row>
    <row r="15" spans="4:18" x14ac:dyDescent="0.25">
      <c r="D15" s="7"/>
      <c r="E15" s="644"/>
      <c r="F15" s="96" t="s">
        <v>84</v>
      </c>
      <c r="G15" s="281">
        <v>78</v>
      </c>
      <c r="H15" s="282">
        <v>41</v>
      </c>
      <c r="I15" s="95">
        <v>0.52564102564102566</v>
      </c>
      <c r="J15" s="283">
        <v>37</v>
      </c>
      <c r="K15" s="279">
        <v>0.47435897435897434</v>
      </c>
      <c r="L15" s="97">
        <v>54136.4</v>
      </c>
      <c r="M15" s="98">
        <v>45975.5</v>
      </c>
      <c r="N15" s="95">
        <v>0.8492529979828729</v>
      </c>
      <c r="O15" s="98">
        <v>8160.9</v>
      </c>
      <c r="P15" s="284">
        <v>0.1507470020171271</v>
      </c>
      <c r="Q15" s="222"/>
      <c r="R15" s="10"/>
    </row>
    <row r="16" spans="4:18" x14ac:dyDescent="0.25">
      <c r="D16" s="7"/>
      <c r="E16" s="644"/>
      <c r="F16" s="99" t="s">
        <v>8</v>
      </c>
      <c r="G16" s="285">
        <v>87</v>
      </c>
      <c r="H16" s="286">
        <v>50</v>
      </c>
      <c r="I16" s="95">
        <v>0.57471264367816088</v>
      </c>
      <c r="J16" s="287">
        <v>37</v>
      </c>
      <c r="K16" s="279">
        <v>0.42528735632183906</v>
      </c>
      <c r="L16" s="100">
        <v>106873.2</v>
      </c>
      <c r="M16" s="101">
        <v>67264.2</v>
      </c>
      <c r="N16" s="95">
        <v>0.62920142893518871</v>
      </c>
      <c r="O16" s="101">
        <v>39609</v>
      </c>
      <c r="P16" s="288">
        <v>0.37079857106481134</v>
      </c>
      <c r="Q16" s="222"/>
    </row>
    <row r="17" spans="4:16" s="25" customFormat="1" ht="15.75" thickBot="1" x14ac:dyDescent="0.3">
      <c r="D17" s="24"/>
      <c r="E17" s="645"/>
      <c r="F17" s="102" t="s">
        <v>99</v>
      </c>
      <c r="G17" s="103">
        <v>849</v>
      </c>
      <c r="H17" s="104">
        <v>421</v>
      </c>
      <c r="I17" s="105">
        <v>0.49587750294464078</v>
      </c>
      <c r="J17" s="106">
        <v>428</v>
      </c>
      <c r="K17" s="107">
        <v>0.50412249705535928</v>
      </c>
      <c r="L17" s="108">
        <v>1113643.3</v>
      </c>
      <c r="M17" s="108">
        <v>753533</v>
      </c>
      <c r="N17" s="105">
        <v>0.67707191778825138</v>
      </c>
      <c r="O17" s="108">
        <v>360110.4</v>
      </c>
      <c r="P17" s="109">
        <v>0.32292808221174885</v>
      </c>
    </row>
    <row r="18" spans="4:16" x14ac:dyDescent="0.25">
      <c r="E18" s="624" t="s">
        <v>75</v>
      </c>
      <c r="F18" s="96" t="s">
        <v>10</v>
      </c>
      <c r="G18" s="281">
        <v>28</v>
      </c>
      <c r="H18" s="282">
        <v>10</v>
      </c>
      <c r="I18" s="95">
        <v>0.35714285714285715</v>
      </c>
      <c r="J18" s="282">
        <v>18</v>
      </c>
      <c r="K18" s="279">
        <v>0.6428571428571429</v>
      </c>
      <c r="L18" s="98">
        <v>2874.1</v>
      </c>
      <c r="M18" s="98">
        <v>986.4</v>
      </c>
      <c r="N18" s="95">
        <v>0.34319114884141677</v>
      </c>
      <c r="O18" s="98">
        <v>1887.8</v>
      </c>
      <c r="P18" s="289">
        <v>0.65680885115858323</v>
      </c>
    </row>
    <row r="19" spans="4:16" x14ac:dyDescent="0.25">
      <c r="E19" s="636"/>
      <c r="F19" s="96" t="s">
        <v>11</v>
      </c>
      <c r="G19" s="281">
        <v>31</v>
      </c>
      <c r="H19" s="282">
        <v>17</v>
      </c>
      <c r="I19" s="95">
        <v>0.54838709677419351</v>
      </c>
      <c r="J19" s="282">
        <v>14</v>
      </c>
      <c r="K19" s="279">
        <v>0.45161290322580644</v>
      </c>
      <c r="L19" s="98">
        <v>4151.8</v>
      </c>
      <c r="M19" s="98">
        <v>1919.9</v>
      </c>
      <c r="N19" s="95">
        <v>0.46243707396969908</v>
      </c>
      <c r="O19" s="98">
        <v>2231.8000000000002</v>
      </c>
      <c r="P19" s="289">
        <v>0.53756292603030076</v>
      </c>
    </row>
    <row r="20" spans="4:16" x14ac:dyDescent="0.25">
      <c r="E20" s="636"/>
      <c r="F20" s="99" t="s">
        <v>12</v>
      </c>
      <c r="G20" s="285">
        <v>43</v>
      </c>
      <c r="H20" s="286">
        <v>26</v>
      </c>
      <c r="I20" s="95">
        <v>0.60465116279069764</v>
      </c>
      <c r="J20" s="286">
        <v>17</v>
      </c>
      <c r="K20" s="279">
        <v>0.39534883720930231</v>
      </c>
      <c r="L20" s="101">
        <v>5495.6</v>
      </c>
      <c r="M20" s="101">
        <v>2623.1</v>
      </c>
      <c r="N20" s="95">
        <v>0.47730912002329129</v>
      </c>
      <c r="O20" s="101">
        <v>2872.5</v>
      </c>
      <c r="P20" s="290">
        <v>0.5226908799767086</v>
      </c>
    </row>
    <row r="21" spans="4:16" s="25" customFormat="1" ht="15.75" thickBot="1" x14ac:dyDescent="0.3">
      <c r="E21" s="637"/>
      <c r="F21" s="102" t="s">
        <v>99</v>
      </c>
      <c r="G21" s="103">
        <v>102</v>
      </c>
      <c r="H21" s="111">
        <v>53</v>
      </c>
      <c r="I21" s="112">
        <v>0.51960784313725494</v>
      </c>
      <c r="J21" s="113">
        <v>49</v>
      </c>
      <c r="K21" s="107">
        <v>0.48039215686274511</v>
      </c>
      <c r="L21" s="114">
        <v>12521.5</v>
      </c>
      <c r="M21" s="114">
        <v>5529.5</v>
      </c>
      <c r="N21" s="105">
        <v>0.4415924609671365</v>
      </c>
      <c r="O21" s="114">
        <v>6992</v>
      </c>
      <c r="P21" s="109">
        <v>0.55840753903286355</v>
      </c>
    </row>
    <row r="22" spans="4:16" x14ac:dyDescent="0.25">
      <c r="E22" s="624" t="s">
        <v>13</v>
      </c>
      <c r="F22" s="115" t="s">
        <v>13</v>
      </c>
      <c r="G22" s="291">
        <v>15</v>
      </c>
      <c r="H22" s="292">
        <v>4</v>
      </c>
      <c r="I22" s="293">
        <v>0.26666666666666666</v>
      </c>
      <c r="J22" s="282">
        <v>11</v>
      </c>
      <c r="K22" s="279">
        <v>0.73333333333333328</v>
      </c>
      <c r="L22" s="98">
        <v>749.1</v>
      </c>
      <c r="M22" s="116">
        <v>377.3</v>
      </c>
      <c r="N22" s="95">
        <v>0.50367107195301031</v>
      </c>
      <c r="O22" s="116">
        <v>371.8</v>
      </c>
      <c r="P22" s="289">
        <v>0.49632892804698975</v>
      </c>
    </row>
    <row r="23" spans="4:16" s="14" customFormat="1" ht="15.75" thickBot="1" x14ac:dyDescent="0.3">
      <c r="E23" s="637"/>
      <c r="F23" s="102" t="s">
        <v>99</v>
      </c>
      <c r="G23" s="294">
        <v>15</v>
      </c>
      <c r="H23" s="295">
        <v>4</v>
      </c>
      <c r="I23" s="112">
        <v>0.26666666666666666</v>
      </c>
      <c r="J23" s="106">
        <v>11</v>
      </c>
      <c r="K23" s="107">
        <v>0.73333333333333328</v>
      </c>
      <c r="L23" s="108">
        <v>749.1</v>
      </c>
      <c r="M23" s="108">
        <v>377.3</v>
      </c>
      <c r="N23" s="105">
        <v>0.50367107195301031</v>
      </c>
      <c r="O23" s="108">
        <v>371.8</v>
      </c>
      <c r="P23" s="296">
        <v>0.49632892804698975</v>
      </c>
    </row>
    <row r="24" spans="4:16" x14ac:dyDescent="0.25">
      <c r="E24" s="624" t="s">
        <v>73</v>
      </c>
      <c r="F24" s="96" t="s">
        <v>16</v>
      </c>
      <c r="G24" s="281">
        <v>38</v>
      </c>
      <c r="H24" s="282">
        <v>12</v>
      </c>
      <c r="I24" s="293">
        <v>0.31578947368421051</v>
      </c>
      <c r="J24" s="282">
        <v>26</v>
      </c>
      <c r="K24" s="279">
        <v>0.68421052631578949</v>
      </c>
      <c r="L24" s="98">
        <v>17097.099999999999</v>
      </c>
      <c r="M24" s="98">
        <v>7690.6</v>
      </c>
      <c r="N24" s="95">
        <v>0.44981634419671057</v>
      </c>
      <c r="O24" s="98">
        <v>9406.6</v>
      </c>
      <c r="P24" s="289">
        <v>0.55018365580328943</v>
      </c>
    </row>
    <row r="25" spans="4:16" x14ac:dyDescent="0.25">
      <c r="E25" s="636"/>
      <c r="F25" s="96" t="s">
        <v>17</v>
      </c>
      <c r="G25" s="281">
        <v>81</v>
      </c>
      <c r="H25" s="282">
        <v>43</v>
      </c>
      <c r="I25" s="293">
        <v>0.53086419753086422</v>
      </c>
      <c r="J25" s="282">
        <v>38</v>
      </c>
      <c r="K25" s="279">
        <v>0.46913580246913578</v>
      </c>
      <c r="L25" s="98">
        <v>63629.9</v>
      </c>
      <c r="M25" s="98">
        <v>36419.199999999997</v>
      </c>
      <c r="N25" s="95">
        <v>0.57235984969330456</v>
      </c>
      <c r="O25" s="98">
        <v>27210.7</v>
      </c>
      <c r="P25" s="289">
        <v>0.4276401503066955</v>
      </c>
    </row>
    <row r="26" spans="4:16" x14ac:dyDescent="0.25">
      <c r="E26" s="636"/>
      <c r="F26" s="96" t="s">
        <v>18</v>
      </c>
      <c r="G26" s="281">
        <v>28</v>
      </c>
      <c r="H26" s="282">
        <v>12</v>
      </c>
      <c r="I26" s="293">
        <v>0.42857142857142855</v>
      </c>
      <c r="J26" s="282">
        <v>16</v>
      </c>
      <c r="K26" s="279">
        <v>0.5714285714285714</v>
      </c>
      <c r="L26" s="98">
        <v>7779</v>
      </c>
      <c r="M26" s="98">
        <v>3306.2</v>
      </c>
      <c r="N26" s="95">
        <v>0.42582074366008521</v>
      </c>
      <c r="O26" s="98">
        <v>4472.8</v>
      </c>
      <c r="P26" s="289">
        <v>0.57417925633991473</v>
      </c>
    </row>
    <row r="27" spans="4:16" x14ac:dyDescent="0.25">
      <c r="E27" s="636"/>
      <c r="F27" s="96" t="s">
        <v>50</v>
      </c>
      <c r="G27" s="281">
        <v>6</v>
      </c>
      <c r="H27" s="282">
        <v>1</v>
      </c>
      <c r="I27" s="293">
        <v>0.16666666666666666</v>
      </c>
      <c r="J27" s="282">
        <v>5</v>
      </c>
      <c r="K27" s="279">
        <v>0.83333333333333337</v>
      </c>
      <c r="L27" s="98">
        <v>2609.6999999999998</v>
      </c>
      <c r="M27" s="98">
        <v>46</v>
      </c>
      <c r="N27" s="95">
        <v>1.7626547112694946E-2</v>
      </c>
      <c r="O27" s="98">
        <v>2563.6999999999998</v>
      </c>
      <c r="P27" s="289">
        <v>0.98237345288730504</v>
      </c>
    </row>
    <row r="28" spans="4:16" x14ac:dyDescent="0.25">
      <c r="E28" s="636"/>
      <c r="F28" s="99" t="s">
        <v>19</v>
      </c>
      <c r="G28" s="285">
        <v>111</v>
      </c>
      <c r="H28" s="286">
        <v>57</v>
      </c>
      <c r="I28" s="297">
        <v>0.51351351351351349</v>
      </c>
      <c r="J28" s="286">
        <v>54</v>
      </c>
      <c r="K28" s="279">
        <v>0.48648648648648651</v>
      </c>
      <c r="L28" s="101">
        <v>41182.400000000001</v>
      </c>
      <c r="M28" s="101">
        <v>26800.7</v>
      </c>
      <c r="N28" s="95">
        <v>0.65079060596936644</v>
      </c>
      <c r="O28" s="101">
        <v>14381.7</v>
      </c>
      <c r="P28" s="290">
        <v>0.3492093940306335</v>
      </c>
    </row>
    <row r="29" spans="4:16" s="14" customFormat="1" ht="15.75" thickBot="1" x14ac:dyDescent="0.3">
      <c r="E29" s="637"/>
      <c r="F29" s="102" t="s">
        <v>99</v>
      </c>
      <c r="G29" s="103">
        <v>264</v>
      </c>
      <c r="H29" s="111">
        <v>125</v>
      </c>
      <c r="I29" s="298">
        <v>0.47348484848484851</v>
      </c>
      <c r="J29" s="111">
        <v>139</v>
      </c>
      <c r="K29" s="107">
        <v>0.52651515151515149</v>
      </c>
      <c r="L29" s="114">
        <v>132298.20000000001</v>
      </c>
      <c r="M29" s="114">
        <v>74262.7</v>
      </c>
      <c r="N29" s="105">
        <v>0.56139447721467406</v>
      </c>
      <c r="O29" s="114">
        <v>58035.5</v>
      </c>
      <c r="P29" s="109">
        <v>0.43860552278532589</v>
      </c>
    </row>
    <row r="30" spans="4:16" x14ac:dyDescent="0.25">
      <c r="E30" s="624" t="s">
        <v>76</v>
      </c>
      <c r="F30" s="96" t="s">
        <v>78</v>
      </c>
      <c r="G30" s="281">
        <v>11</v>
      </c>
      <c r="H30" s="282">
        <v>8</v>
      </c>
      <c r="I30" s="293">
        <v>0.72727272727272729</v>
      </c>
      <c r="J30" s="282">
        <v>3</v>
      </c>
      <c r="K30" s="279">
        <v>0.27272727272727271</v>
      </c>
      <c r="L30" s="98">
        <v>493.3</v>
      </c>
      <c r="M30" s="98">
        <v>406.3</v>
      </c>
      <c r="N30" s="95">
        <v>0.82363673221163591</v>
      </c>
      <c r="O30" s="98">
        <v>87</v>
      </c>
      <c r="P30" s="289">
        <v>0.17636326778836409</v>
      </c>
    </row>
    <row r="31" spans="4:16" x14ac:dyDescent="0.25">
      <c r="E31" s="636"/>
      <c r="F31" s="96" t="s">
        <v>20</v>
      </c>
      <c r="G31" s="281">
        <v>5</v>
      </c>
      <c r="H31" s="282">
        <v>3</v>
      </c>
      <c r="I31" s="293">
        <v>0.6</v>
      </c>
      <c r="J31" s="282">
        <v>2</v>
      </c>
      <c r="K31" s="279">
        <v>0.4</v>
      </c>
      <c r="L31" s="98">
        <v>184.8</v>
      </c>
      <c r="M31" s="98">
        <v>62.5</v>
      </c>
      <c r="N31" s="95">
        <v>0.33820346320346317</v>
      </c>
      <c r="O31" s="98">
        <v>122.3</v>
      </c>
      <c r="P31" s="289">
        <v>0.66179653679653672</v>
      </c>
    </row>
    <row r="32" spans="4:16" x14ac:dyDescent="0.25">
      <c r="E32" s="636"/>
      <c r="F32" s="48" t="s">
        <v>21</v>
      </c>
      <c r="G32" s="285">
        <v>4</v>
      </c>
      <c r="H32" s="286">
        <v>1</v>
      </c>
      <c r="I32" s="297">
        <v>0.25</v>
      </c>
      <c r="J32" s="286">
        <v>3</v>
      </c>
      <c r="K32" s="279">
        <v>0.75</v>
      </c>
      <c r="L32" s="101">
        <v>232.1</v>
      </c>
      <c r="M32" s="101">
        <v>33.9</v>
      </c>
      <c r="N32" s="95">
        <v>0.14605773373545886</v>
      </c>
      <c r="O32" s="101">
        <v>198.2</v>
      </c>
      <c r="P32" s="290">
        <v>0.85394226626454117</v>
      </c>
    </row>
    <row r="33" spans="5:16" s="14" customFormat="1" ht="15.75" thickBot="1" x14ac:dyDescent="0.3">
      <c r="E33" s="637"/>
      <c r="F33" s="102" t="s">
        <v>99</v>
      </c>
      <c r="G33" s="103">
        <v>20</v>
      </c>
      <c r="H33" s="111">
        <v>12</v>
      </c>
      <c r="I33" s="299">
        <v>0.6</v>
      </c>
      <c r="J33" s="111">
        <v>8</v>
      </c>
      <c r="K33" s="107">
        <v>0.4</v>
      </c>
      <c r="L33" s="114">
        <v>910.1</v>
      </c>
      <c r="M33" s="114">
        <v>502.6</v>
      </c>
      <c r="N33" s="105">
        <v>0.55229619863766199</v>
      </c>
      <c r="O33" s="114">
        <v>407.5</v>
      </c>
      <c r="P33" s="109">
        <v>0.44770380136233795</v>
      </c>
    </row>
    <row r="34" spans="5:16" x14ac:dyDescent="0.25">
      <c r="E34" s="624" t="s">
        <v>22</v>
      </c>
      <c r="F34" s="96" t="s">
        <v>23</v>
      </c>
      <c r="G34" s="281">
        <v>13</v>
      </c>
      <c r="H34" s="282">
        <v>2</v>
      </c>
      <c r="I34" s="293">
        <v>0.15384615384615385</v>
      </c>
      <c r="J34" s="282">
        <v>11</v>
      </c>
      <c r="K34" s="279">
        <v>0.84615384615384615</v>
      </c>
      <c r="L34" s="98">
        <v>850</v>
      </c>
      <c r="M34" s="98">
        <v>65.7</v>
      </c>
      <c r="N34" s="95">
        <v>7.7294117647058833E-2</v>
      </c>
      <c r="O34" s="98">
        <v>784.3</v>
      </c>
      <c r="P34" s="289">
        <v>0.92270588235294115</v>
      </c>
    </row>
    <row r="35" spans="5:16" x14ac:dyDescent="0.25">
      <c r="E35" s="636"/>
      <c r="F35" s="96" t="s">
        <v>24</v>
      </c>
      <c r="G35" s="281">
        <v>13</v>
      </c>
      <c r="H35" s="282">
        <v>3</v>
      </c>
      <c r="I35" s="293">
        <v>0.23076923076923078</v>
      </c>
      <c r="J35" s="282">
        <v>10</v>
      </c>
      <c r="K35" s="279">
        <v>0.76923076923076927</v>
      </c>
      <c r="L35" s="98">
        <v>791.5</v>
      </c>
      <c r="M35" s="98">
        <v>411.5</v>
      </c>
      <c r="N35" s="95">
        <v>0.51989892608970312</v>
      </c>
      <c r="O35" s="98">
        <v>380</v>
      </c>
      <c r="P35" s="289">
        <v>0.48010107391029688</v>
      </c>
    </row>
    <row r="36" spans="5:16" x14ac:dyDescent="0.25">
      <c r="E36" s="636"/>
      <c r="F36" s="46" t="s">
        <v>25</v>
      </c>
      <c r="G36" s="281">
        <v>57</v>
      </c>
      <c r="H36" s="282">
        <v>27</v>
      </c>
      <c r="I36" s="293">
        <v>0.47368421052631576</v>
      </c>
      <c r="J36" s="282">
        <v>30</v>
      </c>
      <c r="K36" s="279">
        <v>0.52631578947368418</v>
      </c>
      <c r="L36" s="98">
        <v>9932.2000000000007</v>
      </c>
      <c r="M36" s="98">
        <v>6021.8</v>
      </c>
      <c r="N36" s="95">
        <v>0.60628454637898577</v>
      </c>
      <c r="O36" s="98">
        <v>3910.5</v>
      </c>
      <c r="P36" s="289">
        <v>0.39371545362101429</v>
      </c>
    </row>
    <row r="37" spans="5:16" x14ac:dyDescent="0.25">
      <c r="E37" s="636"/>
      <c r="F37" s="48" t="s">
        <v>26</v>
      </c>
      <c r="G37" s="281">
        <v>98</v>
      </c>
      <c r="H37" s="282">
        <v>62</v>
      </c>
      <c r="I37" s="293">
        <v>0.63265306122448983</v>
      </c>
      <c r="J37" s="286">
        <v>36</v>
      </c>
      <c r="K37" s="279">
        <v>0.36734693877551022</v>
      </c>
      <c r="L37" s="101">
        <v>20006.099999999999</v>
      </c>
      <c r="M37" s="101">
        <v>12710.5</v>
      </c>
      <c r="N37" s="95">
        <v>0.63536038625129321</v>
      </c>
      <c r="O37" s="101">
        <v>7295.6</v>
      </c>
      <c r="P37" s="290">
        <v>0.36463961374870674</v>
      </c>
    </row>
    <row r="38" spans="5:16" s="14" customFormat="1" ht="15.75" thickBot="1" x14ac:dyDescent="0.3">
      <c r="E38" s="637"/>
      <c r="F38" s="102" t="s">
        <v>99</v>
      </c>
      <c r="G38" s="300">
        <v>181</v>
      </c>
      <c r="H38" s="104">
        <v>94</v>
      </c>
      <c r="I38" s="107">
        <v>0.51933701657458564</v>
      </c>
      <c r="J38" s="111">
        <v>87</v>
      </c>
      <c r="K38" s="107">
        <v>0.48066298342541436</v>
      </c>
      <c r="L38" s="114">
        <v>31579.8</v>
      </c>
      <c r="M38" s="114">
        <v>19209.5</v>
      </c>
      <c r="N38" s="105">
        <v>0.60830232889508096</v>
      </c>
      <c r="O38" s="114">
        <v>12370.3</v>
      </c>
      <c r="P38" s="109">
        <v>0.39169767110491904</v>
      </c>
    </row>
    <row r="39" spans="5:16" x14ac:dyDescent="0.25">
      <c r="E39" s="624" t="s">
        <v>27</v>
      </c>
      <c r="F39" s="46" t="s">
        <v>28</v>
      </c>
      <c r="G39" s="281">
        <v>86</v>
      </c>
      <c r="H39" s="282">
        <v>38</v>
      </c>
      <c r="I39" s="293">
        <v>0.44186046511627908</v>
      </c>
      <c r="J39" s="282">
        <v>48</v>
      </c>
      <c r="K39" s="279">
        <v>0.55813953488372092</v>
      </c>
      <c r="L39" s="98">
        <v>39430.9</v>
      </c>
      <c r="M39" s="98">
        <v>22111.7</v>
      </c>
      <c r="N39" s="95">
        <v>0.56077086751760674</v>
      </c>
      <c r="O39" s="98">
        <v>17319.2</v>
      </c>
      <c r="P39" s="289">
        <v>0.43922913248239326</v>
      </c>
    </row>
    <row r="40" spans="5:16" x14ac:dyDescent="0.25">
      <c r="E40" s="636"/>
      <c r="F40" s="48" t="s">
        <v>79</v>
      </c>
      <c r="G40" s="285">
        <v>49</v>
      </c>
      <c r="H40" s="286">
        <v>22</v>
      </c>
      <c r="I40" s="293">
        <v>0.44897959183673469</v>
      </c>
      <c r="J40" s="286">
        <v>27</v>
      </c>
      <c r="K40" s="279">
        <v>0.55102040816326525</v>
      </c>
      <c r="L40" s="101">
        <v>5522.2</v>
      </c>
      <c r="M40" s="101">
        <v>1045.3</v>
      </c>
      <c r="N40" s="95">
        <v>0.18929050016297852</v>
      </c>
      <c r="O40" s="101">
        <v>4476.8999999999996</v>
      </c>
      <c r="P40" s="290">
        <v>0.81070949983702145</v>
      </c>
    </row>
    <row r="41" spans="5:16" s="14" customFormat="1" ht="15.75" thickBot="1" x14ac:dyDescent="0.3">
      <c r="E41" s="637"/>
      <c r="F41" s="102" t="s">
        <v>99</v>
      </c>
      <c r="G41" s="103">
        <v>135</v>
      </c>
      <c r="H41" s="111">
        <v>60</v>
      </c>
      <c r="I41" s="107">
        <v>0.44444444444444442</v>
      </c>
      <c r="J41" s="111">
        <v>75</v>
      </c>
      <c r="K41" s="107">
        <v>0.55555555555555558</v>
      </c>
      <c r="L41" s="114">
        <v>44953.1</v>
      </c>
      <c r="M41" s="114">
        <v>23157</v>
      </c>
      <c r="N41" s="105">
        <v>0.51513688711123373</v>
      </c>
      <c r="O41" s="114">
        <v>21796.1</v>
      </c>
      <c r="P41" s="109">
        <v>0.48486311288876627</v>
      </c>
    </row>
    <row r="42" spans="5:16" x14ac:dyDescent="0.25">
      <c r="E42" s="624" t="s">
        <v>29</v>
      </c>
      <c r="F42" s="56" t="s">
        <v>30</v>
      </c>
      <c r="G42" s="301">
        <v>3</v>
      </c>
      <c r="H42" s="302">
        <v>0</v>
      </c>
      <c r="I42" s="293">
        <v>0</v>
      </c>
      <c r="J42" s="302">
        <v>3</v>
      </c>
      <c r="K42" s="279">
        <v>1</v>
      </c>
      <c r="L42" s="117">
        <v>4.7</v>
      </c>
      <c r="M42" s="118">
        <v>0</v>
      </c>
      <c r="N42" s="95">
        <v>0</v>
      </c>
      <c r="O42" s="119">
        <v>4.7</v>
      </c>
      <c r="P42" s="303">
        <v>1</v>
      </c>
    </row>
    <row r="43" spans="5:16" s="14" customFormat="1" ht="15.75" thickBot="1" x14ac:dyDescent="0.3">
      <c r="E43" s="646"/>
      <c r="F43" s="102" t="s">
        <v>99</v>
      </c>
      <c r="G43" s="103">
        <v>3</v>
      </c>
      <c r="H43" s="111">
        <v>0</v>
      </c>
      <c r="I43" s="107">
        <v>0</v>
      </c>
      <c r="J43" s="111">
        <v>3</v>
      </c>
      <c r="K43" s="107">
        <v>1</v>
      </c>
      <c r="L43" s="114">
        <v>4.7</v>
      </c>
      <c r="M43" s="114">
        <v>0</v>
      </c>
      <c r="N43" s="105">
        <v>0</v>
      </c>
      <c r="O43" s="114">
        <v>4.7</v>
      </c>
      <c r="P43" s="109">
        <v>1</v>
      </c>
    </row>
    <row r="44" spans="5:16" x14ac:dyDescent="0.25">
      <c r="E44" s="624" t="s">
        <v>32</v>
      </c>
      <c r="F44" s="56" t="s">
        <v>32</v>
      </c>
      <c r="G44" s="301">
        <v>22</v>
      </c>
      <c r="H44" s="302">
        <v>13</v>
      </c>
      <c r="I44" s="293">
        <v>0.59090909090909094</v>
      </c>
      <c r="J44" s="302">
        <v>9</v>
      </c>
      <c r="K44" s="279">
        <v>0.40909090909090912</v>
      </c>
      <c r="L44" s="117">
        <v>5385.9</v>
      </c>
      <c r="M44" s="117">
        <v>4194.3</v>
      </c>
      <c r="N44" s="95">
        <v>0.7787700991496157</v>
      </c>
      <c r="O44" s="117">
        <v>1191.5</v>
      </c>
      <c r="P44" s="303">
        <v>0.22122990085038433</v>
      </c>
    </row>
    <row r="45" spans="5:16" s="14" customFormat="1" ht="15.75" thickBot="1" x14ac:dyDescent="0.3">
      <c r="E45" s="646"/>
      <c r="F45" s="102" t="s">
        <v>99</v>
      </c>
      <c r="G45" s="103">
        <v>22</v>
      </c>
      <c r="H45" s="111">
        <v>13</v>
      </c>
      <c r="I45" s="107">
        <v>0.59090909090909094</v>
      </c>
      <c r="J45" s="111">
        <v>9</v>
      </c>
      <c r="K45" s="107">
        <v>0.40909090909090912</v>
      </c>
      <c r="L45" s="114">
        <v>5385.9</v>
      </c>
      <c r="M45" s="114">
        <v>4194.3</v>
      </c>
      <c r="N45" s="105">
        <v>0.7787700991496157</v>
      </c>
      <c r="O45" s="114">
        <v>1191.5</v>
      </c>
      <c r="P45" s="109">
        <v>0.22122990085038433</v>
      </c>
    </row>
    <row r="46" spans="5:16" x14ac:dyDescent="0.25">
      <c r="E46" s="624" t="s">
        <v>33</v>
      </c>
      <c r="F46" s="56" t="s">
        <v>33</v>
      </c>
      <c r="G46" s="301">
        <v>47</v>
      </c>
      <c r="H46" s="302">
        <v>9</v>
      </c>
      <c r="I46" s="293">
        <v>0.19148936170212766</v>
      </c>
      <c r="J46" s="304">
        <v>38</v>
      </c>
      <c r="K46" s="279">
        <v>0.80851063829787229</v>
      </c>
      <c r="L46" s="117">
        <v>11441</v>
      </c>
      <c r="M46" s="117">
        <v>2917.3</v>
      </c>
      <c r="N46" s="95">
        <v>0.25498422354493888</v>
      </c>
      <c r="O46" s="117">
        <v>8523.7999999999993</v>
      </c>
      <c r="P46" s="303">
        <v>0.74501577645506112</v>
      </c>
    </row>
    <row r="47" spans="5:16" s="14" customFormat="1" ht="15.75" thickBot="1" x14ac:dyDescent="0.3">
      <c r="E47" s="646"/>
      <c r="F47" s="102" t="s">
        <v>99</v>
      </c>
      <c r="G47" s="103">
        <v>47</v>
      </c>
      <c r="H47" s="111">
        <v>9</v>
      </c>
      <c r="I47" s="107">
        <v>0.19148936170212766</v>
      </c>
      <c r="J47" s="113">
        <v>38</v>
      </c>
      <c r="K47" s="107">
        <v>0.80851063829787229</v>
      </c>
      <c r="L47" s="114">
        <v>11441</v>
      </c>
      <c r="M47" s="114">
        <v>2917.3</v>
      </c>
      <c r="N47" s="105">
        <v>0.25498422354493888</v>
      </c>
      <c r="O47" s="114">
        <v>8523.7999999999993</v>
      </c>
      <c r="P47" s="109">
        <v>0.74501577645506112</v>
      </c>
    </row>
    <row r="48" spans="5:16" x14ac:dyDescent="0.25">
      <c r="E48" s="624" t="s">
        <v>34</v>
      </c>
      <c r="F48" s="56" t="s">
        <v>34</v>
      </c>
      <c r="G48" s="301">
        <v>19</v>
      </c>
      <c r="H48" s="302">
        <v>10</v>
      </c>
      <c r="I48" s="293">
        <v>0.52631578947368418</v>
      </c>
      <c r="J48" s="304">
        <v>9</v>
      </c>
      <c r="K48" s="305">
        <v>0.47368421052631576</v>
      </c>
      <c r="L48" s="117">
        <v>6415.3</v>
      </c>
      <c r="M48" s="117">
        <v>3339.8</v>
      </c>
      <c r="N48" s="95">
        <v>0.52059919255529752</v>
      </c>
      <c r="O48" s="117">
        <v>3075.5</v>
      </c>
      <c r="P48" s="303">
        <v>0.47940080744470248</v>
      </c>
    </row>
    <row r="49" spans="4:16" s="14" customFormat="1" ht="15.75" thickBot="1" x14ac:dyDescent="0.3">
      <c r="E49" s="646"/>
      <c r="F49" s="102" t="s">
        <v>99</v>
      </c>
      <c r="G49" s="103">
        <v>19</v>
      </c>
      <c r="H49" s="111">
        <v>10</v>
      </c>
      <c r="I49" s="107">
        <v>0.52631578947368418</v>
      </c>
      <c r="J49" s="113">
        <v>9</v>
      </c>
      <c r="K49" s="107">
        <v>0.47368421052631576</v>
      </c>
      <c r="L49" s="114">
        <v>6415.3</v>
      </c>
      <c r="M49" s="114">
        <v>3339.8</v>
      </c>
      <c r="N49" s="105">
        <v>0.52059919255529752</v>
      </c>
      <c r="O49" s="114">
        <v>3075.5</v>
      </c>
      <c r="P49" s="109">
        <v>0.47940080744470248</v>
      </c>
    </row>
    <row r="50" spans="4:16" x14ac:dyDescent="0.25">
      <c r="E50" s="624" t="s">
        <v>77</v>
      </c>
      <c r="F50" s="56" t="s">
        <v>30</v>
      </c>
      <c r="G50" s="301">
        <v>4</v>
      </c>
      <c r="H50" s="302">
        <v>2</v>
      </c>
      <c r="I50" s="293">
        <v>0.5</v>
      </c>
      <c r="J50" s="304">
        <v>2</v>
      </c>
      <c r="K50" s="279">
        <v>0.5</v>
      </c>
      <c r="L50" s="117">
        <v>118.6</v>
      </c>
      <c r="M50" s="119">
        <v>34.9</v>
      </c>
      <c r="N50" s="95">
        <v>0.29426644182124789</v>
      </c>
      <c r="O50" s="119">
        <v>83.7</v>
      </c>
      <c r="P50" s="303">
        <v>0.70573355817875216</v>
      </c>
    </row>
    <row r="51" spans="4:16" s="14" customFormat="1" ht="15.75" thickBot="1" x14ac:dyDescent="0.3">
      <c r="E51" s="646"/>
      <c r="F51" s="102" t="s">
        <v>99</v>
      </c>
      <c r="G51" s="103">
        <v>4</v>
      </c>
      <c r="H51" s="111">
        <v>2</v>
      </c>
      <c r="I51" s="107">
        <v>0.5</v>
      </c>
      <c r="J51" s="113">
        <v>2</v>
      </c>
      <c r="K51" s="107">
        <v>0.5</v>
      </c>
      <c r="L51" s="114">
        <v>118.6</v>
      </c>
      <c r="M51" s="114">
        <v>34.9</v>
      </c>
      <c r="N51" s="105">
        <v>0.29426644182124789</v>
      </c>
      <c r="O51" s="114">
        <v>83.7</v>
      </c>
      <c r="P51" s="109">
        <v>0.70573355817875216</v>
      </c>
    </row>
    <row r="52" spans="4:16" x14ac:dyDescent="0.25">
      <c r="E52" s="624" t="s">
        <v>31</v>
      </c>
      <c r="F52" s="48" t="s">
        <v>31</v>
      </c>
      <c r="G52" s="301">
        <v>22</v>
      </c>
      <c r="H52" s="302">
        <v>12</v>
      </c>
      <c r="I52" s="293">
        <v>0.54545454545454541</v>
      </c>
      <c r="J52" s="304">
        <v>10</v>
      </c>
      <c r="K52" s="279">
        <v>0.45454545454545453</v>
      </c>
      <c r="L52" s="117">
        <v>2662.1</v>
      </c>
      <c r="M52" s="117">
        <v>1009.1</v>
      </c>
      <c r="N52" s="95">
        <v>0.37907588279489107</v>
      </c>
      <c r="O52" s="98">
        <v>1652.9</v>
      </c>
      <c r="P52" s="289">
        <v>0.62092411720510898</v>
      </c>
    </row>
    <row r="53" spans="4:16" s="14" customFormat="1" ht="15.75" thickBot="1" x14ac:dyDescent="0.3">
      <c r="E53" s="646"/>
      <c r="F53" s="102" t="s">
        <v>99</v>
      </c>
      <c r="G53" s="103">
        <v>22</v>
      </c>
      <c r="H53" s="111">
        <v>12</v>
      </c>
      <c r="I53" s="107">
        <v>0.54545454545454541</v>
      </c>
      <c r="J53" s="113">
        <v>10</v>
      </c>
      <c r="K53" s="107">
        <v>0.45454545454545453</v>
      </c>
      <c r="L53" s="114">
        <v>2662.1</v>
      </c>
      <c r="M53" s="114">
        <v>1009.1</v>
      </c>
      <c r="N53" s="105">
        <v>0.37907588279489107</v>
      </c>
      <c r="O53" s="108">
        <v>1652.9</v>
      </c>
      <c r="P53" s="306">
        <v>0.62092411720510898</v>
      </c>
    </row>
    <row r="54" spans="4:16" x14ac:dyDescent="0.25">
      <c r="D54" s="7"/>
      <c r="E54" s="599" t="s">
        <v>87</v>
      </c>
      <c r="F54" s="43" t="s">
        <v>14</v>
      </c>
      <c r="G54" s="281">
        <v>42</v>
      </c>
      <c r="H54" s="282">
        <v>26</v>
      </c>
      <c r="I54" s="293">
        <v>0.61904761904761907</v>
      </c>
      <c r="J54" s="307">
        <v>16</v>
      </c>
      <c r="K54" s="279">
        <v>0.38095238095238093</v>
      </c>
      <c r="L54" s="98">
        <v>10743.1</v>
      </c>
      <c r="M54" s="98">
        <v>7524.7</v>
      </c>
      <c r="N54" s="95">
        <v>0.70041514632511725</v>
      </c>
      <c r="O54" s="98">
        <v>3218.5</v>
      </c>
      <c r="P54" s="289">
        <v>0.29958485367488269</v>
      </c>
    </row>
    <row r="55" spans="4:16" x14ac:dyDescent="0.25">
      <c r="D55" s="7"/>
      <c r="E55" s="647"/>
      <c r="F55" s="46" t="s">
        <v>85</v>
      </c>
      <c r="G55" s="281">
        <v>47</v>
      </c>
      <c r="H55" s="282">
        <v>33</v>
      </c>
      <c r="I55" s="293">
        <v>0.7021276595744681</v>
      </c>
      <c r="J55" s="307">
        <v>14</v>
      </c>
      <c r="K55" s="279">
        <v>0.2978723404255319</v>
      </c>
      <c r="L55" s="98">
        <v>8345.9</v>
      </c>
      <c r="M55" s="98">
        <v>5728.5</v>
      </c>
      <c r="N55" s="95">
        <v>0.68637670740474477</v>
      </c>
      <c r="O55" s="98">
        <v>2617.5</v>
      </c>
      <c r="P55" s="289">
        <v>0.31362329259525523</v>
      </c>
    </row>
    <row r="56" spans="4:16" x14ac:dyDescent="0.25">
      <c r="D56" s="7"/>
      <c r="E56" s="647"/>
      <c r="F56" s="48" t="s">
        <v>15</v>
      </c>
      <c r="G56" s="285">
        <v>54</v>
      </c>
      <c r="H56" s="286">
        <v>41</v>
      </c>
      <c r="I56" s="293">
        <v>0.7592592592592593</v>
      </c>
      <c r="J56" s="308">
        <v>13</v>
      </c>
      <c r="K56" s="279">
        <v>0.24074074074074073</v>
      </c>
      <c r="L56" s="101">
        <v>8198.6</v>
      </c>
      <c r="M56" s="101">
        <v>7454.5</v>
      </c>
      <c r="N56" s="95">
        <v>0.90925169238275294</v>
      </c>
      <c r="O56" s="101">
        <v>744</v>
      </c>
      <c r="P56" s="290">
        <v>9.0748307617247059E-2</v>
      </c>
    </row>
    <row r="57" spans="4:16" s="14" customFormat="1" ht="15.75" thickBot="1" x14ac:dyDescent="0.3">
      <c r="D57" s="17"/>
      <c r="E57" s="648"/>
      <c r="F57" s="102" t="s">
        <v>99</v>
      </c>
      <c r="G57" s="103">
        <v>143</v>
      </c>
      <c r="H57" s="111">
        <v>100</v>
      </c>
      <c r="I57" s="107">
        <v>0.69930069930069927</v>
      </c>
      <c r="J57" s="113">
        <v>43</v>
      </c>
      <c r="K57" s="107">
        <v>0.30069930069930068</v>
      </c>
      <c r="L57" s="114">
        <v>27287.599999999999</v>
      </c>
      <c r="M57" s="114">
        <v>20707.7</v>
      </c>
      <c r="N57" s="105">
        <v>0.75886571605521902</v>
      </c>
      <c r="O57" s="114">
        <v>6580</v>
      </c>
      <c r="P57" s="109">
        <v>0.24113428394478098</v>
      </c>
    </row>
    <row r="58" spans="4:16" s="22" customFormat="1" ht="15.75" customHeight="1" thickBot="1" x14ac:dyDescent="0.3">
      <c r="D58" s="29"/>
      <c r="E58" s="649" t="s">
        <v>35</v>
      </c>
      <c r="F58" s="650"/>
      <c r="G58" s="121">
        <v>1826</v>
      </c>
      <c r="H58" s="121">
        <v>915</v>
      </c>
      <c r="I58" s="122">
        <v>0.50109529025191679</v>
      </c>
      <c r="J58" s="121">
        <v>911</v>
      </c>
      <c r="K58" s="122">
        <v>0.49890470974808326</v>
      </c>
      <c r="L58" s="123">
        <v>1389970.3</v>
      </c>
      <c r="M58" s="123">
        <v>908774.5</v>
      </c>
      <c r="N58" s="122">
        <v>0.65418319957248683</v>
      </c>
      <c r="O58" s="123">
        <v>481195.8</v>
      </c>
      <c r="P58" s="124">
        <v>0.34581680042751334</v>
      </c>
    </row>
    <row r="59" spans="4:16" x14ac:dyDescent="0.25">
      <c r="E59" s="125"/>
      <c r="F59" s="126"/>
      <c r="G59" s="126"/>
      <c r="H59" s="126"/>
      <c r="I59" s="126"/>
      <c r="J59" s="126"/>
      <c r="K59" s="127"/>
      <c r="L59" s="128"/>
      <c r="M59" s="128"/>
      <c r="N59" s="128"/>
      <c r="O59" s="128"/>
      <c r="P59" s="79"/>
    </row>
    <row r="60" spans="4:16" x14ac:dyDescent="0.25">
      <c r="E60" s="651" t="s">
        <v>103</v>
      </c>
      <c r="F60" s="651"/>
      <c r="G60" s="651"/>
      <c r="H60" s="651"/>
      <c r="I60" s="651"/>
      <c r="J60" s="651"/>
      <c r="K60" s="651"/>
      <c r="L60" s="651"/>
      <c r="M60" s="651"/>
      <c r="N60" s="651"/>
      <c r="O60" s="651"/>
      <c r="P60" s="651"/>
    </row>
    <row r="61" spans="4:16" x14ac:dyDescent="0.25">
      <c r="E61" s="651" t="s">
        <v>86</v>
      </c>
      <c r="F61" s="651"/>
      <c r="G61" s="651"/>
      <c r="H61" s="651"/>
      <c r="I61" s="651"/>
      <c r="J61" s="651"/>
      <c r="K61" s="651"/>
      <c r="L61" s="651"/>
      <c r="M61" s="651"/>
      <c r="N61" s="651"/>
      <c r="O61" s="651"/>
      <c r="P61" s="651"/>
    </row>
    <row r="62" spans="4:16" ht="15.75" x14ac:dyDescent="0.25">
      <c r="E62" s="630" t="s">
        <v>121</v>
      </c>
      <c r="F62" s="630"/>
      <c r="G62" s="630"/>
      <c r="H62" s="630"/>
      <c r="I62" s="630"/>
      <c r="J62" s="630"/>
      <c r="K62" s="630"/>
      <c r="L62" s="630"/>
      <c r="M62" s="630"/>
      <c r="N62" s="630"/>
      <c r="O62" s="630"/>
      <c r="P62" s="630"/>
    </row>
  </sheetData>
  <mergeCells count="25">
    <mergeCell ref="E62:P62"/>
    <mergeCell ref="E39:E41"/>
    <mergeCell ref="E42:E43"/>
    <mergeCell ref="E44:E45"/>
    <mergeCell ref="E46:E47"/>
    <mergeCell ref="E48:E49"/>
    <mergeCell ref="E50:E51"/>
    <mergeCell ref="E52:E53"/>
    <mergeCell ref="E54:E57"/>
    <mergeCell ref="E58:F58"/>
    <mergeCell ref="E60:P60"/>
    <mergeCell ref="E61:P61"/>
    <mergeCell ref="E2:P4"/>
    <mergeCell ref="E34:E38"/>
    <mergeCell ref="G6:K6"/>
    <mergeCell ref="L6:P6"/>
    <mergeCell ref="H7:I7"/>
    <mergeCell ref="J7:K7"/>
    <mergeCell ref="M7:N7"/>
    <mergeCell ref="O7:P7"/>
    <mergeCell ref="E9:E17"/>
    <mergeCell ref="E18:E21"/>
    <mergeCell ref="E22:E23"/>
    <mergeCell ref="E24:E29"/>
    <mergeCell ref="E30:E33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headerFooter>
    <oddHeader xml:space="preserve">&amp;L&amp;G&amp;RCAMPAÑA: 2020/2021. MES: SEPTIEMBRE
Fecha de emisión de datos:  26/04/2022
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18</vt:i4>
      </vt:variant>
      <vt:variant>
        <vt:lpstr>Rangos con nombre</vt:lpstr>
      </vt:variant>
      <vt:variant>
        <vt:i4>17</vt:i4>
      </vt:variant>
    </vt:vector>
  </HeadingPairs>
  <TitlesOfParts>
    <vt:vector size="35" baseType="lpstr">
      <vt:lpstr>INFORME CIERRE 20-21</vt:lpstr>
      <vt:lpstr>01_BALANCE EXISTENCIAS FÍSICAS</vt:lpstr>
      <vt:lpstr>02_CUADRYGRÁF.COMP.ÚLT.5 CAMP.</vt:lpstr>
      <vt:lpstr>03_CUADRYGRÁF.COMP.5 ÚLT.CAMP.</vt:lpstr>
      <vt:lpstr>04_CUADROS ACUMULADOS</vt:lpstr>
      <vt:lpstr>05_GRÁF.COMP.MEDIA 4 ÚLT.CAMPAÑ</vt:lpstr>
      <vt:lpstr>06_ALMAZARAS.BALANCE DE CAMPAÑA</vt:lpstr>
      <vt:lpstr>07_ALMAZARAS.ACEITE PRODUCIDO</vt:lpstr>
      <vt:lpstr>08_ALMAZ POR TIPO.PRODUCCIÓN</vt:lpstr>
      <vt:lpstr>09_ALMAZ.PROD. POR CAMYTIPO </vt:lpstr>
      <vt:lpstr>10_ALMAZ.RES.ANUAL SAL.NET.ACEI</vt:lpstr>
      <vt:lpstr>11_ALMAZARAS.ACEITUNA MOLTURADA</vt:lpstr>
      <vt:lpstr>12_ENV,REF Y OPE.EXIST.TOTAL</vt:lpstr>
      <vt:lpstr>13_ENV,REF Y OPE-TOTAL AC.OLIVA</vt:lpstr>
      <vt:lpstr>14_ENV.REF Y OPE-TOTAL AC.ORUJO</vt:lpstr>
      <vt:lpstr>15_ENV,REF Y OPE. NºEMP.ENV.DAT</vt:lpstr>
      <vt:lpstr>16_EXTRAC.EXIST.AC.ORU.CRU.GRÁF</vt:lpstr>
      <vt:lpstr>17_EXTRAC.EXIST.ORUJ.GRASO.GRÁF</vt:lpstr>
      <vt:lpstr>'01_BALANCE EXISTENCIAS FÍSICAS'!Área_de_impresión</vt:lpstr>
      <vt:lpstr>'02_CUADRYGRÁF.COMP.ÚLT.5 CAMP.'!Área_de_impresión</vt:lpstr>
      <vt:lpstr>'03_CUADRYGRÁF.COMP.5 ÚLT.CAMP.'!Área_de_impresión</vt:lpstr>
      <vt:lpstr>'04_CUADROS ACUMULADOS'!Área_de_impresión</vt:lpstr>
      <vt:lpstr>'05_GRÁF.COMP.MEDIA 4 ÚLT.CAMPAÑ'!Área_de_impresión</vt:lpstr>
      <vt:lpstr>'06_ALMAZARAS.BALANCE DE CAMPAÑA'!Área_de_impresión</vt:lpstr>
      <vt:lpstr>'07_ALMAZARAS.ACEITE PRODUCIDO'!Área_de_impresión</vt:lpstr>
      <vt:lpstr>'08_ALMAZ POR TIPO.PRODUCCIÓN'!Área_de_impresión</vt:lpstr>
      <vt:lpstr>'09_ALMAZ.PROD. POR CAMYTIPO '!Área_de_impresión</vt:lpstr>
      <vt:lpstr>'10_ALMAZ.RES.ANUAL SAL.NET.ACEI'!Área_de_impresión</vt:lpstr>
      <vt:lpstr>'11_ALMAZARAS.ACEITUNA MOLTURADA'!Área_de_impresión</vt:lpstr>
      <vt:lpstr>'12_ENV,REF Y OPE.EXIST.TOTAL'!Área_de_impresión</vt:lpstr>
      <vt:lpstr>'13_ENV,REF Y OPE-TOTAL AC.OLIVA'!Área_de_impresión</vt:lpstr>
      <vt:lpstr>'14_ENV.REF Y OPE-TOTAL AC.ORUJO'!Área_de_impresión</vt:lpstr>
      <vt:lpstr>'15_ENV,REF Y OPE. NºEMP.ENV.DAT'!Área_de_impresión</vt:lpstr>
      <vt:lpstr>'16_EXTRAC.EXIST.AC.ORU.CRU.GRÁF'!Área_de_impresión</vt:lpstr>
      <vt:lpstr>'17_EXTRAC.EXIST.ORUJ.GRASO.GRÁF'!Área_de_impresión</vt:lpstr>
    </vt:vector>
  </TitlesOfParts>
  <Company>TRGASA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Gonzalez, Miriam</dc:creator>
  <cp:lastModifiedBy>Pérez Fernández-Cuartero, Guillermo</cp:lastModifiedBy>
  <cp:lastPrinted>2022-04-26T11:38:55Z</cp:lastPrinted>
  <dcterms:created xsi:type="dcterms:W3CDTF">2021-07-06T06:11:30Z</dcterms:created>
  <dcterms:modified xsi:type="dcterms:W3CDTF">2022-04-26T11:39:30Z</dcterms:modified>
</cp:coreProperties>
</file>