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stras\Desktop\"/>
    </mc:Choice>
  </mc:AlternateContent>
  <xr:revisionPtr revIDLastSave="0" documentId="13_ncr:1_{25267C3F-DF52-4ECE-BF94-88D25618E268}" xr6:coauthVersionLast="47" xr6:coauthVersionMax="47" xr10:uidLastSave="{00000000-0000-0000-0000-000000000000}"/>
  <bookViews>
    <workbookView xWindow="-120" yWindow="-120" windowWidth="29040" windowHeight="15840" activeTab="1" xr2:uid="{E84EDAAC-037F-4310-BC1D-6C5EB347B016}"/>
  </bookViews>
  <sheets>
    <sheet name="CuadroB2022" sheetId="1" r:id="rId1"/>
    <sheet name="CuadroH2022" sheetId="2" r:id="rId2"/>
  </sheets>
  <definedNames>
    <definedName name="_xlnm.Print_Area" localSheetId="0">CuadroB2022!$A$1:$AS$53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P30" i="1"/>
  <c r="O30" i="1"/>
  <c r="N30" i="1"/>
  <c r="O27" i="1"/>
  <c r="N27" i="1"/>
  <c r="P27" i="1"/>
  <c r="Q27" i="1"/>
  <c r="P22" i="1"/>
  <c r="O22" i="1"/>
  <c r="N22" i="1"/>
  <c r="AH20" i="1"/>
  <c r="Z11" i="1"/>
  <c r="Q22" i="1"/>
  <c r="AG20" i="1"/>
  <c r="X11" i="1" s="1"/>
  <c r="AF20" i="1"/>
  <c r="AI20" i="1"/>
  <c r="O18" i="1"/>
  <c r="N18" i="1"/>
  <c r="Q18" i="1"/>
  <c r="P18" i="1"/>
  <c r="O14" i="1"/>
  <c r="O12" i="1" s="1"/>
  <c r="O11" i="1" s="1"/>
  <c r="N14" i="1"/>
  <c r="N12" i="1" s="1"/>
  <c r="Q14" i="1"/>
  <c r="P14" i="1"/>
  <c r="P12" i="1" s="1"/>
  <c r="Q12" i="1"/>
  <c r="Q11" i="1" s="1"/>
  <c r="AF11" i="1"/>
  <c r="P11" i="1" l="1"/>
  <c r="Y11" i="1"/>
</calcChain>
</file>

<file path=xl/sharedStrings.xml><?xml version="1.0" encoding="utf-8"?>
<sst xmlns="http://schemas.openxmlformats.org/spreadsheetml/2006/main" count="411" uniqueCount="227">
  <si>
    <t>DATOS PROVISIONALES</t>
  </si>
  <si>
    <t>CUADRO B</t>
  </si>
  <si>
    <t>Producción anual y destinos de la leche (todas las clases de leches) en las industrias lácteas</t>
  </si>
  <si>
    <t>País:   ESPAÑA</t>
  </si>
  <si>
    <t>Materia grasa</t>
  </si>
  <si>
    <t>Proteínas</t>
  </si>
  <si>
    <t>Entrada de:</t>
  </si>
  <si>
    <t>A. DISPONIBILIDADES</t>
  </si>
  <si>
    <t>Producción</t>
  </si>
  <si>
    <t>de la leche</t>
  </si>
  <si>
    <t>Código</t>
  </si>
  <si>
    <t>B. PRODUCTOS OBTENIDOS</t>
  </si>
  <si>
    <t>Leche entera</t>
  </si>
  <si>
    <t>Leche desnatada</t>
  </si>
  <si>
    <t>B. OTROS DESTINOS</t>
  </si>
  <si>
    <t>(en 1000 Tm)</t>
  </si>
  <si>
    <t>(en toneladas)</t>
  </si>
  <si>
    <t>(en 1000 t)</t>
  </si>
  <si>
    <t>I. Leche de vaca recogida en explotaciones agrarias: (1)</t>
  </si>
  <si>
    <t>1.</t>
  </si>
  <si>
    <t>Productos frescos</t>
  </si>
  <si>
    <t>2.</t>
  </si>
  <si>
    <t>Productos fabricados</t>
  </si>
  <si>
    <t>2.4.2.</t>
  </si>
  <si>
    <t>Queso (todas las clases) por categorías</t>
  </si>
  <si>
    <t>3.</t>
  </si>
  <si>
    <t>Leche desnatada y mazada devueltas a las granjas</t>
  </si>
  <si>
    <t>II. Otras disponibilidades recogidas en explotaciones agrarias:</t>
  </si>
  <si>
    <t>1.1.</t>
  </si>
  <si>
    <t>Leche de Consumo</t>
  </si>
  <si>
    <t>2.1.</t>
  </si>
  <si>
    <t>Leche Concentrada</t>
  </si>
  <si>
    <t>2.4.2.1.</t>
  </si>
  <si>
    <t>De pasta blanda</t>
  </si>
  <si>
    <t>4.</t>
  </si>
  <si>
    <t>Exportaciones y expediciones comunitarias</t>
  </si>
  <si>
    <t>1. Leche de oveja</t>
  </si>
  <si>
    <t>1.1.1.</t>
  </si>
  <si>
    <t>Leche cruda</t>
  </si>
  <si>
    <t>2.1.1.</t>
  </si>
  <si>
    <t>No azucarada</t>
  </si>
  <si>
    <t>2.4.2.2.</t>
  </si>
  <si>
    <t>De pasta semiblanda</t>
  </si>
  <si>
    <t>de leche y de nata a granel</t>
  </si>
  <si>
    <t>2. Leche de cabra</t>
  </si>
  <si>
    <t>1.1.2.</t>
  </si>
  <si>
    <t>Leche Entera</t>
  </si>
  <si>
    <t>2.1.2.</t>
  </si>
  <si>
    <t>Azucarada</t>
  </si>
  <si>
    <t>2.4.2.3.</t>
  </si>
  <si>
    <t>De pasta semidura</t>
  </si>
  <si>
    <t>4.1.</t>
  </si>
  <si>
    <t>Correspondiendo a Estados miembros</t>
  </si>
  <si>
    <t>3. Leche de búfala</t>
  </si>
  <si>
    <t>1.1.2.1.</t>
  </si>
  <si>
    <t>Leche Pasteurizada</t>
  </si>
  <si>
    <t>2.2.</t>
  </si>
  <si>
    <t>Productos lácteos en polvo</t>
  </si>
  <si>
    <t>2.4.2.4.</t>
  </si>
  <si>
    <t>De pasta dura</t>
  </si>
  <si>
    <t>5.</t>
  </si>
  <si>
    <t>Otros destinos</t>
  </si>
  <si>
    <t>4. Nata</t>
  </si>
  <si>
    <t>1.1.2.2.</t>
  </si>
  <si>
    <t>Leche Esterilizada</t>
  </si>
  <si>
    <t>2.2.1.</t>
  </si>
  <si>
    <t>Nata en Polvo</t>
  </si>
  <si>
    <t>2.4.2.5.</t>
  </si>
  <si>
    <t>De pasta extradura</t>
  </si>
  <si>
    <t>6.</t>
  </si>
  <si>
    <t>Diferencias</t>
  </si>
  <si>
    <t>5. Leche desnatada y mazada</t>
  </si>
  <si>
    <t>1.1.2.3.</t>
  </si>
  <si>
    <t>Leche Uperisada</t>
  </si>
  <si>
    <t>2.2.2.</t>
  </si>
  <si>
    <t>Leche en Polvo Entera</t>
  </si>
  <si>
    <t>2.4.2.6.</t>
  </si>
  <si>
    <t>Queso fresco</t>
  </si>
  <si>
    <t>TOTAL</t>
  </si>
  <si>
    <t>6. Otros productos (queso)</t>
  </si>
  <si>
    <t>1.1.3.</t>
  </si>
  <si>
    <t>Leche semidesnatada</t>
  </si>
  <si>
    <t>2.2.3.</t>
  </si>
  <si>
    <t>Leche en Polvo parcialmente Desnatada</t>
  </si>
  <si>
    <t>2.5.</t>
  </si>
  <si>
    <t>Queso fundido</t>
  </si>
  <si>
    <t>1.1.3.1.</t>
  </si>
  <si>
    <t>2.2.4.</t>
  </si>
  <si>
    <t xml:space="preserve">Leche en Polvo Desnatada </t>
  </si>
  <si>
    <t>2.6.</t>
  </si>
  <si>
    <t>Caseína y caseinatos</t>
  </si>
  <si>
    <t>III. Importaciones y llegadas comunitarias procedentes de las industrias lácteas (2)</t>
  </si>
  <si>
    <t>1.1.3.2.</t>
  </si>
  <si>
    <t>2.2.5.</t>
  </si>
  <si>
    <t xml:space="preserve">Mazada en Polvo </t>
  </si>
  <si>
    <t>2.7.</t>
  </si>
  <si>
    <t>Suero de leche total</t>
  </si>
  <si>
    <t>1. Leche entera, incluida la leche cruda</t>
  </si>
  <si>
    <t>1.1.3.3.</t>
  </si>
  <si>
    <t>2.2.6.</t>
  </si>
  <si>
    <t>Otros productos en polvo</t>
  </si>
  <si>
    <t>2.7.1.</t>
  </si>
  <si>
    <t>Suero de leche en estado líquido</t>
  </si>
  <si>
    <t>(1) No incluye el equivalente de leche del queso recogido en las explotaciones agrarias (II.6)</t>
  </si>
  <si>
    <t>1.1. Correspondiendo a Estados miembros</t>
  </si>
  <si>
    <t>1.1.4.</t>
  </si>
  <si>
    <t>2.3.</t>
  </si>
  <si>
    <t>Mantequilla y demás prod. con M.G. amarilla</t>
  </si>
  <si>
    <t>2.7.2.</t>
  </si>
  <si>
    <t>Suero de leche en estado concentrado</t>
  </si>
  <si>
    <t>(2) Los resultados de este apartado III son obtenidos a partir de los datos facilitados por las industrias lácteas nacionales</t>
  </si>
  <si>
    <t>2. Leche desnatada</t>
  </si>
  <si>
    <t>1.1.4.1.</t>
  </si>
  <si>
    <t>2.3.1.1</t>
  </si>
  <si>
    <t>Mantequilla tradicional</t>
  </si>
  <si>
    <t>2.7.3.</t>
  </si>
  <si>
    <t>Suero de leche en polvo y en bloques</t>
  </si>
  <si>
    <t>que compran leche o productos lácteos en las explotaciones ganaderas, y se refieren a productos lácteos importados por estas</t>
  </si>
  <si>
    <t>2.1. Correspondiendo a Estados miembros</t>
  </si>
  <si>
    <t>1.1.4.2.</t>
  </si>
  <si>
    <t>2.3.1.2</t>
  </si>
  <si>
    <t>Mantequilla recombinada</t>
  </si>
  <si>
    <t>2.7.4.</t>
  </si>
  <si>
    <t>Lactosa (azúcar de leche)</t>
  </si>
  <si>
    <t>empresas para su utilización, principalmente, como materia prima en el proceso productivo; por lo tanto, no son en absoluto</t>
  </si>
  <si>
    <t>3. Nata</t>
  </si>
  <si>
    <t>1.1.4.3.</t>
  </si>
  <si>
    <t>2.3.1.3</t>
  </si>
  <si>
    <t>Mantequilla de lactosuero</t>
  </si>
  <si>
    <t>2.7.5.</t>
  </si>
  <si>
    <t>Albúmina láctica</t>
  </si>
  <si>
    <t>comparables con los que, sobre intercambios con el exterior, elabora y difunde la Agencia Estatal de Administración Tributaria.</t>
  </si>
  <si>
    <t>3.1. Correspondiendo a Estados miembros</t>
  </si>
  <si>
    <t>1.2.</t>
  </si>
  <si>
    <t>Mazada</t>
  </si>
  <si>
    <t>2.3.2.</t>
  </si>
  <si>
    <t>Mantequilla derretida y butteroil</t>
  </si>
  <si>
    <t>2.8.</t>
  </si>
  <si>
    <t>Otros productos fabricados (especifíquese)</t>
  </si>
  <si>
    <t>*</t>
  </si>
  <si>
    <t>* Dato no incluido por secreto estadístico</t>
  </si>
  <si>
    <t>4A. Leche Concentrada</t>
  </si>
  <si>
    <t>1.3.</t>
  </si>
  <si>
    <t>Nata con un contenido en peso de MG</t>
  </si>
  <si>
    <t>2.3.3.1</t>
  </si>
  <si>
    <t>Mantequilla ligera</t>
  </si>
  <si>
    <t>** Datos agrupados por secreto estadístico</t>
  </si>
  <si>
    <t>4A.1. Correspondiendo a Estados miembros</t>
  </si>
  <si>
    <t>1.3.1.</t>
  </si>
  <si>
    <t>  29 %</t>
  </si>
  <si>
    <t>2.3.3.2</t>
  </si>
  <si>
    <t>Otros prod. con materia grasa amarilla</t>
  </si>
  <si>
    <t>*** El suero de leche total se obtiene mediante la siguiente formula:</t>
  </si>
  <si>
    <t>4B. Leche en Polvo</t>
  </si>
  <si>
    <t>1.3.2.</t>
  </si>
  <si>
    <t>&gt; 29 %</t>
  </si>
  <si>
    <t>2.4.</t>
  </si>
  <si>
    <t xml:space="preserve">Queso </t>
  </si>
  <si>
    <t>Suero de leche total = Suero de leche en estado líquido+(6*Suero de leche en estado concentrado) + (10*Suero de leche en polvo y en bloques)</t>
  </si>
  <si>
    <t>4B.1. Correspondiendo a Estados miembros</t>
  </si>
  <si>
    <t>1.4.</t>
  </si>
  <si>
    <t>Leches Acidificadas y fermentadas</t>
  </si>
  <si>
    <t>2.4.1.</t>
  </si>
  <si>
    <t>Queso según tipo de leche</t>
  </si>
  <si>
    <t>+ Lactosa (azúcar de leche) + Albúmina láctica</t>
  </si>
  <si>
    <t>4C. Queso Industrial</t>
  </si>
  <si>
    <t>1.4.1.</t>
  </si>
  <si>
    <t>Con aditivos</t>
  </si>
  <si>
    <t>2.4.1.1.</t>
  </si>
  <si>
    <t>Queso de leche de vaca (puro)</t>
  </si>
  <si>
    <t>4C.1. Correspondiendo a Estados miembros</t>
  </si>
  <si>
    <t>1.4.2</t>
  </si>
  <si>
    <t>Sin aditivos</t>
  </si>
  <si>
    <t>2.4.1.2.</t>
  </si>
  <si>
    <t>Queso de leche de oveja (puro)</t>
  </si>
  <si>
    <t>4D. Mantequilla</t>
  </si>
  <si>
    <t>1.5.</t>
  </si>
  <si>
    <t>Bebidas a base de leche</t>
  </si>
  <si>
    <t>2.4.1.3.</t>
  </si>
  <si>
    <t>Queso de leche de cabra (puro)</t>
  </si>
  <si>
    <t>4D.1. Correspondiendo a Estados miembros</t>
  </si>
  <si>
    <t>1.6.</t>
  </si>
  <si>
    <t xml:space="preserve">Otros productos frescos (leche gelificadas y otras) </t>
  </si>
  <si>
    <t>2.4.1.4.</t>
  </si>
  <si>
    <t>Otros (mezclas)</t>
  </si>
  <si>
    <t xml:space="preserve">Publicación elaborada por la S.G. Análisis, Coordinación y Estadística
</t>
  </si>
  <si>
    <t>4E. Otros Productos</t>
  </si>
  <si>
    <t>https://www.mapa.gob.es/es/estadistica/temas/estadisticas-agrarias/ganaderia/estadistica-industrias-lacteas/estadistica-lactea-anual/default.aspx</t>
  </si>
  <si>
    <t>4E.1. Correspondiendo a Estados miembros</t>
  </si>
  <si>
    <t xml:space="preserve">Correo electrónico: </t>
  </si>
  <si>
    <t>sgapc@mapa.es</t>
  </si>
  <si>
    <t>Se autoriza su utilización total o parcial siempre que se cite expresamente su origen.</t>
  </si>
  <si>
    <t>Referenciar el documento como:</t>
  </si>
  <si>
    <r>
      <t xml:space="preserve">Edita: </t>
    </r>
    <r>
      <rPr>
        <b/>
        <sz val="11"/>
        <color theme="1"/>
        <rFont val="Calibri"/>
        <family val="2"/>
        <scheme val="minor"/>
      </rPr>
      <t>© Ministerio de Agricultura, Pesca y Alimentación</t>
    </r>
    <r>
      <rPr>
        <sz val="11"/>
        <color theme="1"/>
        <rFont val="Calibri"/>
        <family val="2"/>
        <scheme val="minor"/>
      </rPr>
      <t xml:space="preserve">. NIPO: </t>
    </r>
    <r>
      <rPr>
        <b/>
        <sz val="11"/>
        <rFont val="Calibri"/>
        <family val="2"/>
        <scheme val="minor"/>
      </rPr>
      <t>003-21-100-7</t>
    </r>
  </si>
  <si>
    <t xml:space="preserve">Catálogo de publicaciones AGE : </t>
  </si>
  <si>
    <t>https://cpage.mpr.gob.es/</t>
  </si>
  <si>
    <t>El Ministerio de Agricultura, Pesca y Alimentación realiza anualmente la encuesta anual a industrias lácteas con el objetivo de estimar la cantidad de leche de vaca, oveja y cabra recogida por las industrias lácteas en las explotaciones ganaderas y centros de recogida con vistas a su transformación en productos lácteos, dando de este modo cumplimiento a la Directiva 96/16/CE del Consejo, de 19 de marzo de 1996.
La encuesta se dirige a aquellas empresas que adquieren leche cruda de vaca, oveja o cabra con vistas a su transformación en productos lácteos.</t>
  </si>
  <si>
    <t/>
  </si>
  <si>
    <t>Año:  2022</t>
  </si>
  <si>
    <t>CUADRO H</t>
  </si>
  <si>
    <t>Actividades de las Centrales Lecheras</t>
  </si>
  <si>
    <t>Proteina de la Leche de Vaca en los Principales Productos Lácteos</t>
  </si>
  <si>
    <t>PAIS:  ESPAÑA</t>
  </si>
  <si>
    <t>AÑO: 2022</t>
  </si>
  <si>
    <t>CODIGO</t>
  </si>
  <si>
    <t xml:space="preserve">PRODUCTOS </t>
  </si>
  <si>
    <t>CANTIDAD (1) (000 Tms)</t>
  </si>
  <si>
    <t>CONTENIDO EN PROTEINAS (Tms)</t>
  </si>
  <si>
    <t>PRODUCTOS FRESCOS</t>
  </si>
  <si>
    <t>Leche Semidesnatada</t>
  </si>
  <si>
    <t>Leche Desnatada</t>
  </si>
  <si>
    <t>Suero de Mantequilla</t>
  </si>
  <si>
    <t>Nata</t>
  </si>
  <si>
    <t>PRODUCTOS MANUFACTURADOS</t>
  </si>
  <si>
    <t>Leche Entera en Polvo</t>
  </si>
  <si>
    <t>Leche Semidesnatada en Polvo</t>
  </si>
  <si>
    <t>Leche Desnatada en Polvo</t>
  </si>
  <si>
    <t>Suero de Mantequilla en Polvo</t>
  </si>
  <si>
    <t>Mantequilla y otros productos de grasa amarilla</t>
  </si>
  <si>
    <t>Queso de Leche de Vaca</t>
  </si>
  <si>
    <t>Queso Fundido</t>
  </si>
  <si>
    <t>Caseina y Caseinatos</t>
  </si>
  <si>
    <t>Lactosuero</t>
  </si>
  <si>
    <t>(1) - Columna 1 - Cantidad producida (miles Tms.) durante el periodo considerado (año).</t>
  </si>
  <si>
    <t>Definición - Véase la columna 1 del Cuadro B del Anexo II de la Decisión 97/80/CE.</t>
  </si>
  <si>
    <t>“Cuadro H: Resultados de la Encuesta Anual de Industrias Lácteas. Año 2022.”</t>
  </si>
  <si>
    <t>“Cuadro B: Resultados de la Encuesta Anual de Industrias Lácteas. Año 2022.”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</si>
</sst>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6" fillId="0" borderId="0" xfId="0" applyFont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0" fontId="0" fillId="0" borderId="2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9" xfId="0" applyBorder="1"/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6" xfId="0" applyBorder="1"/>
    <xf numFmtId="164" fontId="8" fillId="0" borderId="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8" xfId="0" applyBorder="1"/>
    <xf numFmtId="164" fontId="8" fillId="0" borderId="11" xfId="0" applyNumberFormat="1" applyFont="1" applyBorder="1" applyAlignment="1">
      <alignment horizontal="center"/>
    </xf>
    <xf numFmtId="0" fontId="3" fillId="0" borderId="13" xfId="0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3" fontId="8" fillId="0" borderId="11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1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0" fillId="0" borderId="0" xfId="0" applyNumberFormat="1"/>
    <xf numFmtId="49" fontId="7" fillId="0" borderId="15" xfId="0" applyNumberFormat="1" applyFont="1" applyBorder="1"/>
    <xf numFmtId="0" fontId="7" fillId="0" borderId="9" xfId="0" applyFont="1" applyBorder="1"/>
    <xf numFmtId="0" fontId="7" fillId="0" borderId="15" xfId="0" applyFont="1" applyBorder="1"/>
    <xf numFmtId="164" fontId="7" fillId="2" borderId="7" xfId="0" applyNumberFormat="1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6" fillId="0" borderId="15" xfId="0" applyFont="1" applyBorder="1"/>
    <xf numFmtId="164" fontId="6" fillId="2" borderId="7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49" fontId="7" fillId="0" borderId="8" xfId="0" applyNumberFormat="1" applyFont="1" applyBorder="1"/>
    <xf numFmtId="0" fontId="7" fillId="0" borderId="6" xfId="0" applyFont="1" applyBorder="1"/>
    <xf numFmtId="164" fontId="7" fillId="0" borderId="5" xfId="0" applyNumberFormat="1" applyFont="1" applyBorder="1" applyAlignment="1">
      <alignment horizontal="center"/>
    </xf>
    <xf numFmtId="3" fontId="6" fillId="2" borderId="7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49" fontId="7" fillId="0" borderId="0" xfId="0" applyNumberFormat="1" applyFont="1"/>
    <xf numFmtId="164" fontId="7" fillId="0" borderId="0" xfId="0" applyNumberFormat="1" applyFont="1" applyAlignment="1">
      <alignment horizontal="center"/>
    </xf>
    <xf numFmtId="49" fontId="0" fillId="0" borderId="8" xfId="0" applyNumberFormat="1" applyBorder="1"/>
    <xf numFmtId="164" fontId="6" fillId="0" borderId="5" xfId="0" applyNumberFormat="1" applyFont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49" fontId="0" fillId="0" borderId="0" xfId="0" applyNumberFormat="1"/>
    <xf numFmtId="0" fontId="6" fillId="2" borderId="5" xfId="0" applyFont="1" applyFill="1" applyBorder="1" applyAlignment="1">
      <alignment horizontal="center"/>
    </xf>
    <xf numFmtId="164" fontId="6" fillId="0" borderId="5" xfId="0" applyNumberFormat="1" applyFont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3" fontId="7" fillId="2" borderId="5" xfId="0" applyNumberFormat="1" applyFont="1" applyFill="1" applyBorder="1" applyAlignment="1">
      <alignment horizontal="center"/>
    </xf>
    <xf numFmtId="49" fontId="4" fillId="0" borderId="8" xfId="0" applyNumberFormat="1" applyFont="1" applyBorder="1"/>
    <xf numFmtId="0" fontId="4" fillId="0" borderId="6" xfId="0" applyFont="1" applyBorder="1"/>
    <xf numFmtId="4" fontId="6" fillId="0" borderId="5" xfId="0" applyNumberFormat="1" applyFont="1" applyBorder="1" applyAlignment="1">
      <alignment horizontal="center"/>
    </xf>
    <xf numFmtId="49" fontId="9" fillId="0" borderId="0" xfId="0" applyNumberFormat="1" applyFont="1" applyAlignment="1">
      <alignment vertical="top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49" fontId="7" fillId="0" borderId="4" xfId="0" applyNumberFormat="1" applyFont="1" applyBorder="1"/>
    <xf numFmtId="0" fontId="7" fillId="0" borderId="3" xfId="0" applyFont="1" applyBorder="1"/>
    <xf numFmtId="0" fontId="7" fillId="0" borderId="2" xfId="0" applyFont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6" fillId="0" borderId="15" xfId="0" applyNumberFormat="1" applyFont="1" applyBorder="1"/>
    <xf numFmtId="3" fontId="6" fillId="0" borderId="15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49" fontId="4" fillId="0" borderId="0" xfId="0" applyNumberFormat="1" applyFont="1"/>
    <xf numFmtId="164" fontId="7" fillId="0" borderId="8" xfId="0" applyNumberFormat="1" applyFont="1" applyBorder="1" applyAlignment="1">
      <alignment horizontal="center"/>
    </xf>
    <xf numFmtId="165" fontId="6" fillId="0" borderId="0" xfId="0" applyNumberFormat="1" applyFont="1"/>
    <xf numFmtId="4" fontId="6" fillId="0" borderId="0" xfId="0" applyNumberFormat="1" applyFont="1"/>
    <xf numFmtId="164" fontId="4" fillId="0" borderId="5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6" fillId="0" borderId="0" xfId="0" applyNumberFormat="1" applyFont="1"/>
    <xf numFmtId="4" fontId="6" fillId="2" borderId="8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3" fontId="6" fillId="0" borderId="5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right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9" fontId="11" fillId="0" borderId="0" xfId="0" applyNumberFormat="1" applyFont="1"/>
    <xf numFmtId="0" fontId="12" fillId="0" borderId="0" xfId="0" applyFont="1"/>
    <xf numFmtId="0" fontId="13" fillId="0" borderId="0" xfId="1" applyFont="1" applyAlignment="1">
      <alignment horizontal="center"/>
    </xf>
    <xf numFmtId="49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1" applyAlignment="1">
      <alignment horizontal="left"/>
    </xf>
    <xf numFmtId="164" fontId="0" fillId="0" borderId="0" xfId="0" applyNumberFormat="1" applyAlignment="1">
      <alignment horizontal="left"/>
    </xf>
    <xf numFmtId="0" fontId="8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/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17" fillId="0" borderId="2" xfId="0" applyFont="1" applyBorder="1"/>
    <xf numFmtId="0" fontId="17" fillId="0" borderId="19" xfId="0" applyFont="1" applyBorder="1"/>
    <xf numFmtId="0" fontId="17" fillId="0" borderId="0" xfId="0" applyFont="1"/>
    <xf numFmtId="0" fontId="0" fillId="0" borderId="3" xfId="0" applyBorder="1"/>
    <xf numFmtId="16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18" fillId="0" borderId="0" xfId="0" applyFont="1"/>
    <xf numFmtId="0" fontId="17" fillId="0" borderId="3" xfId="0" applyFont="1" applyBorder="1"/>
    <xf numFmtId="165" fontId="4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age.mpr.gob.es/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www.mapa.gob.es/es/estadistica/temas/estadisticas-agrarias/ganaderia/estadistica-industrias-lacteas/estadistica-lactea-anual/default.asp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page.mpr.gob.es/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www.mapa.gob.es/es/estadistica/temas/estadisticas-agrarias/ganaderia/estadistica-industrias-lacteas/estadistica-lactea-anual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B905-B6C1-4CDF-A07E-1FD1856928CE}">
  <dimension ref="A1:AS54"/>
  <sheetViews>
    <sheetView view="pageBreakPreview" topLeftCell="AC1" zoomScale="130" zoomScaleNormal="80" zoomScaleSheetLayoutView="130" workbookViewId="0">
      <pane ySplit="10" topLeftCell="A31" activePane="bottomLeft" state="frozen"/>
      <selection pane="bottomLeft" activeCell="AL34" sqref="AL34:AR41"/>
    </sheetView>
  </sheetViews>
  <sheetFormatPr baseColWidth="10" defaultRowHeight="15" x14ac:dyDescent="0.25"/>
  <cols>
    <col min="1" max="1" width="6.5703125" customWidth="1"/>
    <col min="2" max="2" width="5.28515625" customWidth="1"/>
    <col min="3" max="3" width="40.85546875" customWidth="1"/>
    <col min="4" max="4" width="23.28515625" customWidth="1"/>
    <col min="5" max="5" width="4.42578125" customWidth="1"/>
    <col min="6" max="6" width="9.7109375" style="10" customWidth="1"/>
    <col min="7" max="8" width="11.5703125" style="10" customWidth="1"/>
    <col min="9" max="9" width="1.140625" customWidth="1"/>
    <col min="10" max="10" width="7.42578125" customWidth="1"/>
    <col min="11" max="11" width="22.42578125" customWidth="1"/>
    <col min="12" max="12" width="23.5703125" customWidth="1"/>
    <col min="13" max="13" width="4.42578125" customWidth="1"/>
    <col min="14" max="15" width="10.85546875" style="4"/>
    <col min="16" max="16" width="10.85546875" style="5"/>
    <col min="17" max="17" width="12.85546875" style="5" customWidth="1"/>
    <col min="18" max="18" width="0.85546875" customWidth="1"/>
    <col min="19" max="19" width="7.85546875" customWidth="1"/>
    <col min="20" max="20" width="36.28515625" customWidth="1"/>
    <col min="21" max="21" width="8.28515625" style="4" customWidth="1"/>
    <col min="22" max="22" width="4.42578125" style="4" customWidth="1"/>
    <col min="23" max="24" width="11.5703125" style="4" bestFit="1" customWidth="1"/>
    <col min="25" max="25" width="11.5703125" style="5" bestFit="1" customWidth="1"/>
    <col min="26" max="26" width="12.5703125" style="5" customWidth="1"/>
    <col min="27" max="27" width="0.42578125" style="4" customWidth="1"/>
    <col min="28" max="28" width="7.85546875" customWidth="1"/>
    <col min="29" max="29" width="34.28515625" customWidth="1"/>
    <col min="30" max="30" width="8.28515625" customWidth="1"/>
    <col min="31" max="31" width="4.42578125" customWidth="1"/>
    <col min="32" max="33" width="11.5703125" style="4" bestFit="1" customWidth="1"/>
    <col min="34" max="34" width="11.5703125" style="5" bestFit="1" customWidth="1"/>
    <col min="35" max="35" width="13" style="5" customWidth="1"/>
    <col min="36" max="36" width="0.42578125" customWidth="1"/>
    <col min="37" max="37" width="8" customWidth="1"/>
    <col min="38" max="38" width="11.5703125" bestFit="1" customWidth="1"/>
    <col min="40" max="40" width="34.28515625" customWidth="1"/>
    <col min="41" max="41" width="4.42578125" customWidth="1"/>
    <col min="42" max="43" width="13.5703125" style="4" customWidth="1"/>
    <col min="44" max="44" width="13.85546875" style="4" customWidth="1"/>
    <col min="45" max="45" width="14.140625" style="4" customWidth="1"/>
  </cols>
  <sheetData>
    <row r="1" spans="1:45" ht="16.899999999999999" customHeight="1" x14ac:dyDescent="0.25">
      <c r="A1" s="1"/>
      <c r="B1" s="1"/>
      <c r="C1" s="1"/>
      <c r="D1" s="1"/>
      <c r="E1" s="1"/>
      <c r="F1" s="2"/>
      <c r="G1" s="2"/>
      <c r="H1" s="3" t="s">
        <v>0</v>
      </c>
      <c r="Q1" s="3" t="s">
        <v>0</v>
      </c>
      <c r="Z1" s="3" t="s">
        <v>0</v>
      </c>
      <c r="AI1" s="3" t="s">
        <v>0</v>
      </c>
      <c r="AS1" s="3" t="s">
        <v>0</v>
      </c>
    </row>
    <row r="2" spans="1:45" s="7" customFormat="1" ht="16.899999999999999" customHeight="1" x14ac:dyDescent="0.2">
      <c r="A2" s="154" t="s">
        <v>1</v>
      </c>
      <c r="B2" s="154"/>
      <c r="C2" s="154"/>
      <c r="D2" s="154"/>
      <c r="E2" s="154"/>
      <c r="F2" s="154"/>
      <c r="G2" s="154"/>
      <c r="H2" s="154"/>
      <c r="J2" s="154" t="s">
        <v>1</v>
      </c>
      <c r="K2" s="154"/>
      <c r="L2" s="154"/>
      <c r="M2" s="154"/>
      <c r="N2" s="154"/>
      <c r="O2" s="154"/>
      <c r="P2" s="154"/>
      <c r="Q2" s="154"/>
      <c r="S2" s="154" t="s">
        <v>1</v>
      </c>
      <c r="T2" s="154"/>
      <c r="U2" s="154"/>
      <c r="V2" s="154"/>
      <c r="W2" s="154"/>
      <c r="X2" s="154"/>
      <c r="Y2" s="154"/>
      <c r="Z2" s="154"/>
      <c r="AB2" s="154" t="s">
        <v>1</v>
      </c>
      <c r="AC2" s="154"/>
      <c r="AD2" s="154"/>
      <c r="AE2" s="154"/>
      <c r="AF2" s="154"/>
      <c r="AG2" s="154"/>
      <c r="AH2" s="154"/>
      <c r="AI2" s="154"/>
      <c r="AK2" s="154" t="s">
        <v>1</v>
      </c>
      <c r="AL2" s="154"/>
      <c r="AM2" s="154"/>
      <c r="AN2" s="154"/>
      <c r="AO2" s="154"/>
      <c r="AP2" s="154"/>
      <c r="AQ2" s="154"/>
      <c r="AR2" s="154"/>
      <c r="AS2" s="154"/>
    </row>
    <row r="3" spans="1:45" s="7" customFormat="1" ht="8.25" customHeight="1" x14ac:dyDescent="0.2">
      <c r="F3" s="6"/>
      <c r="G3" s="6"/>
      <c r="H3" s="6"/>
      <c r="P3" s="8"/>
      <c r="Q3" s="8"/>
      <c r="X3" s="9"/>
      <c r="Y3" s="8"/>
      <c r="Z3" s="8"/>
      <c r="AG3" s="9"/>
      <c r="AH3" s="8"/>
      <c r="AI3" s="8"/>
    </row>
    <row r="4" spans="1:45" s="7" customFormat="1" ht="16.899999999999999" customHeight="1" x14ac:dyDescent="0.2">
      <c r="A4" s="154" t="s">
        <v>2</v>
      </c>
      <c r="B4" s="154"/>
      <c r="C4" s="154"/>
      <c r="D4" s="154"/>
      <c r="E4" s="154"/>
      <c r="F4" s="154"/>
      <c r="G4" s="154"/>
      <c r="H4" s="154"/>
      <c r="P4" s="8"/>
      <c r="Q4" s="8"/>
      <c r="W4" s="8"/>
      <c r="Y4" s="8"/>
      <c r="Z4" s="8"/>
      <c r="AF4" s="8"/>
      <c r="AH4" s="8"/>
      <c r="AI4" s="8"/>
    </row>
    <row r="5" spans="1:45" ht="6.75" customHeight="1" x14ac:dyDescent="0.25"/>
    <row r="6" spans="1:45" ht="16.899999999999999" customHeight="1" x14ac:dyDescent="0.25">
      <c r="A6" s="11" t="s">
        <v>3</v>
      </c>
      <c r="B6" s="12"/>
      <c r="C6" s="12"/>
      <c r="D6" s="12"/>
      <c r="E6" s="13"/>
      <c r="F6" s="14"/>
      <c r="G6" s="15" t="s">
        <v>198</v>
      </c>
      <c r="H6" s="16"/>
      <c r="J6" s="11" t="s">
        <v>3</v>
      </c>
      <c r="K6" s="17"/>
      <c r="L6" s="17"/>
      <c r="M6" s="17"/>
      <c r="N6" s="18"/>
      <c r="O6" s="19"/>
      <c r="P6" s="15" t="s">
        <v>198</v>
      </c>
      <c r="Q6" s="20"/>
      <c r="S6" s="11" t="s">
        <v>3</v>
      </c>
      <c r="T6" s="17"/>
      <c r="U6" s="18"/>
      <c r="V6" s="18"/>
      <c r="W6" s="18"/>
      <c r="X6" s="19"/>
      <c r="Y6" s="15" t="s">
        <v>198</v>
      </c>
      <c r="Z6" s="20"/>
      <c r="AA6" s="10"/>
      <c r="AB6" s="11" t="s">
        <v>3</v>
      </c>
      <c r="AC6" s="17"/>
      <c r="AD6" s="17"/>
      <c r="AE6" s="17"/>
      <c r="AF6" s="18"/>
      <c r="AG6" s="19"/>
      <c r="AH6" s="15" t="s">
        <v>198</v>
      </c>
      <c r="AI6" s="20"/>
      <c r="AJ6" s="21"/>
      <c r="AK6" s="11" t="s">
        <v>3</v>
      </c>
      <c r="AL6" s="11"/>
      <c r="AM6" s="11"/>
      <c r="AN6" s="11"/>
      <c r="AO6" s="11"/>
      <c r="AP6" s="11"/>
      <c r="AQ6" s="15"/>
      <c r="AR6" s="15" t="s">
        <v>198</v>
      </c>
      <c r="AS6" s="16"/>
    </row>
    <row r="7" spans="1:45" ht="11.45" customHeight="1" x14ac:dyDescent="0.25">
      <c r="A7" s="1"/>
      <c r="B7" s="1"/>
      <c r="C7" s="1"/>
      <c r="D7" s="1"/>
      <c r="E7" s="22"/>
      <c r="F7" s="23"/>
      <c r="G7" s="24" t="s">
        <v>4</v>
      </c>
      <c r="H7" s="25" t="s">
        <v>5</v>
      </c>
      <c r="K7" s="26"/>
      <c r="M7" s="27"/>
      <c r="N7" s="24"/>
      <c r="O7" s="24" t="s">
        <v>4</v>
      </c>
      <c r="P7" s="155" t="s">
        <v>6</v>
      </c>
      <c r="Q7" s="156"/>
      <c r="T7" s="26"/>
      <c r="V7" s="28"/>
      <c r="W7" s="24"/>
      <c r="X7" s="24" t="s">
        <v>4</v>
      </c>
      <c r="Y7" s="155" t="s">
        <v>6</v>
      </c>
      <c r="Z7" s="156"/>
      <c r="AA7" s="29"/>
      <c r="AC7" s="26"/>
      <c r="AE7" s="27"/>
      <c r="AF7" s="24"/>
      <c r="AG7" s="24" t="s">
        <v>4</v>
      </c>
      <c r="AH7" s="155" t="s">
        <v>6</v>
      </c>
      <c r="AI7" s="156"/>
      <c r="AJ7" s="29"/>
      <c r="AL7" s="26"/>
      <c r="AO7" s="27"/>
      <c r="AP7" s="24"/>
      <c r="AQ7" s="24" t="s">
        <v>4</v>
      </c>
      <c r="AR7" s="157" t="s">
        <v>6</v>
      </c>
      <c r="AS7" s="158"/>
    </row>
    <row r="8" spans="1:45" ht="12" customHeight="1" x14ac:dyDescent="0.25">
      <c r="A8" s="1"/>
      <c r="B8" s="1" t="s">
        <v>7</v>
      </c>
      <c r="C8" s="1"/>
      <c r="D8" s="1"/>
      <c r="E8" s="22"/>
      <c r="F8" s="23" t="s">
        <v>8</v>
      </c>
      <c r="G8" s="30" t="s">
        <v>9</v>
      </c>
      <c r="H8" s="25" t="s">
        <v>9</v>
      </c>
      <c r="J8" t="s">
        <v>10</v>
      </c>
      <c r="K8" s="31" t="s">
        <v>11</v>
      </c>
      <c r="M8" s="22"/>
      <c r="N8" s="30" t="s">
        <v>8</v>
      </c>
      <c r="O8" s="30" t="s">
        <v>9</v>
      </c>
      <c r="P8" s="32" t="s">
        <v>12</v>
      </c>
      <c r="Q8" s="32" t="s">
        <v>13</v>
      </c>
      <c r="S8" t="s">
        <v>10</v>
      </c>
      <c r="T8" s="31" t="s">
        <v>11</v>
      </c>
      <c r="V8" s="33"/>
      <c r="W8" s="30" t="s">
        <v>8</v>
      </c>
      <c r="X8" s="30" t="s">
        <v>9</v>
      </c>
      <c r="Y8" s="32" t="s">
        <v>12</v>
      </c>
      <c r="Z8" s="32" t="s">
        <v>13</v>
      </c>
      <c r="AA8" s="29"/>
      <c r="AB8" t="s">
        <v>10</v>
      </c>
      <c r="AC8" s="31" t="s">
        <v>11</v>
      </c>
      <c r="AE8" s="22"/>
      <c r="AF8" s="30" t="s">
        <v>8</v>
      </c>
      <c r="AG8" s="30" t="s">
        <v>9</v>
      </c>
      <c r="AH8" s="32" t="s">
        <v>12</v>
      </c>
      <c r="AI8" s="32" t="s">
        <v>13</v>
      </c>
      <c r="AJ8" s="29"/>
      <c r="AK8" t="s">
        <v>10</v>
      </c>
      <c r="AL8" s="31" t="s">
        <v>14</v>
      </c>
      <c r="AO8" s="22"/>
      <c r="AP8" s="30" t="s">
        <v>8</v>
      </c>
      <c r="AQ8" s="30" t="s">
        <v>9</v>
      </c>
      <c r="AR8" s="24" t="s">
        <v>12</v>
      </c>
      <c r="AS8" s="24" t="s">
        <v>13</v>
      </c>
    </row>
    <row r="9" spans="1:45" ht="10.15" customHeight="1" x14ac:dyDescent="0.25">
      <c r="A9" s="1"/>
      <c r="B9" s="1"/>
      <c r="C9" s="1"/>
      <c r="D9" s="1"/>
      <c r="E9" s="22"/>
      <c r="F9" s="34" t="s">
        <v>15</v>
      </c>
      <c r="G9" s="35" t="s">
        <v>16</v>
      </c>
      <c r="H9" s="36" t="s">
        <v>16</v>
      </c>
      <c r="J9" s="37"/>
      <c r="K9" s="31"/>
      <c r="M9" s="22"/>
      <c r="N9" s="35" t="s">
        <v>17</v>
      </c>
      <c r="O9" s="35" t="s">
        <v>16</v>
      </c>
      <c r="P9" s="38" t="s">
        <v>17</v>
      </c>
      <c r="Q9" s="38" t="s">
        <v>17</v>
      </c>
      <c r="S9" s="37"/>
      <c r="T9" s="31"/>
      <c r="V9" s="33"/>
      <c r="W9" s="35" t="s">
        <v>17</v>
      </c>
      <c r="X9" s="35" t="s">
        <v>16</v>
      </c>
      <c r="Y9" s="38" t="s">
        <v>17</v>
      </c>
      <c r="Z9" s="38" t="s">
        <v>17</v>
      </c>
      <c r="AA9" s="29"/>
      <c r="AB9" s="37"/>
      <c r="AC9" s="31"/>
      <c r="AE9" s="22"/>
      <c r="AF9" s="35" t="s">
        <v>17</v>
      </c>
      <c r="AG9" s="35" t="s">
        <v>16</v>
      </c>
      <c r="AH9" s="38" t="s">
        <v>17</v>
      </c>
      <c r="AI9" s="38" t="s">
        <v>17</v>
      </c>
      <c r="AJ9" s="29"/>
      <c r="AK9" s="37"/>
      <c r="AL9" s="31"/>
      <c r="AO9" s="22"/>
      <c r="AP9" s="35" t="s">
        <v>17</v>
      </c>
      <c r="AQ9" s="35" t="s">
        <v>16</v>
      </c>
      <c r="AR9" s="35" t="s">
        <v>17</v>
      </c>
      <c r="AS9" s="35" t="s">
        <v>17</v>
      </c>
    </row>
    <row r="10" spans="1:45" ht="11.45" customHeight="1" x14ac:dyDescent="0.25">
      <c r="A10" s="39"/>
      <c r="B10" s="39"/>
      <c r="C10" s="39"/>
      <c r="D10" s="39"/>
      <c r="E10" s="40"/>
      <c r="F10" s="34">
        <v>1</v>
      </c>
      <c r="G10" s="35">
        <v>2</v>
      </c>
      <c r="H10" s="36">
        <v>3</v>
      </c>
      <c r="J10" s="41"/>
      <c r="K10" s="42"/>
      <c r="L10" s="43"/>
      <c r="M10" s="40"/>
      <c r="N10" s="35">
        <v>1</v>
      </c>
      <c r="O10" s="35">
        <v>2</v>
      </c>
      <c r="P10" s="44">
        <v>3</v>
      </c>
      <c r="Q10" s="44">
        <v>4</v>
      </c>
      <c r="S10" s="41"/>
      <c r="T10" s="42"/>
      <c r="U10" s="45"/>
      <c r="V10" s="46"/>
      <c r="W10" s="35">
        <v>1</v>
      </c>
      <c r="X10" s="35">
        <v>2</v>
      </c>
      <c r="Y10" s="44">
        <v>3</v>
      </c>
      <c r="Z10" s="44">
        <v>4</v>
      </c>
      <c r="AA10" s="29"/>
      <c r="AB10" s="41"/>
      <c r="AC10" s="42"/>
      <c r="AD10" s="43"/>
      <c r="AE10" s="40"/>
      <c r="AF10" s="35">
        <v>1</v>
      </c>
      <c r="AG10" s="35">
        <v>2</v>
      </c>
      <c r="AH10" s="44">
        <v>3</v>
      </c>
      <c r="AI10" s="44">
        <v>4</v>
      </c>
      <c r="AJ10" s="29"/>
      <c r="AK10" s="41"/>
      <c r="AL10" s="42"/>
      <c r="AM10" s="43"/>
      <c r="AN10" s="43"/>
      <c r="AO10" s="40"/>
      <c r="AP10" s="35">
        <v>1</v>
      </c>
      <c r="AQ10" s="35">
        <v>2</v>
      </c>
      <c r="AR10" s="35">
        <v>3</v>
      </c>
      <c r="AS10" s="35">
        <v>4</v>
      </c>
    </row>
    <row r="11" spans="1:45" ht="16.899999999999999" customHeight="1" x14ac:dyDescent="0.25">
      <c r="A11" s="7" t="s">
        <v>18</v>
      </c>
      <c r="B11" s="1"/>
      <c r="C11" s="1"/>
      <c r="D11" s="1"/>
      <c r="E11" s="22" t="s">
        <v>197</v>
      </c>
      <c r="F11" s="47">
        <v>7320.87</v>
      </c>
      <c r="G11" s="48">
        <v>275944.26199999999</v>
      </c>
      <c r="H11" s="49">
        <v>242886.59700000001</v>
      </c>
      <c r="I11" s="50"/>
      <c r="J11" s="51" t="s">
        <v>19</v>
      </c>
      <c r="K11" s="52" t="s">
        <v>20</v>
      </c>
      <c r="L11" s="53"/>
      <c r="M11" s="22" t="s">
        <v>197</v>
      </c>
      <c r="N11" s="54"/>
      <c r="O11" s="55">
        <f>O12+O26+O27+O30+O33+O34</f>
        <v>136312.704</v>
      </c>
      <c r="P11" s="56">
        <f>P12+P26+P27+P30+P33+P34</f>
        <v>3814.4309999999996</v>
      </c>
      <c r="Q11" s="56">
        <f>Q12+Q26+Q27+Q30+Q33+Q34</f>
        <v>1042.914</v>
      </c>
      <c r="S11" s="51" t="s">
        <v>21</v>
      </c>
      <c r="T11" s="52" t="s">
        <v>22</v>
      </c>
      <c r="U11" s="57"/>
      <c r="V11" s="33" t="s">
        <v>197</v>
      </c>
      <c r="W11" s="58"/>
      <c r="X11" s="55">
        <f>X12+X15+X22+X30+AG18+AG19+AG20+AG26</f>
        <v>203433.34700000001</v>
      </c>
      <c r="Y11" s="56">
        <f>Y12+Y15+Y22+Y30+AH18+AH19+AH20+AH26</f>
        <v>29871.325000000004</v>
      </c>
      <c r="Z11" s="56">
        <f>Z12+Z15+Z22+Z30+AI18+AI19+AI20+AI26</f>
        <v>-1174.2350000000004</v>
      </c>
      <c r="AA11" s="59"/>
      <c r="AB11" s="60" t="s">
        <v>23</v>
      </c>
      <c r="AC11" s="61" t="s">
        <v>24</v>
      </c>
      <c r="AE11" s="22" t="s">
        <v>197</v>
      </c>
      <c r="AF11" s="62">
        <f>SUM(AF12:AF17)</f>
        <v>538.20699999999999</v>
      </c>
      <c r="AG11" s="63"/>
      <c r="AH11" s="58"/>
      <c r="AI11" s="64"/>
      <c r="AJ11" s="59"/>
      <c r="AK11" s="51" t="s">
        <v>25</v>
      </c>
      <c r="AL11" s="52" t="s">
        <v>26</v>
      </c>
      <c r="AM11" s="7"/>
      <c r="AN11" s="7"/>
      <c r="AO11" s="65" t="s">
        <v>197</v>
      </c>
      <c r="AP11" s="62">
        <v>0</v>
      </c>
      <c r="AQ11" s="66">
        <v>0</v>
      </c>
      <c r="AR11" s="67"/>
      <c r="AS11" s="62"/>
    </row>
    <row r="12" spans="1:45" ht="16.899999999999999" customHeight="1" x14ac:dyDescent="0.25">
      <c r="A12" s="7" t="s">
        <v>27</v>
      </c>
      <c r="B12" s="1"/>
      <c r="C12" s="1"/>
      <c r="D12" s="1"/>
      <c r="E12" s="22" t="s">
        <v>197</v>
      </c>
      <c r="F12" s="33"/>
      <c r="G12" s="33"/>
      <c r="H12" s="68"/>
      <c r="J12" s="69" t="s">
        <v>28</v>
      </c>
      <c r="K12" s="61" t="s">
        <v>29</v>
      </c>
      <c r="L12" s="7"/>
      <c r="M12" s="22" t="s">
        <v>197</v>
      </c>
      <c r="N12" s="62">
        <f>N14+N18+N22</f>
        <v>3347.4830000000002</v>
      </c>
      <c r="O12" s="66">
        <f>O14+O18+O22</f>
        <v>67486.11</v>
      </c>
      <c r="P12" s="62">
        <f>P14+P18+P22</f>
        <v>1867.1849999999997</v>
      </c>
      <c r="Q12" s="62">
        <f>Q14+Q18+Q22</f>
        <v>1631.1790000000001</v>
      </c>
      <c r="S12" s="60" t="s">
        <v>30</v>
      </c>
      <c r="T12" s="61" t="s">
        <v>31</v>
      </c>
      <c r="V12" s="33" t="s">
        <v>197</v>
      </c>
      <c r="W12" s="62">
        <v>42.099000000000004</v>
      </c>
      <c r="X12" s="66">
        <v>2935.8539999999998</v>
      </c>
      <c r="Y12" s="62">
        <v>6900.8050000000003</v>
      </c>
      <c r="Z12" s="62">
        <v>71.396999999999991</v>
      </c>
      <c r="AA12" s="70"/>
      <c r="AB12" s="71" t="s">
        <v>32</v>
      </c>
      <c r="AC12" s="31" t="s">
        <v>33</v>
      </c>
      <c r="AE12" s="22" t="s">
        <v>197</v>
      </c>
      <c r="AF12" s="72">
        <v>75.691999999999993</v>
      </c>
      <c r="AG12" s="73"/>
      <c r="AH12" s="74"/>
      <c r="AI12" s="64"/>
      <c r="AJ12" s="70"/>
      <c r="AK12" s="60" t="s">
        <v>34</v>
      </c>
      <c r="AL12" s="61" t="s">
        <v>35</v>
      </c>
      <c r="AM12" s="7"/>
      <c r="AN12" s="7"/>
      <c r="AO12" s="65" t="s">
        <v>197</v>
      </c>
      <c r="AP12" s="62"/>
      <c r="AQ12" s="66"/>
      <c r="AR12" s="62"/>
      <c r="AS12" s="62"/>
    </row>
    <row r="13" spans="1:45" ht="16.899999999999999" customHeight="1" x14ac:dyDescent="0.25">
      <c r="A13" s="1"/>
      <c r="B13" s="1" t="s">
        <v>36</v>
      </c>
      <c r="C13" s="1"/>
      <c r="D13" s="1"/>
      <c r="E13" s="22" t="s">
        <v>197</v>
      </c>
      <c r="F13" s="72">
        <v>622.83299999999997</v>
      </c>
      <c r="G13" s="75">
        <v>41156.909</v>
      </c>
      <c r="H13" s="76"/>
      <c r="J13" s="77" t="s">
        <v>37</v>
      </c>
      <c r="K13" s="31" t="s">
        <v>38</v>
      </c>
      <c r="M13" s="22" t="s">
        <v>197</v>
      </c>
      <c r="N13" s="72">
        <v>0</v>
      </c>
      <c r="O13" s="78"/>
      <c r="P13" s="74"/>
      <c r="Q13" s="74"/>
      <c r="S13" s="71" t="s">
        <v>39</v>
      </c>
      <c r="T13" s="31" t="s">
        <v>40</v>
      </c>
      <c r="V13" s="33" t="s">
        <v>197</v>
      </c>
      <c r="W13" s="79"/>
      <c r="X13" s="80"/>
      <c r="Y13" s="81"/>
      <c r="Z13" s="81"/>
      <c r="AA13" s="82"/>
      <c r="AB13" s="71" t="s">
        <v>41</v>
      </c>
      <c r="AC13" s="31" t="s">
        <v>42</v>
      </c>
      <c r="AE13" s="22" t="s">
        <v>197</v>
      </c>
      <c r="AF13" s="72">
        <v>46.335000000000001</v>
      </c>
      <c r="AG13" s="73"/>
      <c r="AH13" s="74"/>
      <c r="AI13" s="64"/>
      <c r="AJ13" s="83"/>
      <c r="AK13" s="84"/>
      <c r="AL13" s="61" t="s">
        <v>43</v>
      </c>
      <c r="AM13" s="84"/>
      <c r="AO13" s="65" t="s">
        <v>197</v>
      </c>
      <c r="AP13" s="62">
        <v>24.885000000000002</v>
      </c>
      <c r="AQ13" s="66">
        <v>2996.83</v>
      </c>
      <c r="AR13" s="62">
        <v>87.545000000000002</v>
      </c>
      <c r="AS13" s="62">
        <v>-62.661000000000001</v>
      </c>
    </row>
    <row r="14" spans="1:45" ht="16.899999999999999" customHeight="1" x14ac:dyDescent="0.25">
      <c r="A14" s="1"/>
      <c r="B14" s="1" t="s">
        <v>44</v>
      </c>
      <c r="C14" s="1"/>
      <c r="D14" s="1"/>
      <c r="E14" s="22" t="s">
        <v>197</v>
      </c>
      <c r="F14" s="72">
        <v>435.375</v>
      </c>
      <c r="G14" s="75">
        <v>21094.579000000002</v>
      </c>
      <c r="H14" s="76"/>
      <c r="J14" s="69" t="s">
        <v>45</v>
      </c>
      <c r="K14" s="61" t="s">
        <v>46</v>
      </c>
      <c r="L14" s="7"/>
      <c r="M14" s="22" t="s">
        <v>197</v>
      </c>
      <c r="N14" s="62">
        <f>N15+N16+N17</f>
        <v>1248.952</v>
      </c>
      <c r="O14" s="85">
        <f>O15+O16+O17</f>
        <v>43111.048999999999</v>
      </c>
      <c r="P14" s="67">
        <f>P15+P16+P17</f>
        <v>1282.0729999999999</v>
      </c>
      <c r="Q14" s="67">
        <f>Q15+Q16+Q17</f>
        <v>26.436</v>
      </c>
      <c r="S14" s="71" t="s">
        <v>47</v>
      </c>
      <c r="T14" s="31" t="s">
        <v>48</v>
      </c>
      <c r="V14" s="33" t="s">
        <v>139</v>
      </c>
      <c r="W14" s="79"/>
      <c r="X14" s="80"/>
      <c r="Y14" s="81"/>
      <c r="Z14" s="81"/>
      <c r="AA14" s="82"/>
      <c r="AB14" s="71" t="s">
        <v>49</v>
      </c>
      <c r="AC14" s="31" t="s">
        <v>50</v>
      </c>
      <c r="AE14" s="22" t="s">
        <v>197</v>
      </c>
      <c r="AF14" s="72">
        <v>112.33199999999999</v>
      </c>
      <c r="AG14" s="73"/>
      <c r="AH14" s="74"/>
      <c r="AI14" s="64"/>
      <c r="AJ14" s="83"/>
      <c r="AK14" s="86" t="s">
        <v>51</v>
      </c>
      <c r="AL14" s="87" t="s">
        <v>52</v>
      </c>
      <c r="AM14" s="84"/>
      <c r="AO14" s="65" t="s">
        <v>197</v>
      </c>
      <c r="AP14" s="72">
        <v>24.516999999999999</v>
      </c>
      <c r="AQ14" s="75">
        <v>2849.049</v>
      </c>
      <c r="AR14" s="72">
        <v>83.159000000000006</v>
      </c>
      <c r="AS14" s="72">
        <v>-58.642000000000003</v>
      </c>
    </row>
    <row r="15" spans="1:45" ht="16.899999999999999" customHeight="1" x14ac:dyDescent="0.25">
      <c r="A15" s="1"/>
      <c r="B15" s="1" t="s">
        <v>53</v>
      </c>
      <c r="C15" s="1"/>
      <c r="D15" s="1"/>
      <c r="E15" s="22" t="s">
        <v>139</v>
      </c>
      <c r="F15" s="88"/>
      <c r="G15" s="75"/>
      <c r="H15" s="76"/>
      <c r="J15" s="77" t="s">
        <v>54</v>
      </c>
      <c r="K15" s="31" t="s">
        <v>55</v>
      </c>
      <c r="M15" s="22" t="s">
        <v>197</v>
      </c>
      <c r="N15" s="72">
        <v>178.71799999999999</v>
      </c>
      <c r="O15" s="73">
        <v>6224.982</v>
      </c>
      <c r="P15" s="74">
        <v>185.261</v>
      </c>
      <c r="Q15" s="74">
        <v>1.98</v>
      </c>
      <c r="S15" s="60" t="s">
        <v>56</v>
      </c>
      <c r="T15" s="61" t="s">
        <v>57</v>
      </c>
      <c r="V15" s="33" t="s">
        <v>197</v>
      </c>
      <c r="W15" s="62">
        <v>60.328999999999994</v>
      </c>
      <c r="X15" s="66">
        <v>2627.1279999999997</v>
      </c>
      <c r="Y15" s="62">
        <v>18125.935000000001</v>
      </c>
      <c r="Z15" s="62">
        <v>56.999999999999993</v>
      </c>
      <c r="AA15" s="70"/>
      <c r="AB15" s="71" t="s">
        <v>58</v>
      </c>
      <c r="AC15" s="31" t="s">
        <v>59</v>
      </c>
      <c r="AE15" s="22" t="s">
        <v>197</v>
      </c>
      <c r="AF15" s="72">
        <v>145.19800000000001</v>
      </c>
      <c r="AG15" s="73"/>
      <c r="AH15" s="74"/>
      <c r="AI15" s="64"/>
      <c r="AJ15" s="70"/>
      <c r="AK15" s="60" t="s">
        <v>60</v>
      </c>
      <c r="AL15" s="61" t="s">
        <v>61</v>
      </c>
      <c r="AM15" s="7"/>
      <c r="AN15" s="7"/>
      <c r="AO15" s="65" t="s">
        <v>197</v>
      </c>
      <c r="AP15" s="62">
        <v>2.44</v>
      </c>
      <c r="AQ15" s="66">
        <v>124.20699999999999</v>
      </c>
      <c r="AR15" s="62">
        <v>3.5150000000000001</v>
      </c>
      <c r="AS15" s="62">
        <v>-1.075</v>
      </c>
    </row>
    <row r="16" spans="1:45" ht="16.899999999999999" customHeight="1" x14ac:dyDescent="0.25">
      <c r="A16" s="1"/>
      <c r="B16" s="1" t="s">
        <v>62</v>
      </c>
      <c r="C16" s="1"/>
      <c r="D16" s="1"/>
      <c r="E16" s="22" t="s">
        <v>197</v>
      </c>
      <c r="F16" s="72">
        <v>0.183</v>
      </c>
      <c r="G16" s="75">
        <v>61.57</v>
      </c>
      <c r="H16" s="76"/>
      <c r="J16" s="77" t="s">
        <v>63</v>
      </c>
      <c r="K16" s="31" t="s">
        <v>64</v>
      </c>
      <c r="M16" s="22" t="s">
        <v>197</v>
      </c>
      <c r="N16" s="72">
        <v>156.09200000000001</v>
      </c>
      <c r="O16" s="73">
        <v>5384.5829999999996</v>
      </c>
      <c r="P16" s="74">
        <v>160.12299999999999</v>
      </c>
      <c r="Q16" s="74">
        <v>3.4119999999999999</v>
      </c>
      <c r="S16" s="71" t="s">
        <v>65</v>
      </c>
      <c r="T16" s="31" t="s">
        <v>66</v>
      </c>
      <c r="V16" s="33" t="s">
        <v>197</v>
      </c>
      <c r="W16" s="72">
        <v>0</v>
      </c>
      <c r="X16" s="75">
        <v>0</v>
      </c>
      <c r="Y16" s="72">
        <v>0</v>
      </c>
      <c r="Z16" s="72">
        <v>0</v>
      </c>
      <c r="AA16" s="82"/>
      <c r="AB16" s="71" t="s">
        <v>67</v>
      </c>
      <c r="AC16" s="31" t="s">
        <v>68</v>
      </c>
      <c r="AE16" s="22" t="s">
        <v>197</v>
      </c>
      <c r="AF16" s="72">
        <v>0.90100000000000002</v>
      </c>
      <c r="AG16" s="73"/>
      <c r="AH16" s="74"/>
      <c r="AI16" s="64"/>
      <c r="AJ16" s="83"/>
      <c r="AK16" s="60" t="s">
        <v>69</v>
      </c>
      <c r="AL16" s="61" t="s">
        <v>70</v>
      </c>
      <c r="AM16" s="7"/>
      <c r="AN16" s="7"/>
      <c r="AO16" s="65" t="s">
        <v>197</v>
      </c>
      <c r="AP16" s="67"/>
      <c r="AQ16" s="66">
        <v>-1594.1839999998806</v>
      </c>
      <c r="AR16" s="62"/>
      <c r="AS16" s="62"/>
    </row>
    <row r="17" spans="1:45" x14ac:dyDescent="0.25">
      <c r="A17" s="1"/>
      <c r="B17" s="1" t="s">
        <v>71</v>
      </c>
      <c r="C17" s="1"/>
      <c r="D17" s="1"/>
      <c r="E17" s="22" t="s">
        <v>197</v>
      </c>
      <c r="F17" s="72">
        <v>0.79300000000000004</v>
      </c>
      <c r="G17" s="75">
        <v>4.2</v>
      </c>
      <c r="H17" s="76"/>
      <c r="J17" s="77" t="s">
        <v>72</v>
      </c>
      <c r="K17" s="31" t="s">
        <v>73</v>
      </c>
      <c r="M17" s="22" t="s">
        <v>197</v>
      </c>
      <c r="N17" s="72">
        <v>914.14200000000005</v>
      </c>
      <c r="O17" s="73">
        <v>31501.484</v>
      </c>
      <c r="P17" s="74">
        <v>936.68899999999996</v>
      </c>
      <c r="Q17" s="74">
        <v>21.044</v>
      </c>
      <c r="S17" s="71" t="s">
        <v>74</v>
      </c>
      <c r="T17" s="31" t="s">
        <v>75</v>
      </c>
      <c r="U17" s="89"/>
      <c r="V17" s="33" t="s">
        <v>197</v>
      </c>
      <c r="W17" s="90">
        <v>11.318</v>
      </c>
      <c r="X17" s="91">
        <v>2135.817</v>
      </c>
      <c r="Y17" s="90">
        <v>56.534999999999997</v>
      </c>
      <c r="Z17" s="90">
        <v>34.009</v>
      </c>
      <c r="AA17" s="82"/>
      <c r="AB17" s="71" t="s">
        <v>76</v>
      </c>
      <c r="AC17" s="31" t="s">
        <v>77</v>
      </c>
      <c r="AE17" s="22" t="s">
        <v>197</v>
      </c>
      <c r="AF17" s="72">
        <v>157.749</v>
      </c>
      <c r="AG17" s="73"/>
      <c r="AH17" s="74"/>
      <c r="AI17" s="64"/>
      <c r="AJ17" s="83"/>
      <c r="AK17" s="92"/>
      <c r="AL17" s="93"/>
      <c r="AM17" s="11"/>
      <c r="AN17" s="11" t="s">
        <v>78</v>
      </c>
      <c r="AO17" s="94"/>
      <c r="AP17" s="95"/>
      <c r="AQ17" s="96">
        <v>357382.36500000011</v>
      </c>
      <c r="AR17" s="96">
        <v>8390.030999999999</v>
      </c>
      <c r="AS17" s="96">
        <v>0.79399999999998272</v>
      </c>
    </row>
    <row r="18" spans="1:45" x14ac:dyDescent="0.25">
      <c r="A18" s="1"/>
      <c r="B18" s="1" t="s">
        <v>79</v>
      </c>
      <c r="C18" s="1"/>
      <c r="D18" s="1"/>
      <c r="E18" s="22" t="s">
        <v>197</v>
      </c>
      <c r="F18" s="72">
        <v>0.37</v>
      </c>
      <c r="G18" s="73"/>
      <c r="H18" s="76"/>
      <c r="J18" s="69" t="s">
        <v>80</v>
      </c>
      <c r="K18" s="61" t="s">
        <v>81</v>
      </c>
      <c r="M18" s="22" t="s">
        <v>197</v>
      </c>
      <c r="N18" s="62">
        <f>N19+N20+N21</f>
        <v>1530.2180000000001</v>
      </c>
      <c r="O18" s="85">
        <f>O19+O20+O21</f>
        <v>23312.145</v>
      </c>
      <c r="P18" s="67">
        <f>P19+P20+P21</f>
        <v>584.01499999999999</v>
      </c>
      <c r="Q18" s="67">
        <f>Q19+Q20+Q21</f>
        <v>956.79899999999998</v>
      </c>
      <c r="S18" s="71" t="s">
        <v>82</v>
      </c>
      <c r="T18" s="31" t="s">
        <v>83</v>
      </c>
      <c r="U18" s="89"/>
      <c r="V18" s="33" t="s">
        <v>197</v>
      </c>
      <c r="W18" s="90">
        <v>0.93400000000000005</v>
      </c>
      <c r="X18" s="91">
        <v>28.105</v>
      </c>
      <c r="Y18" s="90">
        <v>0.16300000000000001</v>
      </c>
      <c r="Z18" s="90">
        <v>8.2430000000000003</v>
      </c>
      <c r="AA18" s="82"/>
      <c r="AB18" s="60" t="s">
        <v>84</v>
      </c>
      <c r="AC18" s="61" t="s">
        <v>85</v>
      </c>
      <c r="AD18" s="7"/>
      <c r="AE18" s="22" t="s">
        <v>197</v>
      </c>
      <c r="AF18" s="97">
        <v>75.566999999999993</v>
      </c>
      <c r="AG18" s="98">
        <v>14756.571</v>
      </c>
      <c r="AH18" s="99">
        <v>503.803</v>
      </c>
      <c r="AI18" s="100">
        <v>0</v>
      </c>
      <c r="AJ18" s="83"/>
      <c r="AK18" s="77"/>
      <c r="AP18" s="101"/>
      <c r="AQ18" s="102"/>
      <c r="AR18" s="103"/>
      <c r="AS18" s="103"/>
    </row>
    <row r="19" spans="1:45" x14ac:dyDescent="0.25">
      <c r="A19" s="1"/>
      <c r="B19" s="1"/>
      <c r="C19" s="1"/>
      <c r="D19" s="1"/>
      <c r="E19" s="22"/>
      <c r="F19" s="72"/>
      <c r="G19" s="33"/>
      <c r="H19" s="104"/>
      <c r="J19" s="105" t="s">
        <v>86</v>
      </c>
      <c r="K19" s="87" t="s">
        <v>55</v>
      </c>
      <c r="M19" s="22" t="s">
        <v>197</v>
      </c>
      <c r="N19" s="72">
        <v>100.29900000000001</v>
      </c>
      <c r="O19" s="73">
        <v>1587.9390000000001</v>
      </c>
      <c r="P19" s="74">
        <v>40.1</v>
      </c>
      <c r="Q19" s="74">
        <v>60.893000000000001</v>
      </c>
      <c r="S19" s="71" t="s">
        <v>87</v>
      </c>
      <c r="T19" s="31" t="s">
        <v>88</v>
      </c>
      <c r="V19" s="33" t="s">
        <v>197</v>
      </c>
      <c r="W19" s="90">
        <v>24.905000000000001</v>
      </c>
      <c r="X19" s="91">
        <v>248.53700000000001</v>
      </c>
      <c r="Y19" s="90">
        <v>0</v>
      </c>
      <c r="Z19" s="90">
        <v>273.95699999999999</v>
      </c>
      <c r="AA19" s="82"/>
      <c r="AB19" s="60" t="s">
        <v>89</v>
      </c>
      <c r="AC19" s="61" t="s">
        <v>90</v>
      </c>
      <c r="AD19" s="7"/>
      <c r="AE19" s="22" t="s">
        <v>139</v>
      </c>
      <c r="AF19" s="62"/>
      <c r="AG19" s="66"/>
      <c r="AH19" s="62"/>
      <c r="AI19" s="106"/>
      <c r="AJ19" s="83"/>
      <c r="AK19" s="77"/>
      <c r="AP19" s="5"/>
      <c r="AQ19" s="107"/>
      <c r="AR19" s="108"/>
      <c r="AS19" s="5"/>
    </row>
    <row r="20" spans="1:45" x14ac:dyDescent="0.25">
      <c r="A20" s="7" t="s">
        <v>91</v>
      </c>
      <c r="B20" s="1"/>
      <c r="C20" s="1"/>
      <c r="D20" s="1"/>
      <c r="E20" s="22"/>
      <c r="F20" s="72"/>
      <c r="G20" s="75"/>
      <c r="H20" s="104"/>
      <c r="J20" s="77" t="s">
        <v>92</v>
      </c>
      <c r="K20" s="31" t="s">
        <v>64</v>
      </c>
      <c r="M20" s="22" t="s">
        <v>197</v>
      </c>
      <c r="N20" s="72">
        <v>171.19800000000001</v>
      </c>
      <c r="O20" s="73">
        <v>2617.7280000000001</v>
      </c>
      <c r="P20" s="74">
        <v>65.63</v>
      </c>
      <c r="Q20" s="74">
        <v>106.753</v>
      </c>
      <c r="S20" s="71" t="s">
        <v>93</v>
      </c>
      <c r="T20" s="31" t="s">
        <v>94</v>
      </c>
      <c r="V20" s="33" t="s">
        <v>139</v>
      </c>
      <c r="W20" s="109"/>
      <c r="X20" s="110"/>
      <c r="Y20" s="109"/>
      <c r="Z20" s="109"/>
      <c r="AA20" s="82"/>
      <c r="AB20" s="60" t="s">
        <v>95</v>
      </c>
      <c r="AC20" s="61" t="s">
        <v>96</v>
      </c>
      <c r="AE20" s="22" t="s">
        <v>197</v>
      </c>
      <c r="AF20" s="62">
        <f>ROUND(AF21+(AF22*6)+(AF23*10)+AF24+AF25,3)</f>
        <v>2455.5439999999999</v>
      </c>
      <c r="AG20" s="66">
        <f>AG21+AG22+AG23+AG24+AG25</f>
        <v>6457.3560000000007</v>
      </c>
      <c r="AH20" s="74">
        <f>AH21+AH22+AH23+AH24+AH25</f>
        <v>0</v>
      </c>
      <c r="AI20" s="64">
        <f>AI21+AI22+AI23+AI24+AI25</f>
        <v>0</v>
      </c>
      <c r="AJ20" s="83"/>
      <c r="AK20" s="77"/>
      <c r="AP20" s="5"/>
      <c r="AQ20" s="111"/>
      <c r="AR20" s="5"/>
      <c r="AS20" s="5"/>
    </row>
    <row r="21" spans="1:45" x14ac:dyDescent="0.25">
      <c r="A21" s="1"/>
      <c r="B21" s="1" t="s">
        <v>97</v>
      </c>
      <c r="C21" s="1"/>
      <c r="D21" s="1"/>
      <c r="E21" s="22" t="s">
        <v>197</v>
      </c>
      <c r="F21" s="72">
        <v>10.555</v>
      </c>
      <c r="G21" s="72">
        <v>374.07900000000001</v>
      </c>
      <c r="H21" s="112"/>
      <c r="J21" s="77" t="s">
        <v>98</v>
      </c>
      <c r="K21" s="31" t="s">
        <v>73</v>
      </c>
      <c r="M21" s="22" t="s">
        <v>197</v>
      </c>
      <c r="N21" s="72">
        <v>1258.721</v>
      </c>
      <c r="O21" s="73">
        <v>19106.477999999999</v>
      </c>
      <c r="P21" s="74">
        <v>478.28500000000003</v>
      </c>
      <c r="Q21" s="74">
        <v>789.15300000000002</v>
      </c>
      <c r="S21" s="71" t="s">
        <v>99</v>
      </c>
      <c r="T21" s="31" t="s">
        <v>100</v>
      </c>
      <c r="V21" s="33" t="s">
        <v>197</v>
      </c>
      <c r="W21" s="113">
        <v>22.978999999999999</v>
      </c>
      <c r="X21" s="114"/>
      <c r="Y21" s="115"/>
      <c r="Z21" s="115"/>
      <c r="AA21" s="82"/>
      <c r="AB21" s="71" t="s">
        <v>101</v>
      </c>
      <c r="AC21" s="31" t="s">
        <v>102</v>
      </c>
      <c r="AE21" s="22" t="s">
        <v>197</v>
      </c>
      <c r="AF21" s="72">
        <v>849.10400000000072</v>
      </c>
      <c r="AG21" s="75">
        <v>3758.2979999999998</v>
      </c>
      <c r="AH21" s="74">
        <v>0</v>
      </c>
      <c r="AI21" s="64">
        <v>0</v>
      </c>
      <c r="AJ21" s="83"/>
      <c r="AK21" s="116" t="s">
        <v>103</v>
      </c>
    </row>
    <row r="22" spans="1:45" x14ac:dyDescent="0.25">
      <c r="A22" s="1"/>
      <c r="B22" s="1"/>
      <c r="C22" s="1" t="s">
        <v>104</v>
      </c>
      <c r="D22" s="1"/>
      <c r="E22" s="22" t="s">
        <v>197</v>
      </c>
      <c r="F22" s="72">
        <v>10.555</v>
      </c>
      <c r="G22" s="72">
        <v>374.07900000000001</v>
      </c>
      <c r="H22" s="112"/>
      <c r="J22" s="69" t="s">
        <v>105</v>
      </c>
      <c r="K22" s="61" t="s">
        <v>13</v>
      </c>
      <c r="M22" s="22" t="s">
        <v>197</v>
      </c>
      <c r="N22" s="62">
        <f>N23+N24+N25</f>
        <v>568.31299999999999</v>
      </c>
      <c r="O22" s="85">
        <f>O23+O24+O25</f>
        <v>1062.9159999999999</v>
      </c>
      <c r="P22" s="67">
        <f>P23+P24+P25</f>
        <v>1.097</v>
      </c>
      <c r="Q22" s="67">
        <f>Q23+Q24+Q25</f>
        <v>647.94399999999996</v>
      </c>
      <c r="S22" s="60" t="s">
        <v>106</v>
      </c>
      <c r="T22" s="61" t="s">
        <v>107</v>
      </c>
      <c r="V22" s="33" t="s">
        <v>197</v>
      </c>
      <c r="W22" s="62">
        <v>44.529000000000003</v>
      </c>
      <c r="X22" s="66">
        <v>38769.197</v>
      </c>
      <c r="Y22" s="62">
        <v>1151.6840000000002</v>
      </c>
      <c r="Z22" s="62">
        <v>-1107.2870000000003</v>
      </c>
      <c r="AA22" s="70"/>
      <c r="AB22" s="71" t="s">
        <v>108</v>
      </c>
      <c r="AC22" s="31" t="s">
        <v>109</v>
      </c>
      <c r="AE22" s="22" t="s">
        <v>197</v>
      </c>
      <c r="AF22" s="72">
        <v>219.73500000000001</v>
      </c>
      <c r="AG22" s="75">
        <v>2292.6860000000001</v>
      </c>
      <c r="AH22" s="74">
        <v>0</v>
      </c>
      <c r="AI22" s="64">
        <v>0</v>
      </c>
      <c r="AJ22" s="70"/>
      <c r="AK22" s="116" t="s">
        <v>110</v>
      </c>
    </row>
    <row r="23" spans="1:45" x14ac:dyDescent="0.25">
      <c r="A23" s="1"/>
      <c r="B23" s="1" t="s">
        <v>111</v>
      </c>
      <c r="C23" s="1"/>
      <c r="D23" s="1"/>
      <c r="E23" s="22" t="s">
        <v>139</v>
      </c>
      <c r="F23" s="72"/>
      <c r="G23" s="72"/>
      <c r="H23" s="112"/>
      <c r="J23" s="77" t="s">
        <v>112</v>
      </c>
      <c r="K23" s="31" t="s">
        <v>55</v>
      </c>
      <c r="M23" s="22" t="s">
        <v>197</v>
      </c>
      <c r="N23" s="72">
        <v>63.061999999999998</v>
      </c>
      <c r="O23" s="73">
        <v>130.089</v>
      </c>
      <c r="P23" s="74">
        <v>0.70599999999999996</v>
      </c>
      <c r="Q23" s="74">
        <v>71.313999999999993</v>
      </c>
      <c r="S23" s="71" t="s">
        <v>113</v>
      </c>
      <c r="T23" s="31" t="s">
        <v>114</v>
      </c>
      <c r="V23" s="33" t="s">
        <v>197</v>
      </c>
      <c r="W23" s="72">
        <v>28.719000000000001</v>
      </c>
      <c r="X23" s="75">
        <v>23503.557000000001</v>
      </c>
      <c r="Y23" s="72">
        <v>699.99300000000005</v>
      </c>
      <c r="Z23" s="72">
        <v>-671.274</v>
      </c>
      <c r="AA23" s="82"/>
      <c r="AB23" s="71" t="s">
        <v>115</v>
      </c>
      <c r="AC23" s="31" t="s">
        <v>116</v>
      </c>
      <c r="AE23" s="22" t="s">
        <v>197</v>
      </c>
      <c r="AF23" s="72">
        <v>28.803000000000001</v>
      </c>
      <c r="AG23" s="75">
        <v>406.37200000000001</v>
      </c>
      <c r="AH23" s="74">
        <v>0</v>
      </c>
      <c r="AI23" s="64">
        <v>0</v>
      </c>
      <c r="AJ23" s="83"/>
      <c r="AK23" s="116" t="s">
        <v>117</v>
      </c>
      <c r="AR23" s="5"/>
      <c r="AS23" s="5"/>
    </row>
    <row r="24" spans="1:45" x14ac:dyDescent="0.25">
      <c r="A24" s="1"/>
      <c r="B24" s="1"/>
      <c r="C24" s="1" t="s">
        <v>118</v>
      </c>
      <c r="D24" s="1"/>
      <c r="E24" s="22" t="s">
        <v>139</v>
      </c>
      <c r="F24" s="72"/>
      <c r="G24" s="72"/>
      <c r="H24" s="112"/>
      <c r="J24" s="77" t="s">
        <v>119</v>
      </c>
      <c r="K24" s="31" t="s">
        <v>64</v>
      </c>
      <c r="M24" s="22" t="s">
        <v>197</v>
      </c>
      <c r="N24" s="72">
        <v>60.249000000000002</v>
      </c>
      <c r="O24" s="73">
        <v>106.71899999999999</v>
      </c>
      <c r="P24" s="74">
        <v>0</v>
      </c>
      <c r="Q24" s="74">
        <v>68.807000000000002</v>
      </c>
      <c r="S24" s="71" t="s">
        <v>120</v>
      </c>
      <c r="T24" s="31" t="s">
        <v>121</v>
      </c>
      <c r="V24" s="33" t="s">
        <v>139</v>
      </c>
      <c r="W24" s="79"/>
      <c r="X24" s="117"/>
      <c r="Y24" s="79"/>
      <c r="Z24" s="79"/>
      <c r="AA24" s="82"/>
      <c r="AB24" s="71" t="s">
        <v>122</v>
      </c>
      <c r="AC24" s="31" t="s">
        <v>123</v>
      </c>
      <c r="AE24" s="22" t="s">
        <v>197</v>
      </c>
      <c r="AF24" s="72">
        <v>0</v>
      </c>
      <c r="AG24" s="75">
        <v>0</v>
      </c>
      <c r="AH24" s="74">
        <v>0</v>
      </c>
      <c r="AI24" s="64">
        <v>0</v>
      </c>
      <c r="AJ24" s="83"/>
      <c r="AK24" s="116" t="s">
        <v>124</v>
      </c>
    </row>
    <row r="25" spans="1:45" x14ac:dyDescent="0.25">
      <c r="A25" s="1"/>
      <c r="B25" s="1" t="s">
        <v>125</v>
      </c>
      <c r="C25" s="1"/>
      <c r="D25" s="1"/>
      <c r="E25" s="22" t="s">
        <v>197</v>
      </c>
      <c r="F25" s="72">
        <v>0.71</v>
      </c>
      <c r="G25" s="72">
        <v>430.35300000000001</v>
      </c>
      <c r="H25" s="112"/>
      <c r="J25" s="77" t="s">
        <v>126</v>
      </c>
      <c r="K25" s="31" t="s">
        <v>73</v>
      </c>
      <c r="M25" s="22" t="s">
        <v>197</v>
      </c>
      <c r="N25" s="72">
        <v>445.00200000000001</v>
      </c>
      <c r="O25" s="73">
        <v>826.10799999999995</v>
      </c>
      <c r="P25" s="74">
        <v>0.39100000000000001</v>
      </c>
      <c r="Q25" s="74">
        <v>507.82299999999998</v>
      </c>
      <c r="S25" s="71" t="s">
        <v>127</v>
      </c>
      <c r="T25" s="31" t="s">
        <v>128</v>
      </c>
      <c r="V25" s="33" t="s">
        <v>197</v>
      </c>
      <c r="W25" s="72">
        <v>0.13300000000000001</v>
      </c>
      <c r="X25" s="75">
        <v>106.94799999999999</v>
      </c>
      <c r="Y25" s="72">
        <v>0</v>
      </c>
      <c r="Z25" s="72">
        <v>0</v>
      </c>
      <c r="AA25" s="82"/>
      <c r="AB25" s="71" t="s">
        <v>129</v>
      </c>
      <c r="AC25" s="31" t="s">
        <v>130</v>
      </c>
      <c r="AE25" s="22" t="s">
        <v>197</v>
      </c>
      <c r="AF25" s="72">
        <v>0</v>
      </c>
      <c r="AG25" s="75">
        <v>0</v>
      </c>
      <c r="AH25" s="74">
        <v>0</v>
      </c>
      <c r="AI25" s="64">
        <v>0</v>
      </c>
      <c r="AJ25" s="83"/>
      <c r="AK25" s="116" t="s">
        <v>131</v>
      </c>
    </row>
    <row r="26" spans="1:45" x14ac:dyDescent="0.25">
      <c r="A26" s="1"/>
      <c r="B26" s="1"/>
      <c r="C26" s="1" t="s">
        <v>132</v>
      </c>
      <c r="D26" s="1"/>
      <c r="E26" s="22" t="s">
        <v>139</v>
      </c>
      <c r="F26" s="72"/>
      <c r="G26" s="72"/>
      <c r="H26" s="112"/>
      <c r="J26" s="69" t="s">
        <v>133</v>
      </c>
      <c r="K26" s="61" t="s">
        <v>134</v>
      </c>
      <c r="L26" s="7"/>
      <c r="M26" s="22" t="s">
        <v>197</v>
      </c>
      <c r="N26" s="62"/>
      <c r="O26" s="66"/>
      <c r="P26" s="62"/>
      <c r="Q26" s="62"/>
      <c r="S26" s="71" t="s">
        <v>135</v>
      </c>
      <c r="T26" s="31" t="s">
        <v>136</v>
      </c>
      <c r="V26" s="33" t="s">
        <v>139</v>
      </c>
      <c r="W26" s="79"/>
      <c r="X26" s="117"/>
      <c r="Y26" s="79"/>
      <c r="Z26" s="79"/>
      <c r="AA26" s="82"/>
      <c r="AB26" s="60" t="s">
        <v>137</v>
      </c>
      <c r="AC26" s="61" t="s">
        <v>138</v>
      </c>
      <c r="AD26" s="7"/>
      <c r="AE26" s="22" t="s">
        <v>139</v>
      </c>
      <c r="AF26" s="62"/>
      <c r="AG26" s="66"/>
      <c r="AH26" s="62"/>
      <c r="AI26" s="106"/>
      <c r="AJ26" s="83"/>
      <c r="AK26" s="116" t="s">
        <v>140</v>
      </c>
    </row>
    <row r="27" spans="1:45" x14ac:dyDescent="0.25">
      <c r="A27" s="1"/>
      <c r="B27" s="1" t="s">
        <v>141</v>
      </c>
      <c r="C27" s="1"/>
      <c r="D27" s="1"/>
      <c r="E27" s="22" t="s">
        <v>197</v>
      </c>
      <c r="F27" s="72">
        <v>3.3740000000000001</v>
      </c>
      <c r="G27" s="72">
        <v>5.0259999999999998</v>
      </c>
      <c r="H27" s="112"/>
      <c r="J27" s="69" t="s">
        <v>142</v>
      </c>
      <c r="K27" s="61" t="s">
        <v>143</v>
      </c>
      <c r="M27" s="22" t="s">
        <v>197</v>
      </c>
      <c r="N27" s="62">
        <f>N28+N29</f>
        <v>121.27500000000001</v>
      </c>
      <c r="O27" s="66">
        <f>O28+O29</f>
        <v>38026.593999999997</v>
      </c>
      <c r="P27" s="62">
        <f>P28+P29</f>
        <v>1126.5050000000001</v>
      </c>
      <c r="Q27" s="62">
        <f>Q28+Q29</f>
        <v>-1005.23</v>
      </c>
      <c r="S27" s="71" t="s">
        <v>144</v>
      </c>
      <c r="T27" s="31" t="s">
        <v>145</v>
      </c>
      <c r="V27" s="33" t="s">
        <v>139</v>
      </c>
      <c r="W27" s="72"/>
      <c r="X27" s="75"/>
      <c r="Y27" s="72"/>
      <c r="Z27" s="72"/>
      <c r="AA27" s="82"/>
      <c r="AB27" s="77"/>
      <c r="AI27" s="118"/>
      <c r="AJ27" s="83"/>
      <c r="AK27" s="116" t="s">
        <v>146</v>
      </c>
    </row>
    <row r="28" spans="1:45" x14ac:dyDescent="0.25">
      <c r="A28" s="1"/>
      <c r="B28" s="1"/>
      <c r="C28" s="1" t="s">
        <v>147</v>
      </c>
      <c r="D28" s="1"/>
      <c r="E28" s="22" t="s">
        <v>139</v>
      </c>
      <c r="F28" s="72"/>
      <c r="G28" s="72"/>
      <c r="H28" s="112"/>
      <c r="J28" s="77" t="s">
        <v>148</v>
      </c>
      <c r="K28" s="31" t="s">
        <v>149</v>
      </c>
      <c r="M28" s="22" t="s">
        <v>197</v>
      </c>
      <c r="N28" s="72">
        <v>50.164000000000001</v>
      </c>
      <c r="O28" s="73">
        <v>10122.044</v>
      </c>
      <c r="P28" s="74">
        <v>298.41800000000001</v>
      </c>
      <c r="Q28" s="74">
        <v>-248.25399999999999</v>
      </c>
      <c r="S28" s="71" t="s">
        <v>150</v>
      </c>
      <c r="T28" s="31" t="s">
        <v>151</v>
      </c>
      <c r="V28" s="33" t="s">
        <v>197</v>
      </c>
      <c r="W28" s="119">
        <v>0</v>
      </c>
      <c r="X28" s="120">
        <v>0</v>
      </c>
      <c r="Y28" s="119">
        <v>0</v>
      </c>
      <c r="Z28" s="119">
        <v>0</v>
      </c>
      <c r="AA28" s="82"/>
      <c r="AB28" s="77"/>
      <c r="AJ28" s="83"/>
      <c r="AK28" s="116" t="s">
        <v>152</v>
      </c>
    </row>
    <row r="29" spans="1:45" x14ac:dyDescent="0.25">
      <c r="A29" s="1"/>
      <c r="B29" s="1" t="s">
        <v>153</v>
      </c>
      <c r="C29" s="1"/>
      <c r="D29" s="1"/>
      <c r="E29" s="22" t="s">
        <v>197</v>
      </c>
      <c r="F29" s="72">
        <v>29.309000000000001</v>
      </c>
      <c r="G29" s="72">
        <v>970.226</v>
      </c>
      <c r="H29" s="112"/>
      <c r="J29" s="77" t="s">
        <v>154</v>
      </c>
      <c r="K29" s="31" t="s">
        <v>155</v>
      </c>
      <c r="M29" s="22" t="s">
        <v>197</v>
      </c>
      <c r="N29" s="72">
        <v>71.111000000000004</v>
      </c>
      <c r="O29" s="73">
        <v>27904.55</v>
      </c>
      <c r="P29" s="74">
        <v>828.08699999999999</v>
      </c>
      <c r="Q29" s="74">
        <v>-756.976</v>
      </c>
      <c r="S29" s="60" t="s">
        <v>156</v>
      </c>
      <c r="T29" s="61" t="s">
        <v>157</v>
      </c>
      <c r="V29" s="33" t="s">
        <v>197</v>
      </c>
      <c r="W29" s="72"/>
      <c r="X29" s="75"/>
      <c r="Y29" s="72"/>
      <c r="Z29" s="72"/>
      <c r="AA29" s="82"/>
      <c r="AJ29" s="83"/>
      <c r="AK29" s="116" t="s">
        <v>158</v>
      </c>
    </row>
    <row r="30" spans="1:45" x14ac:dyDescent="0.25">
      <c r="A30" s="1"/>
      <c r="B30" s="1"/>
      <c r="C30" s="1" t="s">
        <v>159</v>
      </c>
      <c r="D30" s="1"/>
      <c r="E30" s="22" t="s">
        <v>197</v>
      </c>
      <c r="F30" s="72">
        <v>20.748999999999999</v>
      </c>
      <c r="G30" s="72">
        <v>626.92100000000005</v>
      </c>
      <c r="H30" s="112"/>
      <c r="J30" s="69" t="s">
        <v>160</v>
      </c>
      <c r="K30" s="61" t="s">
        <v>161</v>
      </c>
      <c r="M30" s="22" t="s">
        <v>197</v>
      </c>
      <c r="N30" s="62">
        <f>N31+N32</f>
        <v>1054.175</v>
      </c>
      <c r="O30" s="66">
        <f>O31+O32</f>
        <v>27293.956000000002</v>
      </c>
      <c r="P30" s="62">
        <f>P31+P32</f>
        <v>737.75700000000006</v>
      </c>
      <c r="Q30" s="62">
        <f>Q31+Q32</f>
        <v>229.26</v>
      </c>
      <c r="S30" s="60" t="s">
        <v>162</v>
      </c>
      <c r="T30" s="61" t="s">
        <v>163</v>
      </c>
      <c r="V30" s="33" t="s">
        <v>197</v>
      </c>
      <c r="W30" s="62">
        <v>538.20899999999995</v>
      </c>
      <c r="X30" s="66">
        <v>137887.24100000001</v>
      </c>
      <c r="Y30" s="62">
        <v>3189.0980000000004</v>
      </c>
      <c r="Z30" s="62">
        <v>-195.34500000000003</v>
      </c>
      <c r="AA30" s="70"/>
      <c r="AJ30" s="70"/>
      <c r="AK30" s="121" t="s">
        <v>164</v>
      </c>
      <c r="AN30" s="50"/>
      <c r="AO30" s="50"/>
    </row>
    <row r="31" spans="1:45" x14ac:dyDescent="0.25">
      <c r="A31" s="1"/>
      <c r="B31" s="1" t="s">
        <v>165</v>
      </c>
      <c r="C31" s="1"/>
      <c r="D31" s="1"/>
      <c r="E31" s="22" t="s">
        <v>197</v>
      </c>
      <c r="F31" s="72">
        <v>37.307000000000002</v>
      </c>
      <c r="G31" s="72">
        <v>11461.968000000001</v>
      </c>
      <c r="H31" s="112"/>
      <c r="J31" s="77" t="s">
        <v>166</v>
      </c>
      <c r="K31" s="31" t="s">
        <v>167</v>
      </c>
      <c r="M31" s="22" t="s">
        <v>197</v>
      </c>
      <c r="N31" s="72">
        <v>825.92899999999997</v>
      </c>
      <c r="O31" s="73">
        <v>21377.292000000001</v>
      </c>
      <c r="P31" s="74">
        <v>578.96</v>
      </c>
      <c r="Q31" s="74">
        <v>164.376</v>
      </c>
      <c r="S31" s="71" t="s">
        <v>168</v>
      </c>
      <c r="T31" s="31" t="s">
        <v>169</v>
      </c>
      <c r="V31" s="33" t="s">
        <v>197</v>
      </c>
      <c r="W31" s="72">
        <v>263.19099999999997</v>
      </c>
      <c r="X31" s="75">
        <v>56623.262999999999</v>
      </c>
      <c r="Y31" s="72">
        <v>1579.498</v>
      </c>
      <c r="Z31" s="72">
        <v>-181.95400000000001</v>
      </c>
      <c r="AA31" s="82"/>
      <c r="AJ31" s="83"/>
    </row>
    <row r="32" spans="1:45" x14ac:dyDescent="0.25">
      <c r="A32" s="1"/>
      <c r="B32" s="1"/>
      <c r="C32" s="1" t="s">
        <v>170</v>
      </c>
      <c r="D32" s="1"/>
      <c r="E32" s="22" t="s">
        <v>197</v>
      </c>
      <c r="F32" s="72">
        <v>24.698</v>
      </c>
      <c r="G32" s="72">
        <v>6595.6980000000003</v>
      </c>
      <c r="H32" s="112"/>
      <c r="J32" s="77" t="s">
        <v>171</v>
      </c>
      <c r="K32" s="31" t="s">
        <v>172</v>
      </c>
      <c r="M32" s="22" t="s">
        <v>197</v>
      </c>
      <c r="N32" s="72">
        <v>228.24600000000001</v>
      </c>
      <c r="O32" s="73">
        <v>5916.6639999999998</v>
      </c>
      <c r="P32" s="74">
        <v>158.797</v>
      </c>
      <c r="Q32" s="74">
        <v>64.884</v>
      </c>
      <c r="S32" s="71" t="s">
        <v>173</v>
      </c>
      <c r="T32" s="31" t="s">
        <v>174</v>
      </c>
      <c r="V32" s="33" t="s">
        <v>197</v>
      </c>
      <c r="W32" s="72">
        <v>74.947000000000003</v>
      </c>
      <c r="X32" s="73">
        <v>27339.328000000001</v>
      </c>
      <c r="Y32" s="74">
        <v>288.59399999999999</v>
      </c>
      <c r="Z32" s="64">
        <v>-111.402</v>
      </c>
      <c r="AA32" s="82"/>
      <c r="AJ32" s="83"/>
    </row>
    <row r="33" spans="1:45" x14ac:dyDescent="0.25">
      <c r="A33" s="1"/>
      <c r="B33" s="1" t="s">
        <v>175</v>
      </c>
      <c r="C33" s="1"/>
      <c r="D33" s="1"/>
      <c r="E33" s="22" t="s">
        <v>197</v>
      </c>
      <c r="F33" s="72">
        <v>3.8839999999999999</v>
      </c>
      <c r="G33" s="72">
        <v>3231.7809999999999</v>
      </c>
      <c r="H33" s="112"/>
      <c r="J33" s="69" t="s">
        <v>176</v>
      </c>
      <c r="K33" s="61" t="s">
        <v>177</v>
      </c>
      <c r="L33" s="7"/>
      <c r="M33" s="22" t="s">
        <v>197</v>
      </c>
      <c r="N33" s="62">
        <v>284.935</v>
      </c>
      <c r="O33" s="66">
        <v>3506.0439999999999</v>
      </c>
      <c r="P33" s="62">
        <v>82.983999999999995</v>
      </c>
      <c r="Q33" s="62">
        <v>187.70500000000001</v>
      </c>
      <c r="S33" s="71" t="s">
        <v>178</v>
      </c>
      <c r="T33" s="31" t="s">
        <v>179</v>
      </c>
      <c r="V33" s="33" t="s">
        <v>197</v>
      </c>
      <c r="W33" s="72">
        <v>52.3</v>
      </c>
      <c r="X33" s="73">
        <v>11945.034</v>
      </c>
      <c r="Y33" s="74">
        <v>313.52999999999997</v>
      </c>
      <c r="Z33" s="64">
        <v>77.322999999999993</v>
      </c>
      <c r="AA33" s="82"/>
      <c r="AJ33" s="83"/>
      <c r="AO33" s="122"/>
    </row>
    <row r="34" spans="1:45" ht="14.45" customHeight="1" x14ac:dyDescent="0.25">
      <c r="A34" s="1"/>
      <c r="B34" s="1"/>
      <c r="C34" s="1" t="s">
        <v>180</v>
      </c>
      <c r="D34" s="1"/>
      <c r="E34" s="22" t="s">
        <v>197</v>
      </c>
      <c r="F34" s="72">
        <v>2.7469999999999999</v>
      </c>
      <c r="G34" s="72">
        <v>2273.4499999999998</v>
      </c>
      <c r="H34" s="112"/>
      <c r="J34" s="69" t="s">
        <v>181</v>
      </c>
      <c r="K34" s="61" t="s">
        <v>182</v>
      </c>
      <c r="L34" s="7"/>
      <c r="M34" s="22" t="s">
        <v>197</v>
      </c>
      <c r="N34" s="62"/>
      <c r="O34" s="66"/>
      <c r="P34" s="62"/>
      <c r="Q34" s="62"/>
      <c r="S34" s="71" t="s">
        <v>183</v>
      </c>
      <c r="T34" s="31" t="s">
        <v>184</v>
      </c>
      <c r="V34" s="33" t="s">
        <v>197</v>
      </c>
      <c r="W34" s="72">
        <v>147.77099999999999</v>
      </c>
      <c r="X34" s="73">
        <v>41979.616000000002</v>
      </c>
      <c r="Y34" s="74">
        <v>1007.476</v>
      </c>
      <c r="Z34" s="64">
        <v>20.687999999999999</v>
      </c>
      <c r="AA34" s="82"/>
      <c r="AJ34" s="83"/>
      <c r="AO34" s="21" t="s">
        <v>185</v>
      </c>
      <c r="AP34"/>
      <c r="AQ34"/>
      <c r="AR34"/>
      <c r="AS34"/>
    </row>
    <row r="35" spans="1:45" x14ac:dyDescent="0.25">
      <c r="A35" s="1"/>
      <c r="B35" s="1" t="s">
        <v>186</v>
      </c>
      <c r="C35" s="1"/>
      <c r="D35" s="1"/>
      <c r="E35" s="22" t="s">
        <v>197</v>
      </c>
      <c r="F35" s="72">
        <v>24.22</v>
      </c>
      <c r="G35" s="72">
        <v>2544.962</v>
      </c>
      <c r="H35" s="112"/>
      <c r="S35" s="77"/>
      <c r="Z35" s="118"/>
      <c r="AA35" s="82"/>
      <c r="AJ35" s="83"/>
      <c r="AO35" s="123" t="s">
        <v>187</v>
      </c>
      <c r="AP35"/>
      <c r="AQ35"/>
      <c r="AR35"/>
      <c r="AS35"/>
    </row>
    <row r="36" spans="1:45" x14ac:dyDescent="0.25">
      <c r="A36" s="1"/>
      <c r="B36" s="1"/>
      <c r="C36" s="1" t="s">
        <v>188</v>
      </c>
      <c r="D36" s="1"/>
      <c r="E36" s="22" t="s">
        <v>197</v>
      </c>
      <c r="F36" s="72">
        <v>15.516</v>
      </c>
      <c r="G36" s="72">
        <v>3057.7339999999999</v>
      </c>
      <c r="H36" s="112"/>
      <c r="J36" s="50"/>
      <c r="S36" s="77"/>
      <c r="Z36" s="124"/>
      <c r="AA36" s="82"/>
      <c r="AJ36" s="83"/>
      <c r="AN36" s="125" t="s">
        <v>189</v>
      </c>
      <c r="AO36" s="126" t="s">
        <v>190</v>
      </c>
      <c r="AP36"/>
      <c r="AQ36"/>
      <c r="AR36"/>
      <c r="AS36"/>
    </row>
    <row r="37" spans="1:45" x14ac:dyDescent="0.25">
      <c r="S37" s="127"/>
      <c r="Z37" s="118"/>
      <c r="AA37" s="82"/>
      <c r="AJ37" s="83"/>
      <c r="AO37" s="21" t="s">
        <v>191</v>
      </c>
      <c r="AP37"/>
      <c r="AQ37"/>
      <c r="AR37"/>
      <c r="AS37"/>
    </row>
    <row r="38" spans="1:45" x14ac:dyDescent="0.25">
      <c r="A38" s="128" t="s">
        <v>103</v>
      </c>
      <c r="B38" s="116"/>
      <c r="C38" s="116"/>
      <c r="D38" s="116"/>
      <c r="E38" s="116"/>
      <c r="J38" s="77"/>
      <c r="AA38" s="82"/>
      <c r="AJ38" s="83"/>
      <c r="AO38" s="21" t="s">
        <v>192</v>
      </c>
      <c r="AP38"/>
      <c r="AQ38"/>
      <c r="AR38"/>
      <c r="AS38"/>
    </row>
    <row r="39" spans="1:45" x14ac:dyDescent="0.25">
      <c r="A39" s="128" t="s">
        <v>110</v>
      </c>
      <c r="B39" s="116"/>
      <c r="C39" s="116"/>
      <c r="D39" s="116"/>
      <c r="E39" s="116"/>
      <c r="J39" s="77"/>
      <c r="K39" s="129"/>
      <c r="AA39" s="82"/>
      <c r="AJ39" s="83"/>
      <c r="AO39" s="130" t="s">
        <v>226</v>
      </c>
      <c r="AP39"/>
      <c r="AR39"/>
      <c r="AS39"/>
    </row>
    <row r="40" spans="1:45" x14ac:dyDescent="0.25">
      <c r="A40" s="128" t="s">
        <v>117</v>
      </c>
      <c r="B40" s="116"/>
      <c r="C40" s="116"/>
      <c r="D40" s="116"/>
      <c r="E40" s="116"/>
      <c r="J40" s="77"/>
      <c r="AA40" s="82"/>
      <c r="AJ40" s="83"/>
      <c r="AO40" s="21" t="s">
        <v>193</v>
      </c>
      <c r="AP40"/>
      <c r="AQ40"/>
      <c r="AR40"/>
      <c r="AS40"/>
    </row>
    <row r="41" spans="1:45" x14ac:dyDescent="0.25">
      <c r="A41" s="128" t="s">
        <v>124</v>
      </c>
      <c r="B41" s="116"/>
      <c r="C41" s="116"/>
      <c r="D41" s="116"/>
      <c r="E41" s="116"/>
      <c r="J41" s="77"/>
      <c r="AA41" s="82"/>
      <c r="AJ41" s="83"/>
      <c r="AN41" s="125" t="s">
        <v>194</v>
      </c>
      <c r="AO41" s="126" t="s">
        <v>195</v>
      </c>
      <c r="AP41"/>
      <c r="AQ41"/>
      <c r="AR41"/>
      <c r="AS41"/>
    </row>
    <row r="42" spans="1:45" x14ac:dyDescent="0.25">
      <c r="A42" s="128" t="s">
        <v>131</v>
      </c>
      <c r="B42" s="116"/>
      <c r="C42" s="116"/>
      <c r="D42" s="116"/>
      <c r="E42" s="116"/>
      <c r="AA42" s="82"/>
      <c r="AJ42" s="83"/>
      <c r="AP42"/>
      <c r="AQ42"/>
      <c r="AR42"/>
      <c r="AS42"/>
    </row>
    <row r="43" spans="1:45" x14ac:dyDescent="0.25">
      <c r="AA43" s="82"/>
      <c r="AJ43" s="83"/>
      <c r="AL43" s="129"/>
      <c r="AM43" s="129"/>
    </row>
    <row r="44" spans="1:45" x14ac:dyDescent="0.25">
      <c r="AA44" s="82"/>
      <c r="AJ44" s="83"/>
      <c r="AL44" s="129"/>
      <c r="AM44" s="129"/>
    </row>
    <row r="45" spans="1:45" x14ac:dyDescent="0.25">
      <c r="AA45" s="82"/>
      <c r="AJ45" s="83"/>
      <c r="AL45" s="129"/>
    </row>
    <row r="46" spans="1:45" x14ac:dyDescent="0.25">
      <c r="AA46" s="82"/>
      <c r="AJ46" s="83"/>
    </row>
    <row r="47" spans="1:45" ht="15" customHeight="1" x14ac:dyDescent="0.25">
      <c r="A47" s="153" t="s">
        <v>196</v>
      </c>
      <c r="B47" s="153"/>
      <c r="C47" s="153"/>
      <c r="D47" s="153"/>
      <c r="E47" s="153"/>
      <c r="F47" s="153"/>
      <c r="G47" s="153"/>
      <c r="H47" s="153"/>
      <c r="AA47" s="82"/>
      <c r="AJ47" s="83"/>
    </row>
    <row r="48" spans="1:45" x14ac:dyDescent="0.25">
      <c r="A48" s="153"/>
      <c r="B48" s="153"/>
      <c r="C48" s="153"/>
      <c r="D48" s="153"/>
      <c r="E48" s="153"/>
      <c r="F48" s="153"/>
      <c r="G48" s="153"/>
      <c r="H48" s="153"/>
      <c r="AA48" s="82"/>
      <c r="AJ48" s="83"/>
    </row>
    <row r="49" spans="1:36" x14ac:dyDescent="0.25">
      <c r="A49" s="153"/>
      <c r="B49" s="153"/>
      <c r="C49" s="153"/>
      <c r="D49" s="153"/>
      <c r="E49" s="153"/>
      <c r="F49" s="153"/>
      <c r="G49" s="153"/>
      <c r="H49" s="153"/>
      <c r="AA49" s="82"/>
      <c r="AJ49" s="83"/>
    </row>
    <row r="50" spans="1:36" x14ac:dyDescent="0.25">
      <c r="A50" s="153"/>
      <c r="B50" s="153"/>
      <c r="C50" s="153"/>
      <c r="D50" s="153"/>
      <c r="E50" s="153"/>
      <c r="F50" s="153"/>
      <c r="G50" s="153"/>
      <c r="H50" s="153"/>
      <c r="AA50" s="82"/>
      <c r="AJ50" s="83"/>
    </row>
    <row r="51" spans="1:36" x14ac:dyDescent="0.25">
      <c r="A51" s="153"/>
      <c r="B51" s="153"/>
      <c r="C51" s="153"/>
      <c r="D51" s="153"/>
      <c r="E51" s="153"/>
      <c r="F51" s="153"/>
      <c r="G51" s="153"/>
      <c r="H51" s="153"/>
    </row>
    <row r="52" spans="1:36" x14ac:dyDescent="0.25">
      <c r="A52" s="153"/>
      <c r="B52" s="153"/>
      <c r="C52" s="153"/>
      <c r="D52" s="153"/>
      <c r="E52" s="153"/>
      <c r="F52" s="153"/>
      <c r="G52" s="153"/>
      <c r="H52" s="153"/>
    </row>
    <row r="53" spans="1:36" ht="16.899999999999999" customHeight="1" x14ac:dyDescent="0.25">
      <c r="A53" s="153"/>
      <c r="B53" s="153"/>
      <c r="C53" s="153"/>
      <c r="D53" s="153"/>
      <c r="E53" s="153"/>
      <c r="F53" s="153"/>
      <c r="G53" s="153"/>
      <c r="H53" s="153"/>
    </row>
    <row r="54" spans="1:36" ht="16.899999999999999" customHeight="1" x14ac:dyDescent="0.25">
      <c r="A54" s="131"/>
      <c r="B54" s="131"/>
      <c r="C54" s="131"/>
      <c r="D54" s="131"/>
      <c r="E54" s="131"/>
      <c r="F54" s="132"/>
      <c r="G54" s="132"/>
      <c r="H54" s="132"/>
    </row>
  </sheetData>
  <mergeCells count="11">
    <mergeCell ref="A47:H53"/>
    <mergeCell ref="AK2:AS2"/>
    <mergeCell ref="P7:Q7"/>
    <mergeCell ref="Y7:Z7"/>
    <mergeCell ref="AH7:AI7"/>
    <mergeCell ref="AR7:AS7"/>
    <mergeCell ref="A4:H4"/>
    <mergeCell ref="A2:H2"/>
    <mergeCell ref="J2:Q2"/>
    <mergeCell ref="S2:Z2"/>
    <mergeCell ref="AB2:AI2"/>
  </mergeCells>
  <hyperlinks>
    <hyperlink ref="AO35" r:id="rId1" xr:uid="{715F16BE-8F9B-49CD-A491-DDCFAC6E3E45}"/>
    <hyperlink ref="AO36" r:id="rId2" xr:uid="{8A8FBC93-CD6E-485A-8074-AC2B96992FAB}"/>
    <hyperlink ref="AO41" r:id="rId3" xr:uid="{235BF51A-4A5D-4CCC-8813-97179D64D4CD}"/>
  </hyperlinks>
  <pageMargins left="0.7" right="0.7" top="0.75" bottom="0.75" header="0.3" footer="0.3"/>
  <pageSetup paperSize="9" scale="60" orientation="portrait" r:id="rId4"/>
  <colBreaks count="4" manualBreakCount="4">
    <brk id="8" max="1048575" man="1"/>
    <brk id="17" max="1048575" man="1"/>
    <brk id="26" max="1048575" man="1"/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DB92-DF19-4F27-AF66-BD829DAB6DF0}">
  <dimension ref="A2:F44"/>
  <sheetViews>
    <sheetView tabSelected="1" topLeftCell="A28" workbookViewId="0">
      <selection activeCell="I13" sqref="I13"/>
    </sheetView>
  </sheetViews>
  <sheetFormatPr baseColWidth="10" defaultRowHeight="15" x14ac:dyDescent="0.25"/>
  <cols>
    <col min="1" max="1" width="5.85546875" customWidth="1"/>
    <col min="2" max="2" width="6.85546875" style="21" customWidth="1"/>
    <col min="3" max="3" width="55.5703125" customWidth="1"/>
    <col min="4" max="5" width="15.5703125" style="4" customWidth="1"/>
    <col min="7" max="7" width="6.7109375" customWidth="1"/>
  </cols>
  <sheetData>
    <row r="2" spans="2:5" x14ac:dyDescent="0.25">
      <c r="C2" s="133" t="s">
        <v>199</v>
      </c>
    </row>
    <row r="3" spans="2:5" x14ac:dyDescent="0.25">
      <c r="C3" s="134" t="s">
        <v>200</v>
      </c>
    </row>
    <row r="4" spans="2:5" x14ac:dyDescent="0.25">
      <c r="C4" s="134" t="s">
        <v>201</v>
      </c>
    </row>
    <row r="6" spans="2:5" x14ac:dyDescent="0.25">
      <c r="B6" s="135" t="s">
        <v>202</v>
      </c>
      <c r="C6" s="17"/>
      <c r="D6" s="18"/>
      <c r="E6" s="136" t="s">
        <v>203</v>
      </c>
    </row>
    <row r="8" spans="2:5" ht="15.75" thickBot="1" x14ac:dyDescent="0.3">
      <c r="D8" s="137" t="s">
        <v>0</v>
      </c>
    </row>
    <row r="9" spans="2:5" ht="15.75" customHeight="1" thickTop="1" x14ac:dyDescent="0.25">
      <c r="B9" s="159" t="s">
        <v>204</v>
      </c>
      <c r="C9" s="161" t="s">
        <v>205</v>
      </c>
      <c r="D9" s="163" t="s">
        <v>206</v>
      </c>
      <c r="E9" s="159" t="s">
        <v>207</v>
      </c>
    </row>
    <row r="10" spans="2:5" ht="15.75" thickBot="1" x14ac:dyDescent="0.3">
      <c r="B10" s="160"/>
      <c r="C10" s="162"/>
      <c r="D10" s="164"/>
      <c r="E10" s="162"/>
    </row>
    <row r="11" spans="2:5" ht="16.5" thickTop="1" thickBot="1" x14ac:dyDescent="0.3">
      <c r="B11" s="138"/>
      <c r="C11" s="139"/>
      <c r="D11" s="140">
        <v>1</v>
      </c>
      <c r="E11" s="141">
        <v>2</v>
      </c>
    </row>
    <row r="12" spans="2:5" s="144" customFormat="1" ht="13.5" thickTop="1" x14ac:dyDescent="0.2">
      <c r="B12" s="94">
        <v>1</v>
      </c>
      <c r="C12" s="142" t="s">
        <v>208</v>
      </c>
      <c r="D12" s="143"/>
      <c r="E12" s="143"/>
    </row>
    <row r="13" spans="2:5" x14ac:dyDescent="0.25">
      <c r="B13" s="13">
        <v>11</v>
      </c>
      <c r="C13" s="145" t="s">
        <v>29</v>
      </c>
      <c r="D13" s="146">
        <v>3347.4830000000002</v>
      </c>
      <c r="E13" s="146">
        <v>106871.65100000001</v>
      </c>
    </row>
    <row r="14" spans="2:5" x14ac:dyDescent="0.25">
      <c r="B14" s="13">
        <v>112</v>
      </c>
      <c r="C14" s="145" t="s">
        <v>46</v>
      </c>
      <c r="D14" s="147">
        <v>1248.952</v>
      </c>
      <c r="E14" s="147">
        <v>37918.573000000004</v>
      </c>
    </row>
    <row r="15" spans="2:5" x14ac:dyDescent="0.25">
      <c r="B15" s="13">
        <v>113</v>
      </c>
      <c r="C15" s="145" t="s">
        <v>209</v>
      </c>
      <c r="D15" s="147">
        <v>1530.2180000000001</v>
      </c>
      <c r="E15" s="147">
        <v>48088.629000000001</v>
      </c>
    </row>
    <row r="16" spans="2:5" x14ac:dyDescent="0.25">
      <c r="B16" s="13">
        <v>114</v>
      </c>
      <c r="C16" s="145" t="s">
        <v>210</v>
      </c>
      <c r="D16" s="147">
        <v>568.31299999999999</v>
      </c>
      <c r="E16" s="147">
        <v>20864.449000000001</v>
      </c>
    </row>
    <row r="17" spans="1:6" x14ac:dyDescent="0.25">
      <c r="B17" s="13">
        <v>12</v>
      </c>
      <c r="C17" s="145" t="s">
        <v>211</v>
      </c>
      <c r="D17" s="146">
        <v>2.3740000000000001</v>
      </c>
      <c r="E17" s="146">
        <v>47.023000000000003</v>
      </c>
      <c r="F17" s="148"/>
    </row>
    <row r="18" spans="1:6" x14ac:dyDescent="0.25">
      <c r="B18" s="13">
        <v>13</v>
      </c>
      <c r="C18" s="145" t="s">
        <v>212</v>
      </c>
      <c r="D18" s="147">
        <v>121.27500000000001</v>
      </c>
      <c r="E18" s="147">
        <v>3893.1679999999997</v>
      </c>
    </row>
    <row r="19" spans="1:6" x14ac:dyDescent="0.25">
      <c r="D19" s="147"/>
      <c r="E19" s="147"/>
    </row>
    <row r="20" spans="1:6" s="144" customFormat="1" ht="12.75" x14ac:dyDescent="0.2">
      <c r="B20" s="94">
        <v>2</v>
      </c>
      <c r="C20" s="149" t="s">
        <v>213</v>
      </c>
      <c r="D20" s="147"/>
      <c r="E20" s="147"/>
    </row>
    <row r="21" spans="1:6" x14ac:dyDescent="0.25">
      <c r="B21" s="13">
        <v>21</v>
      </c>
      <c r="C21" s="145" t="s">
        <v>31</v>
      </c>
      <c r="D21" s="147">
        <v>42.099000000000004</v>
      </c>
      <c r="E21" s="147">
        <v>6900.8050000000003</v>
      </c>
    </row>
    <row r="22" spans="1:6" x14ac:dyDescent="0.25">
      <c r="B22" s="13">
        <v>221</v>
      </c>
      <c r="C22" s="145" t="s">
        <v>66</v>
      </c>
      <c r="D22" s="147">
        <v>0</v>
      </c>
      <c r="E22" s="147">
        <v>0</v>
      </c>
    </row>
    <row r="23" spans="1:6" x14ac:dyDescent="0.25">
      <c r="B23" s="13">
        <v>222</v>
      </c>
      <c r="C23" s="145" t="s">
        <v>214</v>
      </c>
      <c r="D23" s="147">
        <v>11.318</v>
      </c>
      <c r="E23" s="147">
        <v>2845.9639999999999</v>
      </c>
    </row>
    <row r="24" spans="1:6" x14ac:dyDescent="0.25">
      <c r="B24" s="13">
        <v>223</v>
      </c>
      <c r="C24" s="145" t="s">
        <v>215</v>
      </c>
      <c r="D24" s="146" t="s">
        <v>139</v>
      </c>
      <c r="E24" s="146" t="s">
        <v>139</v>
      </c>
    </row>
    <row r="25" spans="1:6" x14ac:dyDescent="0.25">
      <c r="B25" s="13">
        <v>224</v>
      </c>
      <c r="C25" s="145" t="s">
        <v>216</v>
      </c>
      <c r="D25" s="147">
        <v>24.905000000000001</v>
      </c>
      <c r="E25" s="147">
        <v>8923.3080000000009</v>
      </c>
    </row>
    <row r="26" spans="1:6" x14ac:dyDescent="0.25">
      <c r="B26" s="13">
        <v>225</v>
      </c>
      <c r="C26" s="145" t="s">
        <v>217</v>
      </c>
      <c r="D26" s="150" t="s">
        <v>139</v>
      </c>
      <c r="E26" s="150" t="s">
        <v>139</v>
      </c>
      <c r="F26" s="148"/>
    </row>
    <row r="27" spans="1:6" x14ac:dyDescent="0.25">
      <c r="B27" s="13">
        <v>23</v>
      </c>
      <c r="C27" s="145" t="s">
        <v>218</v>
      </c>
      <c r="D27" s="147">
        <v>44.529000000000003</v>
      </c>
      <c r="E27" s="147">
        <v>213.81100000000001</v>
      </c>
    </row>
    <row r="28" spans="1:6" x14ac:dyDescent="0.25">
      <c r="B28" s="13">
        <v>2411</v>
      </c>
      <c r="C28" s="145" t="s">
        <v>219</v>
      </c>
      <c r="D28" s="147">
        <v>263.19099999999997</v>
      </c>
      <c r="E28" s="147">
        <v>33107.061999999998</v>
      </c>
    </row>
    <row r="29" spans="1:6" x14ac:dyDescent="0.25">
      <c r="B29" s="13">
        <v>25</v>
      </c>
      <c r="C29" s="145" t="s">
        <v>220</v>
      </c>
      <c r="D29" s="147">
        <v>75.566999999999993</v>
      </c>
      <c r="E29" s="147">
        <v>10656.1</v>
      </c>
    </row>
    <row r="30" spans="1:6" x14ac:dyDescent="0.25">
      <c r="B30" s="13">
        <v>26</v>
      </c>
      <c r="C30" s="145" t="s">
        <v>221</v>
      </c>
      <c r="D30" s="150" t="s">
        <v>139</v>
      </c>
      <c r="E30" s="146" t="s">
        <v>139</v>
      </c>
      <c r="F30" s="148"/>
    </row>
    <row r="31" spans="1:6" x14ac:dyDescent="0.25">
      <c r="B31" s="13">
        <v>27</v>
      </c>
      <c r="C31" s="145" t="s">
        <v>222</v>
      </c>
      <c r="D31" s="147">
        <v>2455.5440000000012</v>
      </c>
      <c r="E31" s="147">
        <v>82966.906999999992</v>
      </c>
    </row>
    <row r="32" spans="1:6" x14ac:dyDescent="0.25">
      <c r="A32" s="116"/>
      <c r="B32" s="151" t="s">
        <v>223</v>
      </c>
      <c r="C32" s="116"/>
    </row>
    <row r="33" spans="1:6" x14ac:dyDescent="0.25">
      <c r="A33" s="116"/>
      <c r="B33" s="151" t="s">
        <v>224</v>
      </c>
      <c r="C33" s="116"/>
    </row>
    <row r="34" spans="1:6" x14ac:dyDescent="0.25">
      <c r="B34" s="152"/>
      <c r="C34" s="116"/>
    </row>
    <row r="35" spans="1:6" x14ac:dyDescent="0.25">
      <c r="A35" s="116"/>
      <c r="B35" s="116" t="s">
        <v>140</v>
      </c>
    </row>
    <row r="37" spans="1:6" x14ac:dyDescent="0.25">
      <c r="B37"/>
      <c r="D37" s="21" t="s">
        <v>185</v>
      </c>
      <c r="E37"/>
    </row>
    <row r="38" spans="1:6" x14ac:dyDescent="0.25">
      <c r="B38"/>
      <c r="D38" s="123" t="s">
        <v>187</v>
      </c>
      <c r="E38"/>
    </row>
    <row r="39" spans="1:6" x14ac:dyDescent="0.25">
      <c r="B39"/>
      <c r="C39" s="125" t="s">
        <v>189</v>
      </c>
      <c r="D39" s="126" t="s">
        <v>190</v>
      </c>
      <c r="E39"/>
    </row>
    <row r="40" spans="1:6" x14ac:dyDescent="0.25">
      <c r="B40"/>
      <c r="D40" s="21" t="s">
        <v>191</v>
      </c>
      <c r="E40"/>
    </row>
    <row r="41" spans="1:6" x14ac:dyDescent="0.25">
      <c r="B41"/>
      <c r="D41" s="21" t="s">
        <v>192</v>
      </c>
      <c r="E41"/>
    </row>
    <row r="42" spans="1:6" x14ac:dyDescent="0.25">
      <c r="B42"/>
      <c r="D42" s="130" t="s">
        <v>225</v>
      </c>
      <c r="E42"/>
      <c r="F42" s="4"/>
    </row>
    <row r="43" spans="1:6" x14ac:dyDescent="0.25">
      <c r="B43"/>
      <c r="D43" s="21" t="s">
        <v>193</v>
      </c>
      <c r="E43"/>
    </row>
    <row r="44" spans="1:6" x14ac:dyDescent="0.25">
      <c r="B44"/>
      <c r="C44" s="125" t="s">
        <v>194</v>
      </c>
      <c r="D44" s="126" t="s">
        <v>195</v>
      </c>
      <c r="E44"/>
    </row>
  </sheetData>
  <mergeCells count="4">
    <mergeCell ref="B9:B10"/>
    <mergeCell ref="C9:C10"/>
    <mergeCell ref="D9:D10"/>
    <mergeCell ref="E9:E10"/>
  </mergeCells>
  <hyperlinks>
    <hyperlink ref="D38" r:id="rId1" xr:uid="{B4C93D63-461E-455C-A7F3-587C16B13D5C}"/>
    <hyperlink ref="D39" r:id="rId2" xr:uid="{821EB415-E803-471C-B3C6-898C82DF0DEE}"/>
    <hyperlink ref="D44" r:id="rId3" xr:uid="{491DDEC1-CF10-4063-AAFA-35C83678E9F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CuadroB2022</vt:lpstr>
      <vt:lpstr>CuadroH2022</vt:lpstr>
      <vt:lpstr>CuadroB2022!Área_de_impresión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Mancheño Losa, Sergio</dc:creator>
  <cp:lastModifiedBy>Lastras Gutiérrez, Alejandro</cp:lastModifiedBy>
  <cp:lastPrinted>2023-09-07T09:57:00Z</cp:lastPrinted>
  <dcterms:created xsi:type="dcterms:W3CDTF">2023-09-07T09:51:45Z</dcterms:created>
  <dcterms:modified xsi:type="dcterms:W3CDTF">2024-01-10T13:14:52Z</dcterms:modified>
</cp:coreProperties>
</file>