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4/Trimestre 4/"/>
    </mc:Choice>
  </mc:AlternateContent>
  <xr:revisionPtr revIDLastSave="98" documentId="8_{4D39EF50-141D-46F4-A823-416C7D9AFBDA}" xr6:coauthVersionLast="47" xr6:coauthVersionMax="47" xr10:uidLastSave="{FB9ABB12-8751-49B6-A436-D2116C91A7C3}"/>
  <bookViews>
    <workbookView showSheetTabs="0" xWindow="-103" yWindow="-103" windowWidth="19543" windowHeight="12377" tabRatio="795"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D6" i="9" l="1"/>
  <c r="A6" i="9" l="1"/>
  <c r="E7" i="8"/>
  <c r="A9" i="8"/>
  <c r="H7" i="5" l="1"/>
  <c r="F7" i="5"/>
  <c r="I7" i="5"/>
  <c r="G7" i="5"/>
  <c r="K7" i="5"/>
  <c r="J7" i="5"/>
  <c r="M7" i="5" l="1"/>
  <c r="K8" i="9"/>
  <c r="K9" i="8"/>
  <c r="I9" i="8"/>
  <c r="I8" i="9"/>
  <c r="G8" i="9"/>
  <c r="G9" i="8"/>
  <c r="H8" i="9"/>
  <c r="H9" i="8"/>
  <c r="F9" i="8"/>
  <c r="F8" i="9"/>
  <c r="J8" i="9"/>
  <c r="J9" i="8"/>
  <c r="M14" i="8" l="1"/>
  <c r="E7" i="5"/>
  <c r="M19" i="8"/>
  <c r="M24" i="8"/>
  <c r="M32" i="8"/>
  <c r="M20" i="8"/>
  <c r="M16" i="8"/>
  <c r="M27" i="8"/>
  <c r="C7" i="5"/>
  <c r="D7" i="5"/>
  <c r="M13" i="8"/>
  <c r="M33" i="8"/>
  <c r="M36" i="8"/>
  <c r="M26" i="8"/>
  <c r="M18" i="8"/>
  <c r="M10" i="8"/>
  <c r="M37" i="8"/>
  <c r="M28" i="8"/>
  <c r="M29" i="8"/>
  <c r="M12" i="8"/>
  <c r="M31" i="8"/>
  <c r="M22" i="8"/>
  <c r="M35" i="8"/>
  <c r="M11" i="8"/>
  <c r="M23" i="8"/>
  <c r="M38" i="8"/>
  <c r="M21" i="8"/>
  <c r="M17" i="8"/>
  <c r="M25" i="8"/>
  <c r="M34" i="8"/>
  <c r="M30" i="8"/>
  <c r="M15" i="8"/>
  <c r="A611" i="10" l="1"/>
  <c r="A827" i="10"/>
  <c r="A786" i="10"/>
  <c r="A788" i="10"/>
  <c r="A654" i="10"/>
  <c r="A744" i="10"/>
  <c r="A799" i="10"/>
  <c r="A740" i="10"/>
  <c r="A793" i="10"/>
  <c r="A770" i="10"/>
  <c r="A576" i="10"/>
  <c r="A556" i="10"/>
  <c r="A816" i="10"/>
  <c r="A741" i="10"/>
  <c r="A814" i="10"/>
  <c r="A656" i="10"/>
  <c r="A771" i="10"/>
  <c r="A675" i="10"/>
  <c r="A589" i="10"/>
  <c r="A756" i="10"/>
  <c r="A667" i="10"/>
  <c r="A734" i="10"/>
  <c r="A755" i="10"/>
  <c r="A629" i="10"/>
  <c r="A700" i="10"/>
  <c r="A720" i="10"/>
  <c r="A752" i="10"/>
  <c r="A721" i="10"/>
  <c r="A761" i="10"/>
  <c r="A673" i="10"/>
  <c r="A780" i="10"/>
  <c r="A828" i="10"/>
  <c r="A776" i="10"/>
  <c r="A647" i="10"/>
  <c r="A662" i="10"/>
  <c r="A822" i="10"/>
  <c r="A769" i="10"/>
  <c r="A688" i="10"/>
  <c r="A596" i="10"/>
  <c r="A830" i="10"/>
  <c r="A650" i="10"/>
  <c r="A634" i="10"/>
  <c r="A739" i="10"/>
  <c r="A679" i="10"/>
  <c r="A565" i="10"/>
  <c r="A592" i="10"/>
  <c r="A579" i="10"/>
  <c r="A684" i="10"/>
  <c r="A665" i="10"/>
  <c r="A577" i="10"/>
  <c r="A615" i="10"/>
  <c r="A758" i="10"/>
  <c r="A690" i="10"/>
  <c r="A798" i="10"/>
  <c r="A595" i="10"/>
  <c r="A766" i="10"/>
  <c r="A801" i="10"/>
  <c r="A659" i="10"/>
  <c r="A608" i="10"/>
  <c r="A794" i="10"/>
  <c r="A818" i="10"/>
  <c r="A817" i="10"/>
  <c r="A597" i="10"/>
  <c r="A677" i="10"/>
  <c r="A683" i="10"/>
  <c r="A605" i="10"/>
  <c r="A751" i="10"/>
  <c r="A698" i="10"/>
  <c r="A658" i="10"/>
  <c r="A636" i="10"/>
  <c r="A625" i="10"/>
  <c r="A787" i="10"/>
  <c r="A648" i="10"/>
  <c r="A829" i="10"/>
  <c r="A680" i="10"/>
  <c r="A804" i="10"/>
  <c r="A646" i="10"/>
  <c r="A599" i="10"/>
  <c r="A586" i="10"/>
  <c r="A655" i="10"/>
  <c r="A757" i="10"/>
  <c r="A685" i="10"/>
  <c r="A762" i="10"/>
  <c r="A699" i="10"/>
  <c r="A567" i="10"/>
  <c r="A588" i="10"/>
  <c r="A705" i="10"/>
  <c r="A727" i="10"/>
  <c r="A701" i="10"/>
  <c r="A630" i="10"/>
  <c r="A735" i="10"/>
  <c r="A712" i="10"/>
  <c r="A587" i="10"/>
  <c r="A774" i="10"/>
  <c r="A759" i="10"/>
  <c r="A651" i="10"/>
  <c r="A754" i="10"/>
  <c r="A607" i="10"/>
  <c r="A768" i="10"/>
  <c r="A725" i="10"/>
  <c r="A614" i="10"/>
  <c r="A743" i="10"/>
  <c r="A666" i="10"/>
  <c r="A773" i="10"/>
  <c r="A581" i="10"/>
  <c r="A652" i="10"/>
  <c r="A709" i="10"/>
  <c r="A697" i="10"/>
  <c r="A815" i="10"/>
  <c r="A591" i="10"/>
  <c r="A711" i="10"/>
  <c r="A692" i="10"/>
  <c r="A806" i="10"/>
  <c r="A686" i="10"/>
  <c r="A626" i="10"/>
  <c r="A644" i="10"/>
  <c r="A572" i="10"/>
  <c r="A820" i="10"/>
  <c r="A803" i="10"/>
  <c r="A627" i="10"/>
  <c r="A631" i="10"/>
  <c r="A811" i="10"/>
  <c r="A819" i="10"/>
  <c r="A621" i="10"/>
  <c r="A559" i="10"/>
  <c r="A561" i="10"/>
  <c r="A578" i="10"/>
  <c r="A635" i="10"/>
  <c r="A558" i="10"/>
  <c r="A638" i="10"/>
  <c r="A800" i="10"/>
  <c r="A619" i="10"/>
  <c r="A731" i="10"/>
  <c r="A764" i="10"/>
  <c r="A575" i="10"/>
  <c r="A657" i="10"/>
  <c r="A736" i="10"/>
  <c r="A583" i="10"/>
  <c r="A763" i="10"/>
  <c r="A669" i="10"/>
  <c r="A805" i="10"/>
  <c r="A781" i="10"/>
  <c r="A785" i="10"/>
  <c r="A610" i="10"/>
  <c r="A672" i="10"/>
  <c r="A706" i="10"/>
  <c r="A778" i="10"/>
  <c r="A696" i="10"/>
  <c r="A733" i="10"/>
  <c r="A760" i="10"/>
  <c r="A765" i="10"/>
  <c r="A724" i="10"/>
  <c r="A642" i="10"/>
  <c r="A687" i="10"/>
  <c r="A726" i="10"/>
  <c r="A574" i="10"/>
  <c r="A748" i="10"/>
  <c r="A716" i="10"/>
  <c r="A594" i="10"/>
  <c r="A775" i="10"/>
  <c r="A590" i="10"/>
  <c r="A613" i="10"/>
  <c r="A753" i="10"/>
  <c r="A600" i="10"/>
  <c r="A694" i="10"/>
  <c r="A670" i="10"/>
  <c r="A821" i="10"/>
  <c r="A566" i="10"/>
  <c r="A702" i="10"/>
  <c r="A573" i="10"/>
  <c r="A825" i="10"/>
  <c r="A749" i="10"/>
  <c r="A784" i="10"/>
  <c r="A628" i="10"/>
  <c r="A676" i="10"/>
  <c r="A772" i="10"/>
  <c r="A745" i="10"/>
  <c r="A729" i="10"/>
  <c r="A571" i="10"/>
  <c r="A603" i="10"/>
  <c r="A730" i="10"/>
  <c r="A616" i="10"/>
  <c r="A728" i="10"/>
  <c r="A678" i="10"/>
  <c r="A606" i="10"/>
  <c r="A622" i="10"/>
  <c r="A682" i="10"/>
  <c r="A580" i="10"/>
  <c r="A632" i="10"/>
  <c r="A612" i="10"/>
  <c r="A792" i="10"/>
  <c r="A570" i="10"/>
  <c r="A767" i="10"/>
  <c r="A750" i="10"/>
  <c r="A710" i="10"/>
  <c r="A557" i="10"/>
  <c r="A742" i="10"/>
  <c r="A812" i="10"/>
  <c r="A738" i="10"/>
  <c r="A640" i="10"/>
  <c r="A808" i="10"/>
  <c r="A810" i="10"/>
  <c r="A637" i="10"/>
  <c r="A789" i="10"/>
  <c r="A661" i="10"/>
  <c r="A779" i="10"/>
  <c r="A708" i="10"/>
  <c r="A813" i="10"/>
  <c r="A791" i="10"/>
  <c r="A695" i="10"/>
  <c r="A674" i="10"/>
  <c r="A641" i="10"/>
  <c r="A568" i="10"/>
  <c r="A555" i="10"/>
  <c r="A582" i="10"/>
  <c r="A719" i="10"/>
  <c r="A722" i="10"/>
  <c r="A790" i="10"/>
  <c r="A564" i="10"/>
  <c r="A671" i="10"/>
  <c r="A693" i="10"/>
  <c r="A593" i="10"/>
  <c r="A617" i="10"/>
  <c r="A660" i="10"/>
  <c r="A826" i="10"/>
  <c r="A713" i="10"/>
  <c r="A823" i="10"/>
  <c r="A718" i="10"/>
  <c r="A604" i="10"/>
  <c r="A689" i="10"/>
  <c r="A569" i="10"/>
  <c r="A703" i="10"/>
  <c r="A691" i="10"/>
  <c r="A639" i="10"/>
  <c r="A663" i="10"/>
  <c r="A598" i="10"/>
  <c r="A633" i="10"/>
  <c r="A824" i="10"/>
  <c r="A618" i="10"/>
  <c r="A585" i="10"/>
  <c r="A643" i="10"/>
  <c r="A563" i="10"/>
  <c r="A783" i="10"/>
  <c r="A624" i="10"/>
  <c r="A717" i="10"/>
  <c r="A732" i="10"/>
  <c r="A602" i="10"/>
  <c r="A795" i="10"/>
  <c r="A746" i="10"/>
  <c r="A681" i="10"/>
  <c r="A802" i="10"/>
  <c r="A653" i="10"/>
  <c r="A809" i="10"/>
  <c r="A704" i="10"/>
  <c r="A777" i="10"/>
  <c r="A715" i="10"/>
  <c r="A601" i="10"/>
  <c r="A782" i="10"/>
  <c r="A737" i="10"/>
  <c r="A623" i="10"/>
  <c r="A796" i="10"/>
  <c r="A664" i="10"/>
  <c r="A797" i="10"/>
  <c r="A707" i="10"/>
  <c r="A609" i="10"/>
  <c r="A560" i="10"/>
  <c r="A562" i="10"/>
  <c r="A668" i="10"/>
  <c r="A645" i="10"/>
  <c r="A723" i="10"/>
  <c r="A747" i="10"/>
  <c r="A807" i="10"/>
  <c r="A714" i="10"/>
  <c r="A649" i="10"/>
  <c r="A584" i="10"/>
  <c r="A620" i="10"/>
  <c r="A10" i="3"/>
  <c r="A14" i="3"/>
  <c r="A9" i="3"/>
  <c r="A11" i="3"/>
  <c r="A13" i="3"/>
  <c r="A12" i="3"/>
  <c r="A262" i="10"/>
  <c r="A198" i="10"/>
  <c r="A201" i="10"/>
  <c r="A157" i="10"/>
  <c r="A272" i="10"/>
  <c r="A72" i="10"/>
  <c r="A151" i="10"/>
  <c r="A251" i="10"/>
  <c r="A101" i="10"/>
  <c r="A241" i="10"/>
  <c r="A135" i="10"/>
  <c r="A81" i="10"/>
  <c r="A247" i="10"/>
  <c r="A275" i="10"/>
  <c r="A125" i="10"/>
  <c r="A138" i="10"/>
  <c r="A260" i="10"/>
  <c r="A88" i="10"/>
  <c r="A95" i="10"/>
  <c r="A24" i="10"/>
  <c r="A41" i="10"/>
  <c r="A226" i="10"/>
  <c r="A77" i="10"/>
  <c r="A173" i="10"/>
  <c r="A227" i="10"/>
  <c r="A6" i="10"/>
  <c r="A10" i="10"/>
  <c r="A249" i="10"/>
  <c r="A58" i="10"/>
  <c r="A267" i="10"/>
  <c r="A162" i="10"/>
  <c r="A144" i="10"/>
  <c r="A141" i="10"/>
  <c r="A197" i="10"/>
  <c r="A152" i="10"/>
  <c r="A59" i="10"/>
  <c r="A167" i="10"/>
  <c r="A25" i="10"/>
  <c r="A250" i="10"/>
  <c r="A233" i="10"/>
  <c r="A32" i="10"/>
  <c r="A140" i="10"/>
  <c r="A3" i="10"/>
  <c r="A119" i="10"/>
  <c r="A176" i="10"/>
  <c r="A237" i="10"/>
  <c r="A31" i="10"/>
  <c r="A129" i="10"/>
  <c r="A51" i="10"/>
  <c r="A214" i="10"/>
  <c r="A82" i="10"/>
  <c r="A273" i="10"/>
  <c r="A194" i="10"/>
  <c r="A23" i="10"/>
  <c r="A90" i="10"/>
  <c r="A64" i="10"/>
  <c r="A20" i="10"/>
  <c r="A261" i="10"/>
  <c r="A161" i="10"/>
  <c r="A270" i="10"/>
  <c r="A83" i="10"/>
  <c r="A109" i="10"/>
  <c r="A85" i="10"/>
  <c r="A205" i="10"/>
  <c r="A278" i="10"/>
  <c r="A48" i="10"/>
  <c r="A37" i="10"/>
  <c r="A78" i="10"/>
  <c r="A112" i="10"/>
  <c r="A171" i="10"/>
  <c r="A12" i="10"/>
  <c r="A132" i="10"/>
  <c r="A11" i="10"/>
  <c r="A254" i="10"/>
  <c r="A264" i="10"/>
  <c r="A54" i="10"/>
  <c r="A53" i="10"/>
  <c r="A7" i="10"/>
  <c r="A252" i="10"/>
  <c r="A222" i="10"/>
  <c r="A255" i="10"/>
  <c r="A191" i="10"/>
  <c r="A190" i="10"/>
  <c r="A46" i="10"/>
  <c r="A80" i="10"/>
  <c r="A39" i="10"/>
  <c r="A182" i="10"/>
  <c r="A216" i="10"/>
  <c r="A165" i="10"/>
  <c r="A68" i="10"/>
  <c r="A203" i="10"/>
  <c r="A96" i="10"/>
  <c r="A244" i="10"/>
  <c r="A155" i="10"/>
  <c r="A177" i="10"/>
  <c r="A187" i="10"/>
  <c r="A181" i="10"/>
  <c r="A192" i="10"/>
  <c r="A202" i="10"/>
  <c r="A52" i="10"/>
  <c r="A230" i="10"/>
  <c r="A14" i="10"/>
  <c r="A123" i="10"/>
  <c r="A231" i="10"/>
  <c r="A239" i="10"/>
  <c r="A232" i="10"/>
  <c r="A193" i="10"/>
  <c r="A108" i="10"/>
  <c r="A36" i="10"/>
  <c r="A175" i="10"/>
  <c r="A225" i="10"/>
  <c r="A131" i="10"/>
  <c r="A19" i="10"/>
  <c r="A210" i="10"/>
  <c r="A246" i="10"/>
  <c r="A196" i="10"/>
  <c r="A160" i="10"/>
  <c r="A28" i="10"/>
  <c r="A8" i="10"/>
  <c r="A136" i="10"/>
  <c r="A257" i="10"/>
  <c r="A120" i="10"/>
  <c r="A206" i="10"/>
  <c r="A50" i="10"/>
  <c r="A200" i="10"/>
  <c r="A97" i="10"/>
  <c r="A133" i="10"/>
  <c r="A169" i="10"/>
  <c r="A111" i="10"/>
  <c r="A5" i="10"/>
  <c r="A33" i="10"/>
  <c r="A34" i="10"/>
  <c r="A245" i="10"/>
  <c r="A234" i="10"/>
  <c r="A126" i="10"/>
  <c r="A185" i="10"/>
  <c r="A195" i="10"/>
  <c r="A66" i="10"/>
  <c r="A199" i="10"/>
  <c r="A235" i="10"/>
  <c r="A86" i="10"/>
  <c r="A75" i="10"/>
  <c r="A277" i="10"/>
  <c r="A130" i="10"/>
  <c r="A137" i="10"/>
  <c r="A188" i="10"/>
  <c r="A172" i="10"/>
  <c r="A215" i="10"/>
  <c r="A121" i="10"/>
  <c r="A61" i="10"/>
  <c r="A100" i="10"/>
  <c r="A269" i="10"/>
  <c r="A22" i="10"/>
  <c r="A217" i="10"/>
  <c r="A116" i="10"/>
  <c r="A265" i="10"/>
  <c r="A224" i="10"/>
  <c r="A124" i="10"/>
  <c r="A87" i="10"/>
  <c r="A142" i="10"/>
  <c r="A70" i="10"/>
  <c r="A236" i="10"/>
  <c r="A107" i="10"/>
  <c r="A183" i="10"/>
  <c r="A146" i="10"/>
  <c r="A258" i="10"/>
  <c r="A110" i="10"/>
  <c r="A242" i="10"/>
  <c r="A148" i="10"/>
  <c r="A56" i="10"/>
  <c r="A127" i="10"/>
  <c r="A178" i="10"/>
  <c r="A93" i="10"/>
  <c r="A30" i="10"/>
  <c r="A62" i="10"/>
  <c r="A15" i="10"/>
  <c r="A271" i="10"/>
  <c r="A105" i="10"/>
  <c r="A63" i="10"/>
  <c r="A27" i="10"/>
  <c r="A60" i="10"/>
  <c r="A18" i="10"/>
  <c r="A228" i="10"/>
  <c r="A149" i="10"/>
  <c r="A218" i="10"/>
  <c r="A259" i="10"/>
  <c r="A248" i="10"/>
  <c r="A274" i="10"/>
  <c r="A223" i="10"/>
  <c r="A43" i="10"/>
  <c r="A147" i="10"/>
  <c r="A179" i="10"/>
  <c r="A21" i="10"/>
  <c r="A276" i="10"/>
  <c r="A47" i="10"/>
  <c r="A45" i="10"/>
  <c r="A29" i="10"/>
  <c r="A208" i="10"/>
  <c r="A159" i="10"/>
  <c r="A243" i="10"/>
  <c r="A115" i="10"/>
  <c r="A26" i="10"/>
  <c r="A145" i="10"/>
  <c r="A79" i="10"/>
  <c r="A49" i="10"/>
  <c r="A40" i="10"/>
  <c r="A69" i="10"/>
  <c r="A229" i="10"/>
  <c r="A9" i="10"/>
  <c r="A65" i="10"/>
  <c r="A153" i="10"/>
  <c r="A139" i="10"/>
  <c r="A91" i="10"/>
  <c r="A184" i="10"/>
  <c r="A253" i="10"/>
  <c r="A174" i="10"/>
  <c r="A118" i="10"/>
  <c r="A84" i="10"/>
  <c r="A164" i="10"/>
  <c r="A76" i="10"/>
  <c r="A143" i="10"/>
  <c r="A238" i="10"/>
  <c r="A209" i="10"/>
  <c r="A189" i="10"/>
  <c r="A180" i="10"/>
  <c r="A106" i="10"/>
  <c r="A207" i="10"/>
  <c r="A102" i="10"/>
  <c r="A92" i="10"/>
  <c r="A219" i="10"/>
  <c r="A67" i="10"/>
  <c r="A55" i="10"/>
  <c r="A71" i="10"/>
  <c r="A117" i="10"/>
  <c r="A104" i="10"/>
  <c r="A114" i="10"/>
  <c r="A211" i="10"/>
  <c r="A166" i="10"/>
  <c r="A154" i="10"/>
  <c r="A74" i="10"/>
  <c r="A13" i="10"/>
  <c r="A98" i="10"/>
  <c r="A256" i="10"/>
  <c r="A220" i="10"/>
  <c r="A122" i="10"/>
  <c r="A17" i="10"/>
  <c r="A240" i="10"/>
  <c r="A103" i="10"/>
  <c r="A156" i="10"/>
  <c r="A113" i="10"/>
  <c r="A16" i="10"/>
  <c r="A99" i="10"/>
  <c r="A134" i="10"/>
  <c r="A128" i="10"/>
  <c r="A94" i="10"/>
  <c r="A263" i="10"/>
  <c r="A73" i="10"/>
  <c r="A38" i="10"/>
  <c r="A268" i="10"/>
  <c r="A42" i="10"/>
  <c r="A212" i="10"/>
  <c r="A44" i="10"/>
  <c r="A266" i="10"/>
  <c r="A4" i="10"/>
  <c r="A221" i="10"/>
  <c r="A150" i="10"/>
  <c r="A170" i="10"/>
  <c r="A57" i="10"/>
  <c r="A168" i="10"/>
  <c r="A204" i="10"/>
  <c r="A89" i="10"/>
  <c r="A213" i="10"/>
  <c r="A163" i="10"/>
  <c r="A35" i="10"/>
  <c r="A158" i="10"/>
  <c r="A186" i="10"/>
  <c r="A38" i="3"/>
  <c r="A34" i="3"/>
  <c r="A35" i="3"/>
  <c r="A36" i="3"/>
  <c r="A37" i="3"/>
  <c r="A33" i="3"/>
  <c r="A66" i="3"/>
  <c r="A67" i="3"/>
  <c r="A63" i="3"/>
  <c r="A68" i="3"/>
  <c r="A65" i="3"/>
  <c r="A64" i="3"/>
  <c r="A22" i="3"/>
  <c r="A26" i="3"/>
  <c r="A21" i="3"/>
  <c r="A23" i="3"/>
  <c r="A24" i="3"/>
  <c r="A25" i="3"/>
  <c r="A45" i="3"/>
  <c r="A47" i="3"/>
  <c r="A48" i="3"/>
  <c r="A46" i="3"/>
  <c r="A49" i="3"/>
  <c r="A50" i="3"/>
  <c r="A318" i="10"/>
  <c r="A282" i="10"/>
  <c r="A546" i="10"/>
  <c r="A348" i="10"/>
  <c r="A401" i="10"/>
  <c r="A435" i="10"/>
  <c r="A384" i="10"/>
  <c r="A361" i="10"/>
  <c r="A312" i="10"/>
  <c r="A330" i="10"/>
  <c r="A512" i="10"/>
  <c r="A293" i="10"/>
  <c r="A372" i="10"/>
  <c r="A455" i="10"/>
  <c r="A514" i="10"/>
  <c r="A297" i="10"/>
  <c r="A311" i="10"/>
  <c r="A376" i="10"/>
  <c r="A467" i="10"/>
  <c r="A548" i="10"/>
  <c r="A334" i="10"/>
  <c r="A394" i="10"/>
  <c r="A542" i="10"/>
  <c r="A453" i="10"/>
  <c r="A310" i="10"/>
  <c r="A424" i="10"/>
  <c r="A488" i="10"/>
  <c r="A371" i="10"/>
  <c r="A448" i="10"/>
  <c r="A373" i="10"/>
  <c r="A398" i="10"/>
  <c r="A333" i="10"/>
  <c r="A532" i="10"/>
  <c r="A474" i="10"/>
  <c r="A485" i="10"/>
  <c r="A475" i="10"/>
  <c r="A445" i="10"/>
  <c r="A378" i="10"/>
  <c r="A325" i="10"/>
  <c r="A547" i="10"/>
  <c r="A529" i="10"/>
  <c r="A350" i="10"/>
  <c r="A479" i="10"/>
  <c r="A399" i="10"/>
  <c r="A395" i="10"/>
  <c r="A414" i="10"/>
  <c r="A285" i="10"/>
  <c r="A493" i="10"/>
  <c r="A525" i="10"/>
  <c r="A367" i="10"/>
  <c r="A289" i="10"/>
  <c r="A482" i="10"/>
  <c r="A510" i="10"/>
  <c r="A366" i="10"/>
  <c r="A491" i="10"/>
  <c r="A443" i="10"/>
  <c r="A428" i="10"/>
  <c r="A336" i="10"/>
  <c r="A506" i="10"/>
  <c r="A365" i="10"/>
  <c r="A409" i="10"/>
  <c r="A379" i="10"/>
  <c r="A349" i="10"/>
  <c r="A324" i="10"/>
  <c r="A416" i="10"/>
  <c r="A300" i="10"/>
  <c r="A489" i="10"/>
  <c r="A420" i="10"/>
  <c r="A534" i="10"/>
  <c r="A329" i="10"/>
  <c r="A537" i="10"/>
  <c r="A331" i="10"/>
  <c r="A342" i="10"/>
  <c r="A281" i="10"/>
  <c r="A520" i="10"/>
  <c r="A363" i="10"/>
  <c r="A391" i="10"/>
  <c r="A551" i="10"/>
  <c r="A457" i="10"/>
  <c r="A509" i="10"/>
  <c r="A463" i="10"/>
  <c r="A417" i="10"/>
  <c r="A476" i="10"/>
  <c r="A446" i="10"/>
  <c r="A521" i="10"/>
  <c r="A319" i="10"/>
  <c r="A439" i="10"/>
  <c r="A458" i="10"/>
  <c r="A299" i="10"/>
  <c r="A369" i="10"/>
  <c r="A511" i="10"/>
  <c r="A464" i="10"/>
  <c r="A517" i="10"/>
  <c r="A301" i="10"/>
  <c r="A321" i="10"/>
  <c r="A296" i="10"/>
  <c r="A450" i="10"/>
  <c r="A468" i="10"/>
  <c r="A530" i="10"/>
  <c r="A303" i="10"/>
  <c r="A309" i="10"/>
  <c r="A502" i="10"/>
  <c r="A549" i="10"/>
  <c r="A291" i="10"/>
  <c r="A397" i="10"/>
  <c r="A526" i="10"/>
  <c r="A451" i="10"/>
  <c r="A441" i="10"/>
  <c r="A492" i="10"/>
  <c r="A346" i="10"/>
  <c r="A360" i="10"/>
  <c r="A382" i="10"/>
  <c r="A359" i="10"/>
  <c r="A337" i="10"/>
  <c r="A410" i="10"/>
  <c r="A323" i="10"/>
  <c r="A306" i="10"/>
  <c r="A539" i="10"/>
  <c r="A422" i="10"/>
  <c r="A288" i="10"/>
  <c r="A465" i="10"/>
  <c r="A462" i="10"/>
  <c r="A405" i="10"/>
  <c r="A419" i="10"/>
  <c r="A292" i="10"/>
  <c r="A386" i="10"/>
  <c r="A356" i="10"/>
  <c r="A483" i="10"/>
  <c r="A519" i="10"/>
  <c r="A370" i="10"/>
  <c r="A494" i="10"/>
  <c r="A484" i="10"/>
  <c r="A452" i="10"/>
  <c r="A495" i="10"/>
  <c r="A456" i="10"/>
  <c r="A368" i="10"/>
  <c r="A477" i="10"/>
  <c r="A461" i="10"/>
  <c r="A447" i="10"/>
  <c r="A413" i="10"/>
  <c r="A516" i="10"/>
  <c r="A438" i="10"/>
  <c r="A500" i="10"/>
  <c r="A326" i="10"/>
  <c r="A358" i="10"/>
  <c r="A298" i="10"/>
  <c r="A470" i="10"/>
  <c r="A505" i="10"/>
  <c r="A508" i="10"/>
  <c r="A478" i="10"/>
  <c r="A498" i="10"/>
  <c r="A316" i="10"/>
  <c r="A364" i="10"/>
  <c r="A335" i="10"/>
  <c r="A279" i="10"/>
  <c r="A313" i="10"/>
  <c r="A357" i="10"/>
  <c r="A543" i="10"/>
  <c r="A353" i="10"/>
  <c r="A418" i="10"/>
  <c r="A535" i="10"/>
  <c r="A522" i="10"/>
  <c r="A466" i="10"/>
  <c r="A283" i="10"/>
  <c r="A533" i="10"/>
  <c r="A449" i="10"/>
  <c r="A481" i="10"/>
  <c r="A442" i="10"/>
  <c r="A344" i="10"/>
  <c r="A513" i="10"/>
  <c r="A531" i="10"/>
  <c r="A411" i="10"/>
  <c r="A295" i="10"/>
  <c r="A286" i="10"/>
  <c r="A421" i="10"/>
  <c r="A527" i="10"/>
  <c r="A332" i="10"/>
  <c r="A377" i="10"/>
  <c r="A550" i="10"/>
  <c r="A308" i="10"/>
  <c r="A347" i="10"/>
  <c r="A389" i="10"/>
  <c r="A496" i="10"/>
  <c r="A503" i="10"/>
  <c r="A540" i="10"/>
  <c r="A381" i="10"/>
  <c r="A407" i="10"/>
  <c r="A304" i="10"/>
  <c r="A431" i="10"/>
  <c r="A393" i="10"/>
  <c r="A327" i="10"/>
  <c r="A340" i="10"/>
  <c r="A425" i="10"/>
  <c r="A415" i="10"/>
  <c r="A284" i="10"/>
  <c r="A280" i="10"/>
  <c r="A328" i="10"/>
  <c r="A499" i="10"/>
  <c r="A403" i="10"/>
  <c r="A554" i="10"/>
  <c r="A320" i="10"/>
  <c r="A385" i="10"/>
  <c r="A432" i="10"/>
  <c r="A545" i="10"/>
  <c r="A497" i="10"/>
  <c r="A490" i="10"/>
  <c r="A294" i="10"/>
  <c r="A444" i="10"/>
  <c r="A469" i="10"/>
  <c r="A404" i="10"/>
  <c r="A354" i="10"/>
  <c r="A472" i="10"/>
  <c r="A426" i="10"/>
  <c r="A538" i="10"/>
  <c r="A375" i="10"/>
  <c r="A392" i="10"/>
  <c r="A515" i="10"/>
  <c r="A471" i="10"/>
  <c r="A341" i="10"/>
  <c r="A544" i="10"/>
  <c r="A553" i="10"/>
  <c r="A437" i="10"/>
  <c r="A402" i="10"/>
  <c r="A459" i="10"/>
  <c r="A388" i="10"/>
  <c r="A339" i="10"/>
  <c r="A536" i="10"/>
  <c r="A412" i="10"/>
  <c r="A504" i="10"/>
  <c r="A351" i="10"/>
  <c r="A290" i="10"/>
  <c r="A501" i="10"/>
  <c r="A480" i="10"/>
  <c r="A317" i="10"/>
  <c r="A305" i="10"/>
  <c r="A400" i="10"/>
  <c r="A454" i="10"/>
  <c r="A429" i="10"/>
  <c r="A433" i="10"/>
  <c r="A338" i="10"/>
  <c r="A387" i="10"/>
  <c r="A322" i="10"/>
  <c r="A362" i="10"/>
  <c r="A440" i="10"/>
  <c r="A374" i="10"/>
  <c r="A380" i="10"/>
  <c r="A423" i="10"/>
  <c r="A355" i="10"/>
  <c r="A343" i="10"/>
  <c r="A315" i="10"/>
  <c r="A523" i="10"/>
  <c r="A430" i="10"/>
  <c r="A302" i="10"/>
  <c r="A507" i="10"/>
  <c r="A486" i="10"/>
  <c r="A552" i="10"/>
  <c r="A473" i="10"/>
  <c r="A307" i="10"/>
  <c r="A345" i="10"/>
  <c r="A408" i="10"/>
  <c r="A434" i="10"/>
  <c r="A460" i="10"/>
  <c r="A541" i="10"/>
  <c r="A287" i="10"/>
  <c r="A436" i="10"/>
  <c r="A396" i="10"/>
  <c r="A528" i="10"/>
  <c r="A524" i="10"/>
  <c r="A314" i="10"/>
  <c r="A390" i="10"/>
  <c r="A487" i="10"/>
  <c r="A518" i="10"/>
  <c r="A352" i="10"/>
  <c r="A427" i="10"/>
  <c r="A383" i="10"/>
  <c r="A406" i="10"/>
  <c r="A318" i="7"/>
  <c r="A218" i="7"/>
  <c r="A286" i="7"/>
  <c r="A194" i="7"/>
  <c r="A221" i="7"/>
  <c r="A224" i="7"/>
  <c r="A232" i="7"/>
  <c r="A177" i="7"/>
  <c r="A239" i="7"/>
  <c r="A249" i="7"/>
  <c r="A220" i="7"/>
  <c r="A290" i="7"/>
  <c r="A345" i="7"/>
  <c r="A192" i="7"/>
  <c r="A211" i="7"/>
  <c r="A260" i="7"/>
  <c r="A326" i="7"/>
  <c r="A201" i="7"/>
  <c r="A216" i="7"/>
  <c r="A229" i="7"/>
  <c r="A187" i="7"/>
  <c r="A222" i="7"/>
  <c r="A234" i="7"/>
  <c r="A233" i="7"/>
  <c r="A292" i="7"/>
  <c r="A237" i="7"/>
  <c r="A252" i="7"/>
  <c r="A337" i="7"/>
  <c r="A273" i="7"/>
  <c r="A281" i="7"/>
  <c r="A259" i="7"/>
  <c r="A305" i="7"/>
  <c r="A348" i="7"/>
  <c r="A329" i="7"/>
  <c r="A200" i="7"/>
  <c r="A346" i="7"/>
  <c r="A316" i="7"/>
  <c r="A197" i="7"/>
  <c r="A333" i="7"/>
  <c r="A184" i="7"/>
  <c r="A275" i="7"/>
  <c r="A238" i="7"/>
  <c r="A214" i="7"/>
  <c r="A236" i="7"/>
  <c r="A181" i="7"/>
  <c r="A338" i="7"/>
  <c r="A228" i="7"/>
  <c r="A230" i="7"/>
  <c r="A204" i="7"/>
  <c r="A243" i="7"/>
  <c r="A349" i="7"/>
  <c r="A288" i="7"/>
  <c r="A285" i="7"/>
  <c r="A223" i="7"/>
  <c r="A195" i="7"/>
  <c r="A280" i="7"/>
  <c r="A219" i="7"/>
  <c r="A206" i="7"/>
  <c r="A248" i="7"/>
  <c r="A307" i="7"/>
  <c r="A303" i="7"/>
  <c r="A279" i="7"/>
  <c r="A287" i="7"/>
  <c r="A330" i="7"/>
  <c r="A331" i="7"/>
  <c r="A291" i="7"/>
  <c r="A322" i="7"/>
  <c r="A262" i="7"/>
  <c r="A247" i="7"/>
  <c r="A313" i="7"/>
  <c r="A198" i="7"/>
  <c r="A266" i="7"/>
  <c r="A327" i="7"/>
  <c r="A212" i="7"/>
  <c r="A227" i="7"/>
  <c r="A254" i="7"/>
  <c r="A304" i="7"/>
  <c r="A321" i="7"/>
  <c r="A324" i="7"/>
  <c r="A315" i="7"/>
  <c r="A251" i="7"/>
  <c r="A245" i="7"/>
  <c r="A226" i="7"/>
  <c r="A269" i="7"/>
  <c r="A257" i="7"/>
  <c r="A323" i="7"/>
  <c r="A341" i="7"/>
  <c r="A271" i="7"/>
  <c r="A277" i="7"/>
  <c r="A308" i="7"/>
  <c r="A196" i="7"/>
  <c r="A250" i="7"/>
  <c r="A310" i="7"/>
  <c r="A202" i="7"/>
  <c r="A320" i="7"/>
  <c r="A180" i="7"/>
  <c r="A255" i="7"/>
  <c r="A296" i="7"/>
  <c r="A344" i="7"/>
  <c r="A334" i="7"/>
  <c r="A325" i="7"/>
  <c r="A241" i="7"/>
  <c r="A312" i="7"/>
  <c r="A183" i="7"/>
  <c r="A265" i="7"/>
  <c r="A264" i="7"/>
  <c r="A231" i="7"/>
  <c r="A294" i="7"/>
  <c r="A258" i="7"/>
  <c r="A339" i="7"/>
  <c r="A272" i="7"/>
  <c r="A215" i="7"/>
  <c r="A209" i="7"/>
  <c r="A244" i="7"/>
  <c r="A225" i="7"/>
  <c r="A179" i="7"/>
  <c r="A332" i="7"/>
  <c r="A274" i="7"/>
  <c r="A191" i="7"/>
  <c r="A297" i="7"/>
  <c r="A336" i="7"/>
  <c r="A193" i="7"/>
  <c r="A311" i="7"/>
  <c r="A298" i="7"/>
  <c r="A210" i="7"/>
  <c r="A342" i="7"/>
  <c r="A205" i="7"/>
  <c r="A276" i="7"/>
  <c r="A253" i="7"/>
  <c r="A208" i="7"/>
  <c r="A242" i="7"/>
  <c r="A213" i="7"/>
  <c r="A186" i="7"/>
  <c r="A185" i="7"/>
  <c r="A350" i="7"/>
  <c r="A284" i="7"/>
  <c r="A261" i="7"/>
  <c r="A282" i="7"/>
  <c r="A299" i="7"/>
  <c r="A263" i="7"/>
  <c r="A319" i="7"/>
  <c r="A256" i="7"/>
  <c r="A335" i="7"/>
  <c r="A203" i="7"/>
  <c r="A235" i="7"/>
  <c r="A301" i="7"/>
  <c r="A268" i="7"/>
  <c r="A199" i="7"/>
  <c r="A347" i="7"/>
  <c r="A207" i="7"/>
  <c r="A270" i="7"/>
  <c r="A278" i="7"/>
  <c r="A190" i="7"/>
  <c r="A188" i="7"/>
  <c r="A295" i="7"/>
  <c r="A328" i="7"/>
  <c r="A314" i="7"/>
  <c r="A340" i="7"/>
  <c r="A309" i="7"/>
  <c r="A217" i="7"/>
  <c r="A343" i="7"/>
  <c r="A306" i="7"/>
  <c r="A182" i="7"/>
  <c r="A302" i="7"/>
  <c r="A289" i="7"/>
  <c r="A178" i="7"/>
  <c r="A267" i="7"/>
  <c r="A300" i="7"/>
  <c r="A283" i="7"/>
  <c r="A240" i="7"/>
  <c r="A189" i="7"/>
  <c r="A317" i="7"/>
  <c r="A293" i="7"/>
  <c r="A246" i="7"/>
  <c r="A5" i="3"/>
  <c r="A7" i="3"/>
  <c r="A8" i="3"/>
  <c r="A3" i="3"/>
  <c r="A4" i="3"/>
  <c r="A6" i="3"/>
  <c r="A59" i="3"/>
  <c r="A61" i="3"/>
  <c r="A62" i="3"/>
  <c r="A60" i="3"/>
  <c r="A58" i="3"/>
  <c r="A57" i="3"/>
  <c r="A20" i="3"/>
  <c r="A17" i="3"/>
  <c r="A18" i="3"/>
  <c r="A16" i="3"/>
  <c r="A19" i="3"/>
  <c r="A15" i="3"/>
  <c r="E9" i="8"/>
  <c r="E8" i="9"/>
  <c r="D8" i="9"/>
  <c r="D9" i="8"/>
  <c r="C8" i="9"/>
  <c r="C9" i="8"/>
  <c r="A454" i="7"/>
  <c r="A381" i="7"/>
  <c r="A470" i="7"/>
  <c r="A368" i="7"/>
  <c r="A421" i="7"/>
  <c r="A372" i="7"/>
  <c r="A441" i="7"/>
  <c r="A406" i="7"/>
  <c r="A395" i="7"/>
  <c r="A487" i="7"/>
  <c r="A433" i="7"/>
  <c r="A379" i="7"/>
  <c r="A476" i="7"/>
  <c r="A478" i="7"/>
  <c r="A458" i="7"/>
  <c r="A401" i="7"/>
  <c r="A398" i="7"/>
  <c r="A388" i="7"/>
  <c r="A374" i="7"/>
  <c r="A515" i="7"/>
  <c r="A494" i="7"/>
  <c r="A495" i="7"/>
  <c r="A364" i="7"/>
  <c r="A376" i="7"/>
  <c r="A425" i="7"/>
  <c r="A485" i="7"/>
  <c r="A468" i="7"/>
  <c r="A410" i="7"/>
  <c r="A385" i="7"/>
  <c r="A408" i="7"/>
  <c r="A413" i="7"/>
  <c r="A371" i="7"/>
  <c r="A353" i="7"/>
  <c r="A479" i="7"/>
  <c r="A417" i="7"/>
  <c r="A431" i="7"/>
  <c r="A493" i="7"/>
  <c r="A420" i="7"/>
  <c r="A370" i="7"/>
  <c r="A461" i="7"/>
  <c r="A365" i="7"/>
  <c r="A512" i="7"/>
  <c r="A386" i="7"/>
  <c r="A489" i="7"/>
  <c r="A400" i="7"/>
  <c r="A496" i="7"/>
  <c r="A416" i="7"/>
  <c r="A513" i="7"/>
  <c r="A396" i="7"/>
  <c r="A412" i="7"/>
  <c r="A442" i="7"/>
  <c r="A446" i="7"/>
  <c r="A380" i="7"/>
  <c r="A517" i="7"/>
  <c r="A440" i="7"/>
  <c r="A430" i="7"/>
  <c r="A375" i="7"/>
  <c r="A472" i="7"/>
  <c r="A393" i="7"/>
  <c r="A428" i="7"/>
  <c r="A377" i="7"/>
  <c r="A405" i="7"/>
  <c r="A492" i="7"/>
  <c r="A504" i="7"/>
  <c r="A480" i="7"/>
  <c r="A521" i="7"/>
  <c r="A397" i="7"/>
  <c r="A477" i="7"/>
  <c r="A438" i="7"/>
  <c r="A429" i="7"/>
  <c r="A390" i="7"/>
  <c r="A409" i="7"/>
  <c r="A356" i="7"/>
  <c r="A457" i="7"/>
  <c r="A466" i="7"/>
  <c r="A447" i="7"/>
  <c r="A437" i="7"/>
  <c r="A463" i="7"/>
  <c r="A462" i="7"/>
  <c r="A503" i="7"/>
  <c r="A361" i="7"/>
  <c r="A518" i="7"/>
  <c r="A367" i="7"/>
  <c r="A511" i="7"/>
  <c r="A508" i="7"/>
  <c r="A505" i="7"/>
  <c r="A484" i="7"/>
  <c r="A358" i="7"/>
  <c r="A467" i="7"/>
  <c r="A475" i="7"/>
  <c r="A507" i="7"/>
  <c r="A415" i="7"/>
  <c r="A474" i="7"/>
  <c r="A453" i="7"/>
  <c r="A498" i="7"/>
  <c r="A418" i="7"/>
  <c r="A435" i="7"/>
  <c r="A455" i="7"/>
  <c r="A509" i="7"/>
  <c r="A426" i="7"/>
  <c r="A473" i="7"/>
  <c r="A443" i="7"/>
  <c r="A351" i="7"/>
  <c r="A459" i="7"/>
  <c r="A384" i="7"/>
  <c r="A464" i="7"/>
  <c r="A387" i="7"/>
  <c r="A450" i="7"/>
  <c r="A354" i="7"/>
  <c r="A451" i="7"/>
  <c r="A460" i="7"/>
  <c r="A471" i="7"/>
  <c r="A516" i="7"/>
  <c r="A355" i="7"/>
  <c r="A378" i="7"/>
  <c r="A469" i="7"/>
  <c r="A394" i="7"/>
  <c r="A392" i="7"/>
  <c r="A432" i="7"/>
  <c r="A359" i="7"/>
  <c r="A434" i="7"/>
  <c r="A491" i="7"/>
  <c r="A402" i="7"/>
  <c r="A424" i="7"/>
  <c r="A391" i="7"/>
  <c r="A445" i="7"/>
  <c r="A383" i="7"/>
  <c r="A399" i="7"/>
  <c r="A502" i="7"/>
  <c r="A465" i="7"/>
  <c r="A501" i="7"/>
  <c r="A411" i="7"/>
  <c r="A357" i="7"/>
  <c r="A407" i="7"/>
  <c r="A481" i="7"/>
  <c r="A506" i="7"/>
  <c r="A497" i="7"/>
  <c r="A520" i="7"/>
  <c r="A352" i="7"/>
  <c r="A510" i="7"/>
  <c r="A500" i="7"/>
  <c r="A522" i="7"/>
  <c r="A444" i="7"/>
  <c r="A422" i="7"/>
  <c r="A362" i="7"/>
  <c r="A360" i="7"/>
  <c r="A436" i="7"/>
  <c r="A448" i="7"/>
  <c r="A369" i="7"/>
  <c r="A486" i="7"/>
  <c r="A452" i="7"/>
  <c r="A449" i="7"/>
  <c r="A439" i="7"/>
  <c r="A524" i="7"/>
  <c r="A483" i="7"/>
  <c r="A366" i="7"/>
  <c r="A482" i="7"/>
  <c r="A488" i="7"/>
  <c r="A519" i="7"/>
  <c r="A514" i="7"/>
  <c r="A456" i="7"/>
  <c r="A404" i="7"/>
  <c r="A419" i="7"/>
  <c r="A414" i="7"/>
  <c r="A403" i="7"/>
  <c r="A363" i="7"/>
  <c r="A382" i="7"/>
  <c r="A389" i="7"/>
  <c r="A523" i="7"/>
  <c r="A490" i="7"/>
  <c r="A427" i="7"/>
  <c r="A373" i="7"/>
  <c r="A499" i="7"/>
  <c r="A423" i="7"/>
  <c r="A29" i="3"/>
  <c r="A28" i="3"/>
  <c r="A32" i="3"/>
  <c r="A27" i="3"/>
  <c r="A30" i="3"/>
  <c r="A31" i="3"/>
  <c r="A53" i="3"/>
  <c r="A56" i="3"/>
  <c r="A54" i="3"/>
  <c r="A52" i="3"/>
  <c r="A51" i="3"/>
  <c r="A55" i="3"/>
  <c r="A42" i="3"/>
  <c r="A41" i="3"/>
  <c r="A43" i="3"/>
  <c r="A44" i="3"/>
  <c r="A39" i="3"/>
  <c r="A40" i="3"/>
  <c r="A162" i="7"/>
  <c r="A127" i="7"/>
  <c r="A18" i="7"/>
  <c r="A77" i="7"/>
  <c r="A100" i="7"/>
  <c r="A93" i="7"/>
  <c r="A135" i="7"/>
  <c r="A63" i="7"/>
  <c r="A137" i="7"/>
  <c r="A8" i="7"/>
  <c r="A20" i="7"/>
  <c r="A81" i="7"/>
  <c r="A85" i="7"/>
  <c r="A171" i="7"/>
  <c r="A92" i="7"/>
  <c r="A33" i="7"/>
  <c r="A10" i="7"/>
  <c r="A11" i="7"/>
  <c r="A61" i="7"/>
  <c r="A35" i="7"/>
  <c r="A21" i="7"/>
  <c r="A101" i="7"/>
  <c r="A160" i="7"/>
  <c r="A136" i="7"/>
  <c r="A107" i="7"/>
  <c r="A167" i="7"/>
  <c r="A29" i="7"/>
  <c r="A48" i="7"/>
  <c r="A5" i="7"/>
  <c r="A4" i="7"/>
  <c r="A45" i="7"/>
  <c r="A76" i="7"/>
  <c r="A125" i="7"/>
  <c r="A112" i="7"/>
  <c r="A39" i="7"/>
  <c r="A49" i="7"/>
  <c r="A129" i="7"/>
  <c r="A9" i="7"/>
  <c r="A158" i="7"/>
  <c r="A152" i="7"/>
  <c r="A173" i="7"/>
  <c r="A62" i="7"/>
  <c r="A99" i="7"/>
  <c r="A94" i="7"/>
  <c r="A159" i="7"/>
  <c r="A16" i="7"/>
  <c r="A83" i="7"/>
  <c r="A164" i="7"/>
  <c r="A111" i="7"/>
  <c r="A151" i="7"/>
  <c r="A70" i="7"/>
  <c r="A122" i="7"/>
  <c r="A140" i="7"/>
  <c r="A96" i="7"/>
  <c r="A146" i="7"/>
  <c r="A47" i="7"/>
  <c r="A75" i="7"/>
  <c r="A58" i="7"/>
  <c r="A134" i="7"/>
  <c r="A79" i="7"/>
  <c r="A154" i="7"/>
  <c r="A103" i="7"/>
  <c r="A78" i="7"/>
  <c r="A3" i="7"/>
  <c r="A109" i="7"/>
  <c r="A57" i="7"/>
  <c r="A30" i="7"/>
  <c r="A54" i="7"/>
  <c r="A55" i="7"/>
  <c r="A153" i="7"/>
  <c r="A14" i="7"/>
  <c r="A59" i="7"/>
  <c r="A170" i="7"/>
  <c r="A114" i="7"/>
  <c r="A44" i="7"/>
  <c r="A156" i="7"/>
  <c r="A67" i="7"/>
  <c r="A168" i="7"/>
  <c r="A40" i="7"/>
  <c r="A132" i="7"/>
  <c r="A118" i="7"/>
  <c r="A26" i="7"/>
  <c r="A128" i="7"/>
  <c r="A17" i="7"/>
  <c r="A115" i="7"/>
  <c r="A86" i="7"/>
  <c r="A119" i="7"/>
  <c r="A90" i="7"/>
  <c r="A89" i="7"/>
  <c r="A139" i="7"/>
  <c r="A43" i="7"/>
  <c r="A46" i="7"/>
  <c r="A157" i="7"/>
  <c r="A37" i="7"/>
  <c r="A22" i="7"/>
  <c r="A28" i="7"/>
  <c r="A98" i="7"/>
  <c r="A80" i="7"/>
  <c r="A91" i="7"/>
  <c r="A64" i="7"/>
  <c r="A42" i="7"/>
  <c r="A176" i="7"/>
  <c r="A71" i="7"/>
  <c r="A155" i="7"/>
  <c r="A97" i="7"/>
  <c r="A105" i="7"/>
  <c r="A36" i="7"/>
  <c r="A175" i="7"/>
  <c r="A25" i="7"/>
  <c r="A126" i="7"/>
  <c r="A130" i="7"/>
  <c r="A113" i="7"/>
  <c r="A166" i="7"/>
  <c r="A27" i="7"/>
  <c r="A7" i="7"/>
  <c r="A161" i="7"/>
  <c r="A138" i="7"/>
  <c r="A133" i="7"/>
  <c r="A12" i="7"/>
  <c r="A51" i="7"/>
  <c r="A24" i="7"/>
  <c r="A19" i="7"/>
  <c r="A116" i="7"/>
  <c r="A174" i="7"/>
  <c r="A145" i="7"/>
  <c r="A108" i="7"/>
  <c r="A53" i="7"/>
  <c r="A120" i="7"/>
  <c r="A65" i="7"/>
  <c r="A142" i="7"/>
  <c r="A106" i="7"/>
  <c r="A23" i="7"/>
  <c r="A95" i="7"/>
  <c r="A60" i="7"/>
  <c r="A52" i="7"/>
  <c r="A34" i="7"/>
  <c r="A66" i="7"/>
  <c r="A124" i="7"/>
  <c r="A147" i="7"/>
  <c r="A121" i="7"/>
  <c r="A38" i="7"/>
  <c r="A163" i="7"/>
  <c r="A32" i="7"/>
  <c r="A117" i="7"/>
  <c r="A169" i="7"/>
  <c r="A102" i="7"/>
  <c r="A72" i="7"/>
  <c r="A74" i="7"/>
  <c r="A144" i="7"/>
  <c r="A88" i="7"/>
  <c r="A131" i="7"/>
  <c r="A110" i="7"/>
  <c r="A143" i="7"/>
  <c r="A68" i="7"/>
  <c r="A84" i="7"/>
  <c r="A41" i="7"/>
  <c r="A13" i="7"/>
  <c r="A82" i="7"/>
  <c r="A69" i="7"/>
  <c r="A123" i="7"/>
  <c r="A31" i="7"/>
  <c r="A73" i="7"/>
  <c r="A165" i="7"/>
  <c r="A87" i="7"/>
  <c r="A172" i="7"/>
  <c r="A141" i="7"/>
  <c r="A15" i="7"/>
  <c r="A6" i="7"/>
  <c r="A104" i="7"/>
  <c r="A149" i="7"/>
  <c r="A150" i="7"/>
  <c r="A148" i="7"/>
  <c r="A50" i="7"/>
  <c r="A56" i="7"/>
  <c r="C8" i="5" l="1"/>
  <c r="H33" i="8"/>
  <c r="F37" i="8"/>
  <c r="K18" i="8"/>
  <c r="E15" i="8"/>
  <c r="J10" i="8"/>
  <c r="H21" i="8"/>
  <c r="K30" i="8"/>
  <c r="J17" i="8"/>
  <c r="H20" i="8"/>
  <c r="F10" i="8"/>
  <c r="D27" i="8"/>
  <c r="G27" i="8"/>
  <c r="D26" i="8"/>
  <c r="K12" i="8"/>
  <c r="J12" i="8"/>
  <c r="J35" i="8"/>
  <c r="F19" i="8"/>
  <c r="H16" i="8"/>
  <c r="H25" i="8"/>
  <c r="K10" i="8"/>
  <c r="H35" i="8"/>
  <c r="F29" i="8"/>
  <c r="I31" i="8"/>
  <c r="E36" i="8"/>
  <c r="J38" i="8"/>
  <c r="I21" i="8"/>
  <c r="I19" i="8"/>
  <c r="C14" i="8"/>
  <c r="K15" i="8"/>
  <c r="E24" i="8"/>
  <c r="J26" i="8"/>
  <c r="H11" i="8"/>
  <c r="J27" i="8"/>
  <c r="D32" i="8"/>
  <c r="H15" i="8"/>
  <c r="I12" i="8"/>
  <c r="K14" i="8"/>
  <c r="E16" i="8"/>
  <c r="I35" i="8"/>
  <c r="F12" i="8"/>
  <c r="K11" i="8"/>
  <c r="G19" i="8"/>
  <c r="E31" i="8"/>
  <c r="C20" i="8"/>
  <c r="H19" i="8"/>
  <c r="D12" i="8"/>
  <c r="D24" i="8"/>
  <c r="K28" i="8"/>
  <c r="E14" i="8"/>
  <c r="G18" i="8"/>
  <c r="K19" i="8"/>
  <c r="F21" i="8"/>
  <c r="K37" i="8"/>
  <c r="K29" i="8"/>
  <c r="E34" i="8"/>
  <c r="G38" i="8"/>
  <c r="D36" i="8"/>
  <c r="H27" i="8"/>
  <c r="H31" i="8"/>
  <c r="C25" i="8"/>
  <c r="C30" i="8"/>
  <c r="F11" i="8"/>
  <c r="J32" i="8"/>
  <c r="H10" i="8"/>
  <c r="F31" i="8"/>
  <c r="E10" i="8"/>
  <c r="J25" i="8"/>
  <c r="D16" i="8"/>
  <c r="G21" i="8"/>
  <c r="I10" i="8"/>
  <c r="H38" i="8"/>
  <c r="D21" i="8"/>
  <c r="C17" i="8"/>
  <c r="K26" i="8"/>
  <c r="G16" i="8"/>
  <c r="I17" i="8"/>
  <c r="H18" i="8"/>
  <c r="C18" i="8"/>
  <c r="F20" i="8"/>
  <c r="G20" i="8"/>
  <c r="C31" i="8"/>
  <c r="F24" i="8"/>
  <c r="F16" i="8"/>
  <c r="H28" i="8"/>
  <c r="G26" i="8"/>
  <c r="G34" i="8"/>
  <c r="J16" i="8"/>
  <c r="C29" i="8"/>
  <c r="D13" i="8"/>
  <c r="E32" i="8"/>
  <c r="D22" i="8"/>
  <c r="G29" i="8"/>
  <c r="H34" i="8"/>
  <c r="E27" i="8"/>
  <c r="F14" i="8"/>
  <c r="K35" i="8"/>
  <c r="E20" i="8"/>
  <c r="I34" i="8"/>
  <c r="K34" i="8"/>
  <c r="D23" i="8"/>
  <c r="C10" i="8"/>
  <c r="K22" i="8"/>
  <c r="I25" i="8"/>
  <c r="G24" i="8"/>
  <c r="I23" i="8"/>
  <c r="F34" i="8"/>
  <c r="E22" i="8"/>
  <c r="D33" i="8"/>
  <c r="H22" i="8"/>
  <c r="J29" i="8"/>
  <c r="K36" i="8"/>
  <c r="C38" i="8"/>
  <c r="K32" i="8"/>
  <c r="D28" i="8"/>
  <c r="K31" i="8"/>
  <c r="K16" i="8"/>
  <c r="C37" i="8"/>
  <c r="J20" i="8"/>
  <c r="F18" i="8"/>
  <c r="D29" i="8"/>
  <c r="E23" i="8"/>
  <c r="H29" i="8"/>
  <c r="K24" i="8"/>
  <c r="D18" i="8"/>
  <c r="C36" i="8"/>
  <c r="K13" i="8"/>
  <c r="E37" i="8"/>
  <c r="G33" i="8"/>
  <c r="F13" i="8"/>
  <c r="I26" i="8"/>
  <c r="I30" i="8"/>
  <c r="J22" i="8"/>
  <c r="G13" i="8"/>
  <c r="F26" i="8"/>
  <c r="I29" i="8"/>
  <c r="G23" i="8"/>
  <c r="F28" i="8"/>
  <c r="C27" i="8"/>
  <c r="C21" i="8"/>
  <c r="H12" i="8"/>
  <c r="J24" i="8"/>
  <c r="E28" i="8"/>
  <c r="G36" i="8"/>
  <c r="H36" i="8"/>
  <c r="I28" i="8"/>
  <c r="K27" i="8"/>
  <c r="I13" i="8"/>
  <c r="E12" i="8"/>
  <c r="C11" i="8"/>
  <c r="I36" i="8"/>
  <c r="G37" i="8"/>
  <c r="G31" i="8"/>
  <c r="E11" i="8"/>
  <c r="D20" i="8"/>
  <c r="F35" i="8"/>
  <c r="E35" i="8"/>
  <c r="E26" i="8"/>
  <c r="D37" i="8"/>
  <c r="C34" i="8"/>
  <c r="E18" i="8"/>
  <c r="C28" i="8"/>
  <c r="K17" i="8"/>
  <c r="F23" i="8"/>
  <c r="F22" i="8"/>
  <c r="H14" i="8"/>
  <c r="G35" i="8"/>
  <c r="E19" i="8"/>
  <c r="E38" i="8"/>
  <c r="F30" i="8"/>
  <c r="J36" i="8"/>
  <c r="C19" i="8"/>
  <c r="D15" i="8"/>
  <c r="D11" i="8"/>
  <c r="G12" i="8"/>
  <c r="I22" i="8"/>
  <c r="E13" i="8"/>
  <c r="J11" i="8"/>
  <c r="D17" i="8"/>
  <c r="C32" i="8"/>
  <c r="G25" i="8"/>
  <c r="C22" i="8"/>
  <c r="G11" i="8"/>
  <c r="I20" i="8"/>
  <c r="F17" i="8"/>
  <c r="J19" i="8"/>
  <c r="I16" i="8"/>
  <c r="G32" i="8"/>
  <c r="D34" i="8"/>
  <c r="K21" i="8"/>
  <c r="J18" i="8"/>
  <c r="E33" i="8"/>
  <c r="J23" i="8"/>
  <c r="F25" i="8"/>
  <c r="I27" i="8"/>
  <c r="J37" i="8"/>
  <c r="J30" i="8"/>
  <c r="I11" i="8"/>
  <c r="J21" i="8"/>
  <c r="H37" i="8"/>
  <c r="K25" i="8"/>
  <c r="E17" i="8"/>
  <c r="E25" i="8"/>
  <c r="C26" i="8"/>
  <c r="E29" i="8"/>
  <c r="C23" i="8"/>
  <c r="H17" i="8"/>
  <c r="J15" i="8"/>
  <c r="H13" i="8"/>
  <c r="J33" i="8"/>
  <c r="D25" i="8"/>
  <c r="D10" i="8"/>
  <c r="G30" i="8"/>
  <c r="F36" i="8"/>
  <c r="H30" i="8"/>
  <c r="G15" i="8"/>
  <c r="I24" i="8"/>
  <c r="I18" i="8"/>
  <c r="K38" i="8"/>
  <c r="I38" i="8"/>
  <c r="I37" i="8"/>
  <c r="C15" i="8"/>
  <c r="K23" i="8"/>
  <c r="I15" i="8"/>
  <c r="I32" i="8"/>
  <c r="E30" i="8"/>
  <c r="H26" i="8"/>
  <c r="G28" i="8"/>
  <c r="G17" i="8"/>
  <c r="J31" i="8"/>
  <c r="G14" i="8"/>
  <c r="D19" i="8"/>
  <c r="F15" i="8"/>
  <c r="F32" i="8"/>
  <c r="H23" i="8"/>
  <c r="E21" i="8"/>
  <c r="F38" i="8"/>
  <c r="C33" i="8"/>
  <c r="F33" i="8"/>
  <c r="F27" i="8"/>
  <c r="C16" i="8"/>
  <c r="H24" i="8"/>
  <c r="D30" i="8"/>
  <c r="J13" i="8"/>
  <c r="G22" i="8"/>
  <c r="D14" i="8"/>
  <c r="D38" i="8"/>
  <c r="G10" i="8"/>
  <c r="C35" i="8"/>
  <c r="J34" i="8"/>
  <c r="I33" i="8"/>
  <c r="D31" i="8"/>
  <c r="J14" i="8"/>
  <c r="K20" i="8"/>
  <c r="H32" i="8"/>
  <c r="D35" i="8"/>
  <c r="C24" i="8"/>
  <c r="C12" i="8"/>
  <c r="I14" i="8"/>
  <c r="K33" i="8"/>
  <c r="C13" i="8"/>
  <c r="J28" i="8"/>
  <c r="K10" i="5"/>
  <c r="C12" i="5"/>
  <c r="J11" i="5"/>
  <c r="F10" i="5"/>
  <c r="E9" i="5"/>
  <c r="H8" i="5"/>
  <c r="D12" i="5"/>
  <c r="I11" i="5"/>
  <c r="G13" i="5"/>
  <c r="F12" i="5"/>
  <c r="J10" i="5"/>
  <c r="H13" i="5"/>
  <c r="I12" i="5"/>
  <c r="F11" i="5"/>
  <c r="G8" i="5"/>
  <c r="J13" i="5"/>
  <c r="D13" i="5"/>
  <c r="H11" i="5"/>
  <c r="I13" i="5"/>
  <c r="E13" i="5"/>
  <c r="K9" i="5"/>
  <c r="K8" i="5"/>
  <c r="M8" i="5" s="1"/>
  <c r="J9" i="5"/>
  <c r="C11" i="5"/>
  <c r="J8" i="5"/>
  <c r="E8" i="5"/>
  <c r="H12" i="5"/>
  <c r="H10" i="5"/>
  <c r="F9" i="5"/>
  <c r="C13" i="5"/>
  <c r="C10" i="5"/>
  <c r="I8" i="5"/>
  <c r="K12" i="5"/>
  <c r="E11" i="5"/>
  <c r="I9" i="5"/>
  <c r="J12" i="5"/>
  <c r="H9" i="5"/>
  <c r="G9" i="5"/>
  <c r="D11" i="5"/>
  <c r="G11" i="5"/>
  <c r="C9" i="5"/>
  <c r="G10" i="5"/>
  <c r="D8" i="5"/>
  <c r="F13" i="5"/>
  <c r="D10" i="5"/>
  <c r="I10" i="5"/>
  <c r="F8" i="5"/>
  <c r="D9" i="5"/>
  <c r="E12" i="5"/>
  <c r="G12" i="5"/>
  <c r="E10" i="5"/>
  <c r="K13" i="5"/>
  <c r="K11" i="5"/>
  <c r="J28" i="9"/>
  <c r="F43" i="9"/>
  <c r="K47" i="9"/>
  <c r="J30" i="9"/>
  <c r="D22" i="9"/>
  <c r="C12" i="9"/>
  <c r="F42" i="9"/>
  <c r="C53" i="9"/>
  <c r="G11" i="9"/>
  <c r="E45" i="9"/>
  <c r="G21" i="9"/>
  <c r="F31" i="9"/>
  <c r="D24" i="9"/>
  <c r="C24" i="9"/>
  <c r="G53" i="9"/>
  <c r="D25" i="9"/>
  <c r="D53" i="9"/>
  <c r="I16" i="9"/>
  <c r="K16" i="9"/>
  <c r="E13" i="9"/>
  <c r="J48" i="9"/>
  <c r="F13" i="9"/>
  <c r="H42" i="9"/>
  <c r="D13" i="9"/>
  <c r="E51" i="9"/>
  <c r="H36" i="9"/>
  <c r="H16" i="9"/>
  <c r="F19" i="9"/>
  <c r="F29" i="9"/>
  <c r="G12" i="9"/>
  <c r="F16" i="9"/>
  <c r="H56" i="9"/>
  <c r="J46" i="9"/>
  <c r="K11" i="9"/>
  <c r="J16" i="9"/>
  <c r="C39" i="9"/>
  <c r="D31" i="9"/>
  <c r="D29" i="9"/>
  <c r="C43" i="9"/>
  <c r="C15" i="9"/>
  <c r="I12" i="9"/>
  <c r="H55" i="9"/>
  <c r="D58" i="9"/>
  <c r="C58" i="9"/>
  <c r="E47" i="9"/>
  <c r="F17" i="9"/>
  <c r="F11" i="9"/>
  <c r="G30" i="9"/>
  <c r="K54" i="9"/>
  <c r="G34" i="9"/>
  <c r="K35" i="9"/>
  <c r="G57" i="9"/>
  <c r="F18" i="9"/>
  <c r="H39" i="9"/>
  <c r="F33" i="9"/>
  <c r="E15" i="9"/>
  <c r="H24" i="9"/>
  <c r="G36" i="9"/>
  <c r="J20" i="9"/>
  <c r="I59" i="9"/>
  <c r="I40" i="9"/>
  <c r="E19" i="9"/>
  <c r="F25" i="9"/>
  <c r="J51" i="9"/>
  <c r="D52" i="9"/>
  <c r="H17" i="9"/>
  <c r="H21" i="9"/>
  <c r="C13" i="9"/>
  <c r="D40" i="9"/>
  <c r="E43" i="9"/>
  <c r="E14" i="9"/>
  <c r="E54" i="9"/>
  <c r="D56" i="9"/>
  <c r="J39" i="9"/>
  <c r="F48" i="9"/>
  <c r="F40" i="9"/>
  <c r="F22" i="9"/>
  <c r="I28" i="9"/>
  <c r="E35" i="9"/>
  <c r="D57" i="9"/>
  <c r="I57" i="9"/>
  <c r="J58" i="9"/>
  <c r="F51" i="9"/>
  <c r="G46" i="9"/>
  <c r="D48" i="9"/>
  <c r="G20" i="9"/>
  <c r="K59" i="9"/>
  <c r="H44" i="9"/>
  <c r="H19" i="9"/>
  <c r="D51" i="9"/>
  <c r="H46" i="9"/>
  <c r="J49" i="9"/>
  <c r="K17" i="9"/>
  <c r="H29" i="9"/>
  <c r="H47" i="9"/>
  <c r="K13" i="9"/>
  <c r="E26" i="9"/>
  <c r="K43" i="9"/>
  <c r="C34" i="9"/>
  <c r="K26" i="9"/>
  <c r="J56" i="9"/>
  <c r="I21" i="9"/>
  <c r="J11" i="9"/>
  <c r="C57" i="9"/>
  <c r="J59" i="9"/>
  <c r="H22" i="9"/>
  <c r="J15" i="9"/>
  <c r="C19" i="9"/>
  <c r="J33" i="9"/>
  <c r="G35" i="9"/>
  <c r="D21" i="9"/>
  <c r="I33" i="9"/>
  <c r="I17" i="9"/>
  <c r="J19" i="9"/>
  <c r="K56" i="9"/>
  <c r="I15" i="9"/>
  <c r="G48" i="9"/>
  <c r="K19" i="9"/>
  <c r="I25" i="9"/>
  <c r="H20" i="9"/>
  <c r="K55" i="9"/>
  <c r="D28" i="9"/>
  <c r="C16" i="9"/>
  <c r="I51" i="9"/>
  <c r="H33" i="9"/>
  <c r="I24" i="9"/>
  <c r="E12" i="9"/>
  <c r="I58" i="9"/>
  <c r="H40" i="9"/>
  <c r="E48" i="9"/>
  <c r="C25" i="9"/>
  <c r="D37" i="9"/>
  <c r="D27" i="9"/>
  <c r="K48" i="9"/>
  <c r="D36" i="9"/>
  <c r="D59" i="9"/>
  <c r="K27" i="9"/>
  <c r="C28" i="9"/>
  <c r="K57" i="9"/>
  <c r="F27" i="9"/>
  <c r="J37" i="9"/>
  <c r="E18" i="9"/>
  <c r="F15" i="9"/>
  <c r="G59" i="9"/>
  <c r="H53" i="9"/>
  <c r="F28" i="9"/>
  <c r="J45" i="9"/>
  <c r="H15" i="9"/>
  <c r="I38" i="9"/>
  <c r="K38" i="9"/>
  <c r="K45" i="9"/>
  <c r="K20" i="9"/>
  <c r="H18" i="9"/>
  <c r="F44" i="9"/>
  <c r="G26" i="9"/>
  <c r="G45" i="9"/>
  <c r="H57" i="9"/>
  <c r="F12" i="9"/>
  <c r="E22" i="9"/>
  <c r="E55" i="9"/>
  <c r="E38" i="9"/>
  <c r="K12" i="9"/>
  <c r="D47" i="9"/>
  <c r="F53" i="9"/>
  <c r="G51" i="9"/>
  <c r="G16" i="9"/>
  <c r="D12" i="9"/>
  <c r="K34" i="9"/>
  <c r="H11" i="9"/>
  <c r="F56" i="9"/>
  <c r="K37" i="9"/>
  <c r="I22" i="9"/>
  <c r="D44" i="9"/>
  <c r="E34" i="9"/>
  <c r="K30" i="9"/>
  <c r="D49" i="9"/>
  <c r="I36" i="9"/>
  <c r="C47" i="9"/>
  <c r="C14" i="9"/>
  <c r="D26" i="9"/>
  <c r="I9" i="9"/>
  <c r="K28" i="9"/>
  <c r="E52" i="9"/>
  <c r="H34" i="9"/>
  <c r="I44" i="9"/>
  <c r="H58" i="9"/>
  <c r="K51" i="9"/>
  <c r="F26" i="9"/>
  <c r="G13" i="9"/>
  <c r="C42" i="9"/>
  <c r="E59" i="9"/>
  <c r="G29" i="9"/>
  <c r="D14" i="9"/>
  <c r="E30" i="9"/>
  <c r="I31" i="9"/>
  <c r="J27" i="9"/>
  <c r="K58" i="9"/>
  <c r="I49" i="9"/>
  <c r="D54" i="9"/>
  <c r="J24" i="9"/>
  <c r="I54" i="9"/>
  <c r="J17" i="9"/>
  <c r="D9" i="9"/>
  <c r="F20" i="9"/>
  <c r="F55" i="9"/>
  <c r="H48" i="9"/>
  <c r="G39" i="9"/>
  <c r="E39" i="9"/>
  <c r="D15" i="9"/>
  <c r="J42" i="9"/>
  <c r="C31" i="9"/>
  <c r="E17" i="9"/>
  <c r="F47" i="9"/>
  <c r="E56" i="9"/>
  <c r="J57" i="9"/>
  <c r="D46" i="9"/>
  <c r="F58" i="9"/>
  <c r="C44" i="9"/>
  <c r="I26" i="9"/>
  <c r="K42" i="9"/>
  <c r="F34" i="9"/>
  <c r="H35" i="9"/>
  <c r="F24" i="9"/>
  <c r="D35" i="9"/>
  <c r="C54" i="9"/>
  <c r="D38" i="9"/>
  <c r="G18" i="9"/>
  <c r="H38" i="9"/>
  <c r="D11" i="9"/>
  <c r="C38" i="9"/>
  <c r="J47" i="9"/>
  <c r="F46" i="9"/>
  <c r="J44" i="9"/>
  <c r="E36" i="9"/>
  <c r="J29" i="9"/>
  <c r="C59" i="9"/>
  <c r="I53" i="9"/>
  <c r="E31" i="9"/>
  <c r="D34" i="9"/>
  <c r="H12" i="9"/>
  <c r="G56" i="9"/>
  <c r="C18" i="9"/>
  <c r="J18" i="9"/>
  <c r="D42" i="9"/>
  <c r="D43" i="9"/>
  <c r="D55" i="9"/>
  <c r="C40" i="9"/>
  <c r="I56" i="9"/>
  <c r="K18" i="9"/>
  <c r="K9" i="9"/>
  <c r="E46" i="9"/>
  <c r="F57" i="9"/>
  <c r="H25" i="9"/>
  <c r="F59" i="9"/>
  <c r="I19" i="9"/>
  <c r="H9" i="9"/>
  <c r="D33" i="9"/>
  <c r="E29" i="9"/>
  <c r="K24" i="9"/>
  <c r="I34" i="9"/>
  <c r="F52" i="9"/>
  <c r="D30" i="9"/>
  <c r="K39" i="9"/>
  <c r="G52" i="9"/>
  <c r="G55" i="9"/>
  <c r="C30" i="9"/>
  <c r="I18" i="9"/>
  <c r="E58" i="9"/>
  <c r="K49" i="9"/>
  <c r="G24" i="9"/>
  <c r="F37" i="9"/>
  <c r="K46" i="9"/>
  <c r="E24" i="9"/>
  <c r="H13" i="9"/>
  <c r="G44" i="9"/>
  <c r="C9" i="9"/>
  <c r="C51" i="9"/>
  <c r="C27" i="9"/>
  <c r="G33" i="9"/>
  <c r="E11" i="9"/>
  <c r="E21" i="9"/>
  <c r="C21" i="9"/>
  <c r="E28" i="9"/>
  <c r="I52" i="9"/>
  <c r="K33" i="9"/>
  <c r="E16" i="9"/>
  <c r="K52" i="9"/>
  <c r="H26" i="9"/>
  <c r="G9" i="9"/>
  <c r="J36" i="9"/>
  <c r="C20" i="9"/>
  <c r="E33" i="9"/>
  <c r="F39" i="9"/>
  <c r="I46" i="9"/>
  <c r="K25" i="9"/>
  <c r="G38" i="9"/>
  <c r="C56" i="9"/>
  <c r="G42" i="9"/>
  <c r="I14" i="9"/>
  <c r="H31" i="9"/>
  <c r="E57" i="9"/>
  <c r="J52" i="9"/>
  <c r="E27" i="9"/>
  <c r="G54" i="9"/>
  <c r="G22" i="9"/>
  <c r="E9" i="9"/>
  <c r="C37" i="9"/>
  <c r="G27" i="9"/>
  <c r="I43" i="9"/>
  <c r="H30" i="9"/>
  <c r="J21" i="9"/>
  <c r="H14" i="9"/>
  <c r="D16" i="9"/>
  <c r="J9" i="9"/>
  <c r="C29" i="9"/>
  <c r="E49" i="9"/>
  <c r="C26" i="9"/>
  <c r="H43" i="9"/>
  <c r="K15" i="9"/>
  <c r="J14" i="9"/>
  <c r="G15" i="9"/>
  <c r="I55" i="9"/>
  <c r="J22" i="9"/>
  <c r="G49" i="9"/>
  <c r="J26" i="9"/>
  <c r="I42" i="9"/>
  <c r="I45" i="9"/>
  <c r="I11" i="9"/>
  <c r="G28" i="9"/>
  <c r="G47" i="9"/>
  <c r="I13" i="9"/>
  <c r="H52" i="9"/>
  <c r="C22" i="9"/>
  <c r="K36" i="9"/>
  <c r="G43" i="9"/>
  <c r="D17" i="9"/>
  <c r="H49" i="9"/>
  <c r="C45" i="9"/>
  <c r="H37" i="9"/>
  <c r="J34" i="9"/>
  <c r="E44" i="9"/>
  <c r="F36" i="9"/>
  <c r="G37" i="9"/>
  <c r="J12" i="9"/>
  <c r="E53" i="9"/>
  <c r="J35" i="9"/>
  <c r="C48" i="9"/>
  <c r="G17" i="9"/>
  <c r="J31" i="9"/>
  <c r="F45" i="9"/>
  <c r="D20" i="9"/>
  <c r="H28" i="9"/>
  <c r="J40" i="9"/>
  <c r="G14" i="9"/>
  <c r="I47" i="9"/>
  <c r="K40" i="9"/>
  <c r="G40" i="9"/>
  <c r="I20" i="9"/>
  <c r="J54" i="9"/>
  <c r="F38" i="9"/>
  <c r="F21" i="9"/>
  <c r="K29" i="9"/>
  <c r="F35" i="9"/>
  <c r="D19" i="9"/>
  <c r="D18" i="9"/>
  <c r="G58" i="9"/>
  <c r="E25" i="9"/>
  <c r="I29" i="9"/>
  <c r="J25" i="9"/>
  <c r="E42" i="9"/>
  <c r="G25" i="9"/>
  <c r="E40" i="9"/>
  <c r="H27" i="9"/>
  <c r="J55" i="9"/>
  <c r="C49" i="9"/>
  <c r="H45" i="9"/>
  <c r="I37" i="9"/>
  <c r="C52" i="9"/>
  <c r="I48" i="9"/>
  <c r="J13" i="9"/>
  <c r="D39" i="9"/>
  <c r="I30" i="9"/>
  <c r="G31" i="9"/>
  <c r="J38" i="9"/>
  <c r="C11" i="9"/>
  <c r="C33" i="9"/>
  <c r="C17" i="9"/>
  <c r="K22" i="9"/>
  <c r="K14" i="9"/>
  <c r="F30" i="9"/>
  <c r="E37" i="9"/>
  <c r="H51" i="9"/>
  <c r="F49" i="9"/>
  <c r="E20" i="9"/>
  <c r="C55" i="9"/>
  <c r="H59" i="9"/>
  <c r="G19" i="9"/>
  <c r="C35" i="9"/>
  <c r="C36" i="9"/>
  <c r="K44" i="9"/>
  <c r="H54" i="9"/>
  <c r="D45" i="9"/>
  <c r="F9" i="9"/>
  <c r="K21" i="9"/>
  <c r="I39" i="9"/>
  <c r="C46" i="9"/>
  <c r="F14" i="9"/>
  <c r="J43" i="9"/>
  <c r="F54" i="9"/>
  <c r="J53" i="9"/>
  <c r="K31" i="9"/>
  <c r="I27" i="9"/>
  <c r="K53" i="9"/>
  <c r="I35" i="9"/>
  <c r="M9" i="5" l="1"/>
  <c r="M13" i="5"/>
  <c r="M12" i="5"/>
  <c r="M10" i="5"/>
  <c r="M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M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<sst xmlns="http://schemas.openxmlformats.org/spreadsheetml/2006/main" count="1779" uniqueCount="207">
  <si>
    <t>Informe consumo de alimentacion fuera del hogar</t>
  </si>
  <si>
    <t>Principales variables</t>
  </si>
  <si>
    <t>Perfil sociodemografico</t>
  </si>
  <si>
    <t>Lugares y motivos de consumo</t>
  </si>
  <si>
    <t>Metodología</t>
  </si>
  <si>
    <t>Glosario Variables</t>
  </si>
  <si>
    <t>Conclusiones</t>
  </si>
  <si>
    <t>Informe consumo de alimentacion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</si>
  <si>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</si>
  <si>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</si>
  <si>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</si>
  <si>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</si>
  <si>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</si>
  <si>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</si>
  <si>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</si>
  <si>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</si>
  <si>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</si>
  <si>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</si>
  <si>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</si>
  <si>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</si>
  <si>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</si>
  <si>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</si>
  <si>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</si>
  <si>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</si>
  <si>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</si>
  <si>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</si>
  <si>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</si>
  <si>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</si>
  <si>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</si>
  <si>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</si>
  <si>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</si>
  <si>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</si>
  <si>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</si>
  <si>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</si>
  <si>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</si>
  <si>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Informe consumo alimentacion
fuera del hogar</t>
  </si>
  <si>
    <t>Metodología del panel de consumo alimentario fuera de hogares</t>
  </si>
  <si>
    <t>KPI</t>
  </si>
  <si>
    <t>PERFIL - NOMECLATURA</t>
  </si>
  <si>
    <t>Motivos</t>
  </si>
  <si>
    <t>Volumen (Millones de consumiciones)</t>
  </si>
  <si>
    <t>VOLUMEN (miles Consumiciones)</t>
  </si>
  <si>
    <t>TotalAlimentacion</t>
  </si>
  <si>
    <t>DISTRIBUCION VOLUMEN X CRITERIO (Consumiciones)</t>
  </si>
  <si>
    <t>.T.Alimentos TOTAL ING</t>
  </si>
  <si>
    <t>T.ESPAÑA</t>
  </si>
  <si>
    <t>Volumen (Millones de kilos/litros)</t>
  </si>
  <si>
    <t>VOLUMEN (Miles kg ó litros)</t>
  </si>
  <si>
    <t>DISTRIBUCION VOLUMEN X CRITERIO (kg ó litros)</t>
  </si>
  <si>
    <t>BCN AM</t>
  </si>
  <si>
    <t>Valor (Millones de euros)</t>
  </si>
  <si>
    <t>VALOR (Miles Euros)</t>
  </si>
  <si>
    <t>Total Bebidas</t>
  </si>
  <si>
    <t>CONSUMO PER CAPITA (kg ó litros por individuo)</t>
  </si>
  <si>
    <t>REST.CAT ARAGON</t>
  </si>
  <si>
    <t>% Penetración (población 15-75 años)</t>
  </si>
  <si>
    <t>PENETRACION (%)</t>
  </si>
  <si>
    <t>Total Bebidas Frias</t>
  </si>
  <si>
    <t>LEVANTE</t>
  </si>
  <si>
    <t>Frecuencia (actos de consumo)</t>
  </si>
  <si>
    <t>FRECUENCIA COMPRA (Actos)</t>
  </si>
  <si>
    <t>Total Bebidas Calientes</t>
  </si>
  <si>
    <t>ANDALUCIA</t>
  </si>
  <si>
    <t>Consumo medio (consumiciones por consumidor)</t>
  </si>
  <si>
    <t>COMPRA MEDIA (Consumiciones)</t>
  </si>
  <si>
    <t>Total Aperitivos</t>
  </si>
  <si>
    <t>MDD AM</t>
  </si>
  <si>
    <t>Consumo medio (kilos/litros por consumidor)</t>
  </si>
  <si>
    <t>CONSUMO MEDIO (kg ó litros por consumidor)</t>
  </si>
  <si>
    <t>RTO CENTRO</t>
  </si>
  <si>
    <t>Consumo por acto (consumiciones)</t>
  </si>
  <si>
    <t>VOLUMEN POR ACTO (consumiciones)</t>
  </si>
  <si>
    <t>NORTE-CENTRO</t>
  </si>
  <si>
    <t>Consumo per cápita (kilos/litros por individuo)</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</si>
  <si>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</si>
  <si>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</si>
  <si>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</si>
  <si>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</si>
  <si>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</si>
  <si>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</si>
  <si>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</si>
  <si>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</si>
  <si>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</si>
  <si>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</si>
  <si>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</si>
  <si>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</si>
  <si>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</si>
  <si>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</si>
  <si>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</si>
  <si>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</si>
  <si>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</si>
  <si>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</si>
  <si>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</si>
  <si>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</si>
  <si>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</si>
  <si>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</si>
  <si>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</si>
  <si>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</si>
  <si>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</si>
  <si>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Dimensión</t>
  </si>
  <si>
    <t>Total Alimentacion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</si>
  <si>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</si>
  <si>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</si>
  <si>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</si>
  <si>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</si>
  <si>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</si>
  <si>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</si>
  <si>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</si>
  <si>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</si>
  <si>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</si>
  <si>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</si>
  <si>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</si>
  <si>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</si>
  <si>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</si>
  <si>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</si>
  <si>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</si>
  <si>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</si>
  <si>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</si>
  <si>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</si>
  <si>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</si>
  <si>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</si>
  <si>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</si>
  <si>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LA CALLE</t>
  </si>
  <si>
    <t>En casa de otros</t>
  </si>
  <si>
    <t>EN CASA DE OTROS</t>
  </si>
  <si>
    <t>En el establecimiento</t>
  </si>
  <si>
    <t>EN EL ESTABLECIMIENTO</t>
  </si>
  <si>
    <t>En el trabajo</t>
  </si>
  <si>
    <t>EN EL TRABAJO</t>
  </si>
  <si>
    <t>En colegio/instituto/univ.</t>
  </si>
  <si>
    <t>EN COLEGIO/INSTITUTO/UNIV.</t>
  </si>
  <si>
    <t>En mi casa</t>
  </si>
  <si>
    <t>EN MI CASA</t>
  </si>
  <si>
    <t>En otro lugar</t>
  </si>
  <si>
    <t>EN M.TRANSP.(AVION,TREN,AUTOC,E</t>
  </si>
  <si>
    <t>Desayuno</t>
  </si>
  <si>
    <t>EN OTRO LUGAR</t>
  </si>
  <si>
    <t>Aperitivo/Antes de comer</t>
  </si>
  <si>
    <t>DESAYUNO</t>
  </si>
  <si>
    <t>Comida</t>
  </si>
  <si>
    <t>APERITIVO/ANTES DE COMER</t>
  </si>
  <si>
    <t>Tarde/Merienda</t>
  </si>
  <si>
    <t>COMIDA</t>
  </si>
  <si>
    <t>Antes de cenar</t>
  </si>
  <si>
    <t>TARDE/MERIENDA</t>
  </si>
  <si>
    <t>Cena</t>
  </si>
  <si>
    <t>ANTES DE CENAR</t>
  </si>
  <si>
    <t>Despues de la cena</t>
  </si>
  <si>
    <t>CENA</t>
  </si>
  <si>
    <t>Durante el dia</t>
  </si>
  <si>
    <t>DESPUES DE LA CENA</t>
  </si>
  <si>
    <t>Con amigos</t>
  </si>
  <si>
    <t>DURANTE EL DIA</t>
  </si>
  <si>
    <t>Con clientes</t>
  </si>
  <si>
    <t>CON AMIGOS</t>
  </si>
  <si>
    <t>Con compañeros de trabajo</t>
  </si>
  <si>
    <t>CON CLIENTES</t>
  </si>
  <si>
    <t>Con compañeros de clase</t>
  </si>
  <si>
    <t>CON COMPAÑEROS DE TRABAJO</t>
  </si>
  <si>
    <t>Con familia</t>
  </si>
  <si>
    <t>CON COMPAÑEROS DE CLASE</t>
  </si>
  <si>
    <t>Con la pareja</t>
  </si>
  <si>
    <t>CON FAMILIA</t>
  </si>
  <si>
    <t>Estaba solo/a</t>
  </si>
  <si>
    <t>CON LA PAREJA</t>
  </si>
  <si>
    <t>Otros</t>
  </si>
  <si>
    <t>ESTABA SOLO/A</t>
  </si>
  <si>
    <t>Estar trabajando</t>
  </si>
  <si>
    <t>OTROS</t>
  </si>
  <si>
    <t>Comida de negocios</t>
  </si>
  <si>
    <t>ESTAR TRABAJANDO</t>
  </si>
  <si>
    <t>Por placer/relax</t>
  </si>
  <si>
    <t>COMIDA DE NEGOCIOS</t>
  </si>
  <si>
    <t>Tener hambre/sin planificar</t>
  </si>
  <si>
    <t>POR PLACER/RELAX</t>
  </si>
  <si>
    <t>Estar de compras</t>
  </si>
  <si>
    <t>TENER HAMBRE/SIN PLANIFICAR</t>
  </si>
  <si>
    <t>No cocinar en casa</t>
  </si>
  <si>
    <t>ESTAR DE COMPRAS</t>
  </si>
  <si>
    <t>Celebracion/fiesta/salir tomar</t>
  </si>
  <si>
    <t>NO COCINAR EN CASA</t>
  </si>
  <si>
    <t>Viendo deportes</t>
  </si>
  <si>
    <t>CELEBRACION/FIESTA/SALIR TOMAR</t>
  </si>
  <si>
    <t>Otros motivos</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</si>
  <si>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</si>
  <si>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</si>
  <si>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</si>
  <si>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</si>
  <si>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</si>
  <si>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</si>
  <si>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</si>
  <si>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%POBLACION</t>
  </si>
  <si>
    <t>TRIM 4 22</t>
  </si>
  <si>
    <t>TRIM 1 23</t>
  </si>
  <si>
    <t>TRIM 2 23</t>
  </si>
  <si>
    <t>TRIM 3 23</t>
  </si>
  <si>
    <t>TRIM 4 23</t>
  </si>
  <si>
    <t>TRIM 1 24</t>
  </si>
  <si>
    <t>TRIM 2 24</t>
  </si>
  <si>
    <t>TRIM 3 24</t>
  </si>
  <si>
    <t>TRIM 4 24</t>
  </si>
  <si>
    <t/>
  </si>
  <si>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</si>
  <si>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 xml:space="preserve">Noroeste: </t>
    </r>
    <r>
      <rPr>
        <sz val="11"/>
        <color theme="1"/>
        <rFont val="Calibri"/>
        <family val="2"/>
        <scheme val="minor"/>
      </rPr>
      <t>A Coruña, Pontevedra, Ourense, Lugo, Asturias y León.</t>
    </r>
  </si>
  <si>
    <t xml:space="preserve">El entorno de consumo extradoméstico es social, con familia, amigos y pareja, que concentran el 77,5 % del volumen, si bien, el consumo con amigos es el más afectado con un descenso del 7,0 %, siendo positivo el realizado en solitario (7,6 %). Si atendemos a los motivos de consumo, hay dinámicas diferenciales; cae el consumo fuera de casa realizado por impulso, como tener hambre/sin planificar (7,0 %) y por no cocinar en casa (7,0 %); mientras que crece el realizado por celebración/fiesta/salir a tomar algo, que ya supone un 32,8 % del volumen. Tambien se incrementan motivos como las comidas de negocios, estar trabajando o relacionadas con el deporte. 
Todos consumimos menos fuera de casa, a excepción de los adultos de entre 60 y 75 años, que consumen un 6,3 % más, representando un 37,1 % del volumen total, frente al 34,4 % de hace un año. La caída más abrupta se produce entre los adultos de 25 a 34 años (15,2 %), seguidos de los adultos de 35 a 49 años (6,5 %). Ambos colectivos, cuentan ligeramente con menor número de consumidores. 
A nivel regional, hay que destacar que la vertiente Catalano aragonesa y resto centro, consumen más en este trimestre en comparación con el mismo un año antes. Siendo negativo para el resto de la peninsula, con interés especial para Levante y Noroeste, que consumen un 9,6 y 17,2 % menos que hace un año. </t>
  </si>
  <si>
    <t xml:space="preserve">
Durante el cuarto trimestre del año 2024, el 91,0 % de los individuos españoles ha consumido fuera de casa, porcentaje similar al que se alcanzaba en el mismo trimestre de 2023. Consumimos productos de alimentación en torno a 26 veces por trimestre, cifra ligeramente inferior a la registrada un año antes (1,9 %) con un gasto medio aproximado de 247,36 €. Esta situación se prodice a pesar de que el precio medio kilo/litro se mantiene más alto en un 0,8 %, cerrando en 9,60 €. 
Si realizamos el análisis por segmento alimentario, el comportamiento es diferente. Y es que, mientras se consume un 1,9 % más de kilos de alimentos y se factura un 0,7 % más por ellos, así como crece el consume de aperitivos un 3,6 %; el mercado cae y cierra en negativo, debido a la tendencia desfavorable que tienen las bebidas. El consumo de bebidas fuera de casa retrocede un 4,0 %, tanto para las bebidas calientes, que representan un 7,7 % del volumen, como para las frías, con el 47,5 %.
A pesar de realizar el consumo en el establecimiento de manera mayoritaria con el 71,5 % del volumen, el lugar pierde intensidad (2,4 %). Por el contrario, otros crecen, como es el consumo en la casa propia (1,4 %), o en la casa de otras personas (9,0 %), que conjuntamente suponen un 17,1 % del volumen total.
El momento de consumo que mantiene la mayor proporción es la comida (41,1 %), y es el que  dinamiza  el consumo creciendo un 0,9 %. Por tanto, podemos concluir diciendo que es el momento más relacionado con el consumo de alimentos, y por tanto quien contribuye en positivo en el último trimestre de 2024. Es, significativo analizar el desempeño de desayuno y aperitivo/antes de comer, que caen un 5,4 % y 10,2 % respectivamente. Estos momentos son importantes y suponen 1 de cada 5 kilos, por tanto el devenir del sector está fuertemente relacionado, con lo que ocurra en estos. 
</t>
  </si>
  <si>
    <t>Los Individuos españoles reducen en 1,4 % su consumo extradoméstico en alimentación durante el último trimestre del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</si>
</sst>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b/>
      <sz val="14"/>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ck">
        <color rgb="FF92AE29"/>
      </left>
      <right/>
      <top/>
      <bottom style="medium">
        <color indexed="64"/>
      </bottom>
      <diagonal/>
    </border>
    <border>
      <left/>
      <right/>
      <top/>
      <bottom style="medium">
        <color indexed="64"/>
      </bottom>
      <diagonal/>
    </border>
  </borders>
  <cellStyleXfs count="11">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cellStyleXfs>
  <cellXfs count="104">
    <xf numFmtId="0" fontId="0" fillId="0" borderId="0" xfId="0"/>
    <xf numFmtId="164" fontId="0" fillId="0" borderId="0" xfId="1" applyFont="1" applyFill="1"/>
    <xf numFmtId="164" fontId="0" fillId="0" borderId="0" xfId="1" applyFont="1"/>
    <xf numFmtId="0" fontId="0" fillId="0" borderId="0" xfId="0" applyAlignment="1">
      <alignment horizontal="left" indent="2"/>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5" fillId="0" borderId="0" xfId="1" applyNumberFormat="1" applyFont="1" applyBorder="1" applyAlignment="1">
      <alignment horizontal="right"/>
    </xf>
    <xf numFmtId="0" fontId="16" fillId="0" borderId="0" xfId="0" applyFont="1" applyAlignment="1">
      <alignment horizontal="right"/>
    </xf>
    <xf numFmtId="49" fontId="14"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164" fontId="17" fillId="0" borderId="0" xfId="1"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164" fontId="20" fillId="0" borderId="0" xfId="1" applyFont="1" applyFill="1" applyBorder="1"/>
    <xf numFmtId="0" fontId="19" fillId="0" borderId="6" xfId="0" applyFont="1" applyBorder="1" applyAlignment="1">
      <alignment horizontal="left" indent="5"/>
    </xf>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5" fillId="0" borderId="12" xfId="0" applyFont="1" applyBorder="1"/>
    <xf numFmtId="0" fontId="5" fillId="0" borderId="4" xfId="0" applyFont="1" applyBorder="1"/>
    <xf numFmtId="0" fontId="5" fillId="0" borderId="8" xfId="0" applyFont="1" applyBorder="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0" applyFont="1" applyAlignment="1">
      <alignment horizontal="left"/>
    </xf>
    <xf numFmtId="49" fontId="23" fillId="0" borderId="0" xfId="0" applyNumberFormat="1" applyFont="1" applyAlignment="1">
      <alignment horizontal="left"/>
    </xf>
    <xf numFmtId="0" fontId="21" fillId="0" borderId="0" xfId="0" applyFont="1" applyAlignment="1" applyProtection="1">
      <alignment vertical="center" wrapText="1"/>
      <protection hidden="1"/>
    </xf>
    <xf numFmtId="0" fontId="5" fillId="0" borderId="0" xfId="0" applyFont="1" applyAlignment="1">
      <alignment horizontal="left" indent="2"/>
    </xf>
    <xf numFmtId="0" fontId="13" fillId="0" borderId="0" xfId="0" applyFont="1" applyAlignment="1" applyProtection="1">
      <alignment horizontal="center" vertical="center"/>
      <protection hidden="1"/>
    </xf>
    <xf numFmtId="0" fontId="19" fillId="0" borderId="0" xfId="0" applyFont="1" applyAlignment="1">
      <alignment horizontal="left" indent="3"/>
    </xf>
    <xf numFmtId="0" fontId="19" fillId="0" borderId="0" xfId="0" quotePrefix="1" applyFont="1" applyAlignment="1">
      <alignment horizontal="left" indent="3"/>
    </xf>
    <xf numFmtId="164" fontId="0" fillId="0" borderId="0" xfId="1" applyFont="1" applyBorder="1"/>
    <xf numFmtId="0" fontId="19" fillId="0" borderId="0" xfId="0" applyFont="1" applyAlignment="1">
      <alignment horizontal="left" indent="5"/>
    </xf>
    <xf numFmtId="0" fontId="31" fillId="0" borderId="0" xfId="0" applyFont="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4" fillId="0" borderId="0" xfId="0" applyFont="1" applyAlignment="1" applyProtection="1">
      <alignment horizontal="left" indent="5"/>
      <protection locked="0"/>
    </xf>
    <xf numFmtId="0" fontId="18" fillId="0" borderId="0" xfId="0" applyFont="1" applyAlignment="1">
      <alignment horizontal="left"/>
    </xf>
    <xf numFmtId="0" fontId="33" fillId="0" borderId="0" xfId="2" applyFont="1" applyAlignment="1">
      <alignment horizontal="left" vertical="center"/>
    </xf>
    <xf numFmtId="0" fontId="7" fillId="0" borderId="19" xfId="0" applyFont="1" applyBorder="1" applyAlignment="1" applyProtection="1">
      <alignment vertical="center" wrapText="1"/>
      <protection locked="0"/>
    </xf>
    <xf numFmtId="0" fontId="7" fillId="0" borderId="19"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19" fillId="0" borderId="0" xfId="0" applyFont="1" applyProtection="1">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0" fillId="0" borderId="0" xfId="0" applyAlignment="1" applyProtection="1">
      <alignment horizontal="left" indent="11"/>
      <protection locked="0"/>
    </xf>
    <xf numFmtId="164" fontId="19" fillId="3" borderId="0" xfId="1" applyFont="1" applyFill="1" applyBorder="1"/>
    <xf numFmtId="0" fontId="0" fillId="0" borderId="0" xfId="0" applyAlignment="1">
      <alignment horizontal="left" vertical="top" wrapText="1"/>
    </xf>
    <xf numFmtId="164" fontId="22" fillId="3" borderId="1" xfId="0" applyNumberFormat="1" applyFont="1" applyFill="1" applyBorder="1" applyAlignment="1" applyProtection="1">
      <alignment horizontal="center" vertical="center" wrapText="1"/>
      <protection locked="0" hidden="1"/>
    </xf>
    <xf numFmtId="0" fontId="0" fillId="0" borderId="0" xfId="0" applyProtection="1">
      <protection locked="0" hidden="1"/>
    </xf>
    <xf numFmtId="0" fontId="22" fillId="3" borderId="1" xfId="0" applyFont="1" applyFill="1" applyBorder="1" applyAlignment="1" applyProtection="1">
      <alignment horizontal="center" vertical="center" wrapText="1"/>
      <protection locked="0" hidden="1"/>
    </xf>
    <xf numFmtId="164" fontId="19" fillId="0" borderId="2" xfId="1" applyFont="1" applyFill="1" applyBorder="1" applyProtection="1">
      <protection locked="0" hidden="1"/>
    </xf>
    <xf numFmtId="167" fontId="19" fillId="0" borderId="2" xfId="1" applyNumberFormat="1" applyFont="1" applyFill="1" applyBorder="1" applyAlignment="1" applyProtection="1">
      <alignment horizontal="center"/>
      <protection locked="0" hidden="1"/>
    </xf>
    <xf numFmtId="0" fontId="34" fillId="0" borderId="19" xfId="0" applyFont="1" applyBorder="1" applyAlignment="1">
      <alignment vertical="center" wrapText="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0" fillId="0" borderId="0" xfId="0" applyAlignment="1">
      <alignment horizontal="left" vertical="top" wrapText="1"/>
    </xf>
    <xf numFmtId="0" fontId="33" fillId="0" borderId="0" xfId="0" applyFont="1" applyAlignment="1">
      <alignment horizontal="center" vertical="center" wrapText="1"/>
    </xf>
    <xf numFmtId="0" fontId="29"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 fillId="0" borderId="0" xfId="0" applyFont="1" applyAlignment="1">
      <alignment horizontal="left" vertical="top"/>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590355</xdr:colOff>
      <xdr:row>4</xdr:row>
      <xdr:rowOff>134448</xdr:rowOff>
    </xdr:from>
    <xdr:to>
      <xdr:col>15</xdr:col>
      <xdr:colOff>145220</xdr:colOff>
      <xdr:row>12</xdr:row>
      <xdr:rowOff>170804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62355" y="1386305"/>
          <a:ext cx="6412865" cy="3723892"/>
        </a:xfrm>
        <a:prstGeom prst="rect">
          <a:avLst/>
        </a:prstGeom>
      </xdr:spPr>
    </xdr:pic>
    <xdr:clientData/>
  </xdr:twoCellAnchor>
  <xdr:twoCellAnchor editAs="oneCell">
    <xdr:from>
      <xdr:col>0</xdr:col>
      <xdr:colOff>108857</xdr:colOff>
      <xdr:row>0</xdr:row>
      <xdr:rowOff>130628</xdr:rowOff>
    </xdr:from>
    <xdr:to>
      <xdr:col>2</xdr:col>
      <xdr:colOff>454270</xdr:colOff>
      <xdr:row>0</xdr:row>
      <xdr:rowOff>643919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8857" y="130628"/>
          <a:ext cx="1869413" cy="513291"/>
        </a:xfrm>
        <a:prstGeom prst="rect">
          <a:avLst/>
        </a:prstGeom>
      </xdr:spPr>
    </xdr:pic>
    <xdr:clientData/>
  </xdr:twoCellAnchor>
  <xdr:twoCellAnchor editAs="oneCell">
    <xdr:from>
      <xdr:col>12</xdr:col>
      <xdr:colOff>354726</xdr:colOff>
      <xdr:row>0</xdr:row>
      <xdr:rowOff>117929</xdr:rowOff>
    </xdr:from>
    <xdr:to>
      <xdr:col>15</xdr:col>
      <xdr:colOff>292827</xdr:colOff>
      <xdr:row>0</xdr:row>
      <xdr:rowOff>615345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98726" y="117929"/>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6176738</xdr:colOff>
      <xdr:row>0</xdr:row>
      <xdr:rowOff>179295</xdr:rowOff>
    </xdr:from>
    <xdr:to>
      <xdr:col>2</xdr:col>
      <xdr:colOff>7125</xdr:colOff>
      <xdr:row>0</xdr:row>
      <xdr:rowOff>608786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266385" y="179295"/>
          <a:ext cx="1809162" cy="429491"/>
        </a:xfrm>
        <a:prstGeom prst="rect">
          <a:avLst/>
        </a:prstGeom>
      </xdr:spPr>
    </xdr:pic>
    <xdr:clientData/>
  </xdr:twoCellAnchor>
  <xdr:twoCellAnchor editAs="oneCell">
    <xdr:from>
      <xdr:col>1</xdr:col>
      <xdr:colOff>627530</xdr:colOff>
      <xdr:row>0</xdr:row>
      <xdr:rowOff>250811</xdr:rowOff>
    </xdr:from>
    <xdr:to>
      <xdr:col>1</xdr:col>
      <xdr:colOff>2340981</xdr:colOff>
      <xdr:row>1</xdr:row>
      <xdr:rowOff>30990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717177" y="250811"/>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520207</xdr:colOff>
      <xdr:row>0</xdr:row>
      <xdr:rowOff>179091</xdr:rowOff>
    </xdr:from>
    <xdr:to>
      <xdr:col>1</xdr:col>
      <xdr:colOff>2226236</xdr:colOff>
      <xdr:row>0</xdr:row>
      <xdr:rowOff>567765</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a:stretch>
          <a:fillRect/>
        </a:stretch>
      </xdr:blipFill>
      <xdr:spPr>
        <a:xfrm>
          <a:off x="609854" y="179091"/>
          <a:ext cx="1706029" cy="388674"/>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0480" y="10121483"/>
          <a:ext cx="4238625" cy="3099606"/>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76198</xdr:colOff>
      <xdr:row>0</xdr:row>
      <xdr:rowOff>66676</xdr:rowOff>
    </xdr:from>
    <xdr:to>
      <xdr:col>1</xdr:col>
      <xdr:colOff>597308</xdr:colOff>
      <xdr:row>0</xdr:row>
      <xdr:rowOff>470647</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8" y="66676"/>
          <a:ext cx="610757" cy="403971"/>
        </a:xfrm>
        <a:prstGeom prst="rect">
          <a:avLst/>
        </a:prstGeom>
      </xdr:spPr>
    </xdr:pic>
    <xdr:clientData/>
  </xdr:twoCellAnchor>
  <xdr:twoCellAnchor editAs="oneCell">
    <xdr:from>
      <xdr:col>1</xdr:col>
      <xdr:colOff>6417234</xdr:colOff>
      <xdr:row>0</xdr:row>
      <xdr:rowOff>72079</xdr:rowOff>
    </xdr:from>
    <xdr:to>
      <xdr:col>2</xdr:col>
      <xdr:colOff>4239</xdr:colOff>
      <xdr:row>0</xdr:row>
      <xdr:rowOff>564064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506881" y="72079"/>
          <a:ext cx="1740405" cy="491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1298725</xdr:colOff>
      <xdr:row>0</xdr:row>
      <xdr:rowOff>45358</xdr:rowOff>
    </xdr:from>
    <xdr:to>
      <xdr:col>9</xdr:col>
      <xdr:colOff>317390</xdr:colOff>
      <xdr:row>0</xdr:row>
      <xdr:rowOff>550778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7068154" y="45358"/>
          <a:ext cx="1827632" cy="505420"/>
        </a:xfrm>
        <a:prstGeom prst="rect">
          <a:avLst/>
        </a:prstGeom>
      </xdr:spPr>
    </xdr:pic>
    <xdr:clientData/>
  </xdr:twoCellAnchor>
  <xdr:twoCellAnchor editAs="oneCell">
    <xdr:from>
      <xdr:col>1</xdr:col>
      <xdr:colOff>390071</xdr:colOff>
      <xdr:row>0</xdr:row>
      <xdr:rowOff>125493</xdr:rowOff>
    </xdr:from>
    <xdr:to>
      <xdr:col>4</xdr:col>
      <xdr:colOff>183394</xdr:colOff>
      <xdr:row>0</xdr:row>
      <xdr:rowOff>606714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825500" y="125493"/>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54429</xdr:colOff>
          <xdr:row>4</xdr:row>
          <xdr:rowOff>174171</xdr:rowOff>
        </xdr:from>
        <xdr:to>
          <xdr:col>1</xdr:col>
          <xdr:colOff>266700</xdr:colOff>
          <xdr:row>6</xdr:row>
          <xdr:rowOff>114300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807958</xdr:colOff>
      <xdr:row>0</xdr:row>
      <xdr:rowOff>42334</xdr:rowOff>
    </xdr:from>
    <xdr:to>
      <xdr:col>14</xdr:col>
      <xdr:colOff>18638</xdr:colOff>
      <xdr:row>1</xdr:row>
      <xdr:rowOff>417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61125" y="42334"/>
          <a:ext cx="2047013" cy="571916"/>
        </a:xfrm>
        <a:prstGeom prst="rect">
          <a:avLst/>
        </a:prstGeom>
      </xdr:spPr>
    </xdr:pic>
    <xdr:clientData/>
  </xdr:twoCellAnchor>
  <xdr:twoCellAnchor editAs="oneCell">
    <xdr:from>
      <xdr:col>0</xdr:col>
      <xdr:colOff>1344083</xdr:colOff>
      <xdr:row>0</xdr:row>
      <xdr:rowOff>44205</xdr:rowOff>
    </xdr:from>
    <xdr:to>
      <xdr:col>1</xdr:col>
      <xdr:colOff>7174</xdr:colOff>
      <xdr:row>0</xdr:row>
      <xdr:rowOff>599679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4083" y="44205"/>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16329</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59871</xdr:colOff>
          <xdr:row>5</xdr:row>
          <xdr:rowOff>190500</xdr:rowOff>
        </xdr:from>
        <xdr:to>
          <xdr:col>6</xdr:col>
          <xdr:colOff>16329</xdr:colOff>
          <xdr:row>7</xdr:row>
          <xdr:rowOff>16329</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77106</xdr:colOff>
      <xdr:row>0</xdr:row>
      <xdr:rowOff>72572</xdr:rowOff>
    </xdr:from>
    <xdr:to>
      <xdr:col>12</xdr:col>
      <xdr:colOff>828717</xdr:colOff>
      <xdr:row>1</xdr:row>
      <xdr:rowOff>27782</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613820" y="72572"/>
          <a:ext cx="2024786" cy="575242"/>
        </a:xfrm>
        <a:prstGeom prst="rect">
          <a:avLst/>
        </a:prstGeom>
      </xdr:spPr>
    </xdr:pic>
    <xdr:clientData/>
  </xdr:twoCellAnchor>
  <xdr:twoCellAnchor editAs="oneCell">
    <xdr:from>
      <xdr:col>0</xdr:col>
      <xdr:colOff>1406072</xdr:colOff>
      <xdr:row>0</xdr:row>
      <xdr:rowOff>82456</xdr:rowOff>
    </xdr:from>
    <xdr:to>
      <xdr:col>2</xdr:col>
      <xdr:colOff>189208</xdr:colOff>
      <xdr:row>1</xdr:row>
      <xdr:rowOff>21073</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406072" y="82456"/>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97971</xdr:colOff>
          <xdr:row>5</xdr:row>
          <xdr:rowOff>244929</xdr:rowOff>
        </xdr:from>
        <xdr:to>
          <xdr:col>1</xdr:col>
          <xdr:colOff>386443</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489857</xdr:colOff>
          <xdr:row>5</xdr:row>
          <xdr:rowOff>250371</xdr:rowOff>
        </xdr:from>
        <xdr:to>
          <xdr:col>5</xdr:col>
          <xdr:colOff>0</xdr:colOff>
          <xdr:row>6</xdr:row>
          <xdr:rowOff>195943</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886730</xdr:colOff>
      <xdr:row>0</xdr:row>
      <xdr:rowOff>63915</xdr:rowOff>
    </xdr:from>
    <xdr:to>
      <xdr:col>10</xdr:col>
      <xdr:colOff>669061</xdr:colOff>
      <xdr:row>1</xdr:row>
      <xdr:rowOff>20032</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618230" y="63915"/>
          <a:ext cx="2013902" cy="572974"/>
        </a:xfrm>
        <a:prstGeom prst="rect">
          <a:avLst/>
        </a:prstGeom>
      </xdr:spPr>
    </xdr:pic>
    <xdr:clientData/>
  </xdr:twoCellAnchor>
  <xdr:twoCellAnchor editAs="oneCell">
    <xdr:from>
      <xdr:col>0</xdr:col>
      <xdr:colOff>1415143</xdr:colOff>
      <xdr:row>0</xdr:row>
      <xdr:rowOff>0</xdr:rowOff>
    </xdr:from>
    <xdr:to>
      <xdr:col>1</xdr:col>
      <xdr:colOff>294286</xdr:colOff>
      <xdr:row>0</xdr:row>
      <xdr:rowOff>553357</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415143" y="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609375" defaultRowHeight="14.6" x14ac:dyDescent="0.4"/>
  <sheetData>
    <row r="1" spans="1:16" ht="57" customHeight="1" x14ac:dyDescent="0.4">
      <c r="A1" s="93" t="s">
        <v>0</v>
      </c>
      <c r="B1" s="93"/>
      <c r="C1" s="93"/>
      <c r="D1" s="93"/>
      <c r="E1" s="93"/>
      <c r="F1" s="93"/>
      <c r="G1" s="93"/>
      <c r="H1" s="93"/>
      <c r="I1" s="93"/>
      <c r="J1" s="93"/>
      <c r="K1" s="93"/>
      <c r="L1" s="93"/>
      <c r="M1" s="93"/>
      <c r="N1" s="93"/>
      <c r="O1" s="93"/>
      <c r="P1" s="93"/>
    </row>
    <row r="5" spans="1:16" ht="55.1" customHeight="1" x14ac:dyDescent="0.4">
      <c r="B5" s="76" t="s">
        <v>1</v>
      </c>
    </row>
    <row r="6" spans="1:16" ht="55.1" customHeight="1" x14ac:dyDescent="0.4">
      <c r="B6" s="76" t="s">
        <v>2</v>
      </c>
    </row>
    <row r="7" spans="1:16" ht="55.1" customHeight="1" x14ac:dyDescent="0.4">
      <c r="B7" s="76" t="s">
        <v>3</v>
      </c>
    </row>
    <row r="8" spans="1:16" ht="19.100000000000001" customHeight="1" x14ac:dyDescent="0.4">
      <c r="B8" s="76"/>
    </row>
    <row r="9" spans="1:16" ht="26.15" x14ac:dyDescent="0.4">
      <c r="B9" s="76" t="s">
        <v>4</v>
      </c>
    </row>
    <row r="10" spans="1:16" ht="26.15" x14ac:dyDescent="0.4">
      <c r="B10" s="76"/>
    </row>
    <row r="11" spans="1:16" ht="26.15" x14ac:dyDescent="0.4">
      <c r="B11" s="76" t="s">
        <v>5</v>
      </c>
    </row>
    <row r="12" spans="1:16" ht="26.15" x14ac:dyDescent="0.4">
      <c r="B12" s="76"/>
    </row>
    <row r="13" spans="1:16" ht="26.15" x14ac:dyDescent="0.4">
      <c r="B13" s="76" t="s">
        <v>6</v>
      </c>
    </row>
    <row r="36" ht="57" customHeight="1" x14ac:dyDescent="0.4"/>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sqref="A1:N1"/>
    </sheetView>
  </sheetViews>
  <sheetFormatPr baseColWidth="10" defaultColWidth="11.4609375" defaultRowHeight="14.6" x14ac:dyDescent="0.4"/>
  <cols>
    <col min="1" max="1" width="46.23046875" customWidth="1"/>
    <col min="2" max="2" width="5.4609375" customWidth="1"/>
    <col min="3" max="11" width="16" customWidth="1"/>
    <col min="12" max="12" width="2.23046875" customWidth="1"/>
    <col min="13" max="13" width="13.69140625" customWidth="1"/>
    <col min="14" max="14" width="13.23046875" customWidth="1"/>
    <col min="15" max="15" width="14.23046875" customWidth="1"/>
    <col min="16" max="16" width="19.53515625" customWidth="1"/>
  </cols>
  <sheetData>
    <row r="1" spans="1:14" ht="48.75" customHeight="1" x14ac:dyDescent="0.4">
      <c r="A1" s="101" t="s">
        <v>0</v>
      </c>
      <c r="B1" s="101"/>
      <c r="C1" s="102"/>
      <c r="D1" s="102"/>
      <c r="E1" s="102"/>
      <c r="F1" s="102"/>
      <c r="G1" s="102"/>
      <c r="H1" s="102"/>
      <c r="I1" s="102"/>
      <c r="J1" s="102"/>
      <c r="K1" s="102"/>
      <c r="L1" s="102"/>
      <c r="M1" s="102"/>
      <c r="N1" s="102"/>
    </row>
    <row r="2" spans="1:14" x14ac:dyDescent="0.4">
      <c r="A2" s="36">
        <v>2</v>
      </c>
      <c r="B2" s="39"/>
    </row>
    <row r="3" spans="1:14" ht="12.75" customHeight="1" x14ac:dyDescent="0.4">
      <c r="A3" s="36">
        <v>3</v>
      </c>
      <c r="B3" s="39"/>
    </row>
    <row r="4" spans="1:14" ht="18.899999999999999" thickBot="1" x14ac:dyDescent="0.45">
      <c r="A4" s="77" t="s">
        <v>101</v>
      </c>
      <c r="B4" s="43"/>
    </row>
    <row r="5" spans="1:14" ht="15" thickTop="1" x14ac:dyDescent="0.4">
      <c r="A5" s="4" t="s">
        <v>102</v>
      </c>
      <c r="B5" s="44"/>
      <c r="C5" s="5"/>
      <c r="D5" s="5"/>
      <c r="E5" s="5"/>
      <c r="F5" s="5"/>
      <c r="G5" s="5"/>
      <c r="H5" s="5"/>
      <c r="I5" s="5"/>
      <c r="J5" s="5"/>
      <c r="K5" s="5"/>
      <c r="L5" s="5"/>
      <c r="M5" s="5"/>
      <c r="N5" s="5"/>
    </row>
    <row r="6" spans="1:14" s="8" customFormat="1" x14ac:dyDescent="0.4">
      <c r="A6" s="6"/>
      <c r="B6" s="37"/>
      <c r="C6" s="6"/>
      <c r="D6" s="6"/>
      <c r="E6" s="6"/>
      <c r="F6" s="7"/>
      <c r="G6" s="7"/>
      <c r="H6" s="7"/>
      <c r="I6" s="7"/>
      <c r="J6" s="7"/>
      <c r="K6" s="7"/>
      <c r="L6" s="7"/>
      <c r="M6" s="7"/>
      <c r="N6" s="7"/>
    </row>
    <row r="7" spans="1:14" s="8" customFormat="1" ht="39.75" customHeight="1" x14ac:dyDescent="0.4">
      <c r="A7" s="9">
        <v>1</v>
      </c>
      <c r="B7" s="37"/>
      <c r="C7" s="10">
        <v>0</v>
      </c>
      <c r="D7" s="37">
        <v>1</v>
      </c>
      <c r="E7" s="37" t="str">
        <f>VLOOKUP(D7,DESPLEGABLES!$F$3:$G$74,2,0)</f>
        <v>TotalAlimentacion</v>
      </c>
      <c r="F7" s="45"/>
      <c r="G7" s="45"/>
      <c r="H7" s="45"/>
      <c r="I7" s="45"/>
      <c r="J7" s="45"/>
      <c r="K7" s="45"/>
      <c r="L7" s="45"/>
      <c r="M7" s="45"/>
      <c r="N7" s="7"/>
    </row>
    <row r="8" spans="1:14" s="8" customFormat="1" ht="16.5" customHeight="1" x14ac:dyDescent="0.4">
      <c r="A8" s="7"/>
      <c r="B8" s="45"/>
      <c r="C8" s="45">
        <v>5</v>
      </c>
      <c r="D8" s="45">
        <v>6</v>
      </c>
      <c r="E8" s="45">
        <v>7</v>
      </c>
      <c r="F8" s="45">
        <v>8</v>
      </c>
      <c r="G8" s="45">
        <v>9</v>
      </c>
      <c r="H8" s="45">
        <v>10</v>
      </c>
      <c r="I8" s="45">
        <v>11</v>
      </c>
      <c r="J8" s="45">
        <v>12</v>
      </c>
      <c r="K8" s="45">
        <v>13</v>
      </c>
      <c r="L8" s="45"/>
      <c r="M8" s="45"/>
      <c r="N8" s="7"/>
    </row>
    <row r="9" spans="1:14" ht="24" customHeight="1" x14ac:dyDescent="0.4">
      <c r="A9" s="38" t="str">
        <f>VLOOKUP(A7,DESPLEGABLES!K3:L5,2,0)</f>
        <v>DISTRIBUCION VOLUMEN X CRITERIO (Consumiciones)</v>
      </c>
      <c r="B9" s="38"/>
      <c r="C9" s="59" t="str">
        <f>KPI!C7</f>
        <v>TRIM 4 22</v>
      </c>
      <c r="D9" s="59" t="str">
        <f>KPI!D7</f>
        <v>TRIM 1 23</v>
      </c>
      <c r="E9" s="59" t="str">
        <f>KPI!E7</f>
        <v>TRIM 2 23</v>
      </c>
      <c r="F9" s="59" t="str">
        <f>KPI!F7</f>
        <v>TRIM 3 23</v>
      </c>
      <c r="G9" s="59" t="str">
        <f>KPI!G7</f>
        <v>TRIM 4 23</v>
      </c>
      <c r="H9" s="59" t="str">
        <f>KPI!H7</f>
        <v>TRIM 1 24</v>
      </c>
      <c r="I9" s="59" t="str">
        <f>KPI!I7</f>
        <v>TRIM 2 24</v>
      </c>
      <c r="J9" s="59" t="str">
        <f>KPI!J7</f>
        <v>TRIM 3 24</v>
      </c>
      <c r="K9" s="59" t="str">
        <f>KPI!K7</f>
        <v>TRIM 4 24</v>
      </c>
      <c r="L9" s="11"/>
      <c r="M9" s="60" t="s">
        <v>103</v>
      </c>
    </row>
    <row r="10" spans="1:14" x14ac:dyDescent="0.4">
      <c r="A10" s="22" t="s">
        <v>45</v>
      </c>
      <c r="B10" s="40" t="s">
        <v>104</v>
      </c>
      <c r="C10" s="61">
        <f>VLOOKUP($A$9&amp;$E$7&amp;$A10,PERFIL_DATOS!$A:$M,C$8,0)</f>
        <v>100</v>
      </c>
      <c r="D10" s="61">
        <f>VLOOKUP($A$9&amp;$E$7&amp;$A10,PERFIL_DATOS!$A:$M,D$8,0)</f>
        <v>100</v>
      </c>
      <c r="E10" s="61">
        <f>VLOOKUP($A$9&amp;$E$7&amp;$A10,PERFIL_DATOS!$A:$M,E$8,0)</f>
        <v>100</v>
      </c>
      <c r="F10" s="61">
        <f>VLOOKUP($A$9&amp;$E$7&amp;$A10,PERFIL_DATOS!$A:$M,F$8,0)</f>
        <v>100</v>
      </c>
      <c r="G10" s="61">
        <f>VLOOKUP($A$9&amp;$E$7&amp;$A10,PERFIL_DATOS!$A:$M,G$8,0)</f>
        <v>100</v>
      </c>
      <c r="H10" s="61">
        <f>VLOOKUP($A$9&amp;$E$7&amp;$A10,PERFIL_DATOS!$A:$M,H$8,0)</f>
        <v>100</v>
      </c>
      <c r="I10" s="61">
        <f>VLOOKUP($A$9&amp;$E$7&amp;$A10,PERFIL_DATOS!$A:$M,I$8,0)</f>
        <v>100</v>
      </c>
      <c r="J10" s="61">
        <f>VLOOKUP($A$9&amp;$E$7&amp;$A10,PERFIL_DATOS!$A:$M,J$8,0)</f>
        <v>100</v>
      </c>
      <c r="K10" s="61">
        <f>VLOOKUP($A$9&amp;$E$7&amp;$A10,PERFIL_DATOS!$A:$M,K$8,0)</f>
        <v>100</v>
      </c>
      <c r="L10" s="11"/>
      <c r="M10" s="62">
        <f>DESPLEGABLES!$P$3</f>
        <v>100</v>
      </c>
    </row>
    <row r="11" spans="1:14" x14ac:dyDescent="0.4">
      <c r="A11" s="19" t="s">
        <v>49</v>
      </c>
      <c r="B11" s="41" t="s">
        <v>49</v>
      </c>
      <c r="C11" s="63">
        <f>VLOOKUP($A$9&amp;$E$7&amp;$A11,PERFIL_DATOS!$A:$M,C$8,0)</f>
        <v>9.1850645811760856</v>
      </c>
      <c r="D11" s="63">
        <f>VLOOKUP($A$9&amp;$E$7&amp;$A11,PERFIL_DATOS!$A:$M,D$8,0)</f>
        <v>9.5434670986395886</v>
      </c>
      <c r="E11" s="63">
        <f>VLOOKUP($A$9&amp;$E$7&amp;$A11,PERFIL_DATOS!$A:$M,E$8,0)</f>
        <v>9.2417194078262774</v>
      </c>
      <c r="F11" s="63">
        <f>VLOOKUP($A$9&amp;$E$7&amp;$A11,PERFIL_DATOS!$A:$M,F$8,0)</f>
        <v>9.2515036989014821</v>
      </c>
      <c r="G11" s="63">
        <f>VLOOKUP($A$9&amp;$E$7&amp;$A11,PERFIL_DATOS!$A:$M,G$8,0)</f>
        <v>9.3617176482883586</v>
      </c>
      <c r="H11" s="63">
        <f>VLOOKUP($A$9&amp;$E$7&amp;$A11,PERFIL_DATOS!$A:$M,H$8,0)</f>
        <v>9.4529788867147388</v>
      </c>
      <c r="I11" s="63">
        <f>VLOOKUP($A$9&amp;$E$7&amp;$A11,PERFIL_DATOS!$A:$M,I$8,0)</f>
        <v>9.5656470503859072</v>
      </c>
      <c r="J11" s="63">
        <f>VLOOKUP($A$9&amp;$E$7&amp;$A11,PERFIL_DATOS!$A:$M,J$8,0)</f>
        <v>9.4915284814928498</v>
      </c>
      <c r="K11" s="63">
        <f>VLOOKUP($A$9&amp;$E$7&amp;$A11,PERFIL_DATOS!$A:$M,K$8,0)</f>
        <v>9.7318249622029622</v>
      </c>
      <c r="L11" s="11"/>
      <c r="M11" s="64">
        <f>DESPLEGABLES!P4</f>
        <v>9.4399371260407108</v>
      </c>
    </row>
    <row r="12" spans="1:14" x14ac:dyDescent="0.4">
      <c r="A12" s="20" t="s">
        <v>54</v>
      </c>
      <c r="B12" s="39" t="s">
        <v>54</v>
      </c>
      <c r="C12" s="65">
        <f>VLOOKUP($A$9&amp;$E$7&amp;$A12,PERFIL_DATOS!$A:$M,C$8,0)</f>
        <v>12.865690909586352</v>
      </c>
      <c r="D12" s="65">
        <f>VLOOKUP($A$9&amp;$E$7&amp;$A12,PERFIL_DATOS!$A:$M,D$8,0)</f>
        <v>13.789986384230444</v>
      </c>
      <c r="E12" s="65">
        <f>VLOOKUP($A$9&amp;$E$7&amp;$A12,PERFIL_DATOS!$A:$M,E$8,0)</f>
        <v>13.825095115934015</v>
      </c>
      <c r="F12" s="65">
        <f>VLOOKUP($A$9&amp;$E$7&amp;$A12,PERFIL_DATOS!$A:$M,F$8,0)</f>
        <v>13.734840741775439</v>
      </c>
      <c r="G12" s="65">
        <f>VLOOKUP($A$9&amp;$E$7&amp;$A12,PERFIL_DATOS!$A:$M,G$8,0)</f>
        <v>13.494089017029257</v>
      </c>
      <c r="H12" s="65">
        <f>VLOOKUP($A$9&amp;$E$7&amp;$A12,PERFIL_DATOS!$A:$M,H$8,0)</f>
        <v>14.641585856729478</v>
      </c>
      <c r="I12" s="65">
        <f>VLOOKUP($A$9&amp;$E$7&amp;$A12,PERFIL_DATOS!$A:$M,I$8,0)</f>
        <v>14.266279012032374</v>
      </c>
      <c r="J12" s="65">
        <f>VLOOKUP($A$9&amp;$E$7&amp;$A12,PERFIL_DATOS!$A:$M,J$8,0)</f>
        <v>14.347298401386722</v>
      </c>
      <c r="K12" s="65">
        <f>VLOOKUP($A$9&amp;$E$7&amp;$A12,PERFIL_DATOS!$A:$M,K$8,0)</f>
        <v>15.442596829665192</v>
      </c>
      <c r="L12" s="11"/>
      <c r="M12" s="66">
        <f>DESPLEGABLES!P5</f>
        <v>13.278753405692667</v>
      </c>
    </row>
    <row r="13" spans="1:14" x14ac:dyDescent="0.4">
      <c r="A13" s="20" t="s">
        <v>58</v>
      </c>
      <c r="B13" s="39" t="s">
        <v>58</v>
      </c>
      <c r="C13" s="65">
        <f>VLOOKUP($A$9&amp;$E$7&amp;$A13,PERFIL_DATOS!$A:$M,C$8,0)</f>
        <v>15.977113875415554</v>
      </c>
      <c r="D13" s="65">
        <f>VLOOKUP($A$9&amp;$E$7&amp;$A13,PERFIL_DATOS!$A:$M,D$8,0)</f>
        <v>15.7357374548865</v>
      </c>
      <c r="E13" s="65">
        <f>VLOOKUP($A$9&amp;$E$7&amp;$A13,PERFIL_DATOS!$A:$M,E$8,0)</f>
        <v>15.021872118655654</v>
      </c>
      <c r="F13" s="65">
        <f>VLOOKUP($A$9&amp;$E$7&amp;$A13,PERFIL_DATOS!$A:$M,F$8,0)</f>
        <v>15.187100410266293</v>
      </c>
      <c r="G13" s="65">
        <f>VLOOKUP($A$9&amp;$E$7&amp;$A13,PERFIL_DATOS!$A:$M,G$8,0)</f>
        <v>15.570646846604831</v>
      </c>
      <c r="H13" s="65">
        <f>VLOOKUP($A$9&amp;$E$7&amp;$A13,PERFIL_DATOS!$A:$M,H$8,0)</f>
        <v>15.023970912026178</v>
      </c>
      <c r="I13" s="65">
        <f>VLOOKUP($A$9&amp;$E$7&amp;$A13,PERFIL_DATOS!$A:$M,I$8,0)</f>
        <v>14.424207358449969</v>
      </c>
      <c r="J13" s="65">
        <f>VLOOKUP($A$9&amp;$E$7&amp;$A13,PERFIL_DATOS!$A:$M,J$8,0)</f>
        <v>14.361723633606516</v>
      </c>
      <c r="K13" s="65">
        <f>VLOOKUP($A$9&amp;$E$7&amp;$A13,PERFIL_DATOS!$A:$M,K$8,0)</f>
        <v>14.379692170531005</v>
      </c>
      <c r="L13" s="11"/>
      <c r="M13" s="66">
        <f>DESPLEGABLES!P6</f>
        <v>15.760415978958136</v>
      </c>
    </row>
    <row r="14" spans="1:14" x14ac:dyDescent="0.4">
      <c r="A14" s="20" t="s">
        <v>62</v>
      </c>
      <c r="B14" s="39" t="s">
        <v>62</v>
      </c>
      <c r="C14" s="65">
        <f>VLOOKUP($A$9&amp;$E$7&amp;$A14,PERFIL_DATOS!$A:$M,C$8,0)</f>
        <v>20.811968635892963</v>
      </c>
      <c r="D14" s="65">
        <f>VLOOKUP($A$9&amp;$E$7&amp;$A14,PERFIL_DATOS!$A:$M,D$8,0)</f>
        <v>19.387725028597355</v>
      </c>
      <c r="E14" s="65">
        <f>VLOOKUP($A$9&amp;$E$7&amp;$A14,PERFIL_DATOS!$A:$M,E$8,0)</f>
        <v>19.419248946130942</v>
      </c>
      <c r="F14" s="65">
        <f>VLOOKUP($A$9&amp;$E$7&amp;$A14,PERFIL_DATOS!$A:$M,F$8,0)</f>
        <v>19.542954660028489</v>
      </c>
      <c r="G14" s="65">
        <f>VLOOKUP($A$9&amp;$E$7&amp;$A14,PERFIL_DATOS!$A:$M,G$8,0)</f>
        <v>19.713016858111509</v>
      </c>
      <c r="H14" s="65">
        <f>VLOOKUP($A$9&amp;$E$7&amp;$A14,PERFIL_DATOS!$A:$M,H$8,0)</f>
        <v>19.92733051534578</v>
      </c>
      <c r="I14" s="65">
        <f>VLOOKUP($A$9&amp;$E$7&amp;$A14,PERFIL_DATOS!$A:$M,I$8,0)</f>
        <v>20.11666878148085</v>
      </c>
      <c r="J14" s="65">
        <f>VLOOKUP($A$9&amp;$E$7&amp;$A14,PERFIL_DATOS!$A:$M,J$8,0)</f>
        <v>20.278876289979543</v>
      </c>
      <c r="K14" s="65">
        <f>VLOOKUP($A$9&amp;$E$7&amp;$A14,PERFIL_DATOS!$A:$M,K$8,0)</f>
        <v>19.951278607453229</v>
      </c>
      <c r="L14" s="11"/>
      <c r="M14" s="66">
        <f>DESPLEGABLES!P7</f>
        <v>20.301235535655849</v>
      </c>
    </row>
    <row r="15" spans="1:14" x14ac:dyDescent="0.4">
      <c r="A15" s="20" t="s">
        <v>66</v>
      </c>
      <c r="B15" s="39" t="s">
        <v>66</v>
      </c>
      <c r="C15" s="65">
        <f>VLOOKUP($A$9&amp;$E$7&amp;$A15,PERFIL_DATOS!$A:$M,C$8,0)</f>
        <v>13.203025369229932</v>
      </c>
      <c r="D15" s="65">
        <f>VLOOKUP($A$9&amp;$E$7&amp;$A15,PERFIL_DATOS!$A:$M,D$8,0)</f>
        <v>13.294687588234815</v>
      </c>
      <c r="E15" s="65">
        <f>VLOOKUP($A$9&amp;$E$7&amp;$A15,PERFIL_DATOS!$A:$M,E$8,0)</f>
        <v>13.433734047160261</v>
      </c>
      <c r="F15" s="65">
        <f>VLOOKUP($A$9&amp;$E$7&amp;$A15,PERFIL_DATOS!$A:$M,F$8,0)</f>
        <v>13.270040560610695</v>
      </c>
      <c r="G15" s="65">
        <f>VLOOKUP($A$9&amp;$E$7&amp;$A15,PERFIL_DATOS!$A:$M,G$8,0)</f>
        <v>13.54453814932873</v>
      </c>
      <c r="H15" s="65">
        <f>VLOOKUP($A$9&amp;$E$7&amp;$A15,PERFIL_DATOS!$A:$M,H$8,0)</f>
        <v>13.457281542902239</v>
      </c>
      <c r="I15" s="65">
        <f>VLOOKUP($A$9&amp;$E$7&amp;$A15,PERFIL_DATOS!$A:$M,I$8,0)</f>
        <v>13.753265319070293</v>
      </c>
      <c r="J15" s="65">
        <f>VLOOKUP($A$9&amp;$E$7&amp;$A15,PERFIL_DATOS!$A:$M,J$8,0)</f>
        <v>13.165168291080773</v>
      </c>
      <c r="K15" s="65">
        <f>VLOOKUP($A$9&amp;$E$7&amp;$A15,PERFIL_DATOS!$A:$M,K$8,0)</f>
        <v>13.078117967154085</v>
      </c>
      <c r="L15" s="11"/>
      <c r="M15" s="66">
        <f>DESPLEGABLES!P8</f>
        <v>13.259190651843264</v>
      </c>
    </row>
    <row r="16" spans="1:14" x14ac:dyDescent="0.4">
      <c r="A16" s="20" t="s">
        <v>69</v>
      </c>
      <c r="B16" s="39" t="s">
        <v>69</v>
      </c>
      <c r="C16" s="65">
        <f>VLOOKUP($A$9&amp;$E$7&amp;$A16,PERFIL_DATOS!$A:$M,C$8,0)</f>
        <v>8.7127568259850676</v>
      </c>
      <c r="D16" s="65">
        <f>VLOOKUP($A$9&amp;$E$7&amp;$A16,PERFIL_DATOS!$A:$M,D$8,0)</f>
        <v>8.3058279239538244</v>
      </c>
      <c r="E16" s="65">
        <f>VLOOKUP($A$9&amp;$E$7&amp;$A16,PERFIL_DATOS!$A:$M,E$8,0)</f>
        <v>8.7653955132354096</v>
      </c>
      <c r="F16" s="65">
        <f>VLOOKUP($A$9&amp;$E$7&amp;$A16,PERFIL_DATOS!$A:$M,F$8,0)</f>
        <v>8.7258808055423209</v>
      </c>
      <c r="G16" s="65">
        <f>VLOOKUP($A$9&amp;$E$7&amp;$A16,PERFIL_DATOS!$A:$M,G$8,0)</f>
        <v>8.7351278518138713</v>
      </c>
      <c r="H16" s="65">
        <f>VLOOKUP($A$9&amp;$E$7&amp;$A16,PERFIL_DATOS!$A:$M,H$8,0)</f>
        <v>8.1469966090456687</v>
      </c>
      <c r="I16" s="65">
        <f>VLOOKUP($A$9&amp;$E$7&amp;$A16,PERFIL_DATOS!$A:$M,I$8,0)</f>
        <v>8.5054458763881922</v>
      </c>
      <c r="J16" s="65">
        <f>VLOOKUP($A$9&amp;$E$7&amp;$A16,PERFIL_DATOS!$A:$M,J$8,0)</f>
        <v>8.561752202337793</v>
      </c>
      <c r="K16" s="65">
        <f>VLOOKUP($A$9&amp;$E$7&amp;$A16,PERFIL_DATOS!$A:$M,K$8,0)</f>
        <v>8.8182005724375916</v>
      </c>
      <c r="L16" s="11"/>
      <c r="M16" s="66">
        <f>DESPLEGABLES!P9</f>
        <v>9.7211450712180945</v>
      </c>
    </row>
    <row r="17" spans="1:13" x14ac:dyDescent="0.4">
      <c r="A17" s="20" t="s">
        <v>72</v>
      </c>
      <c r="B17" s="39" t="s">
        <v>72</v>
      </c>
      <c r="C17" s="65">
        <f>VLOOKUP($A$9&amp;$E$7&amp;$A17,PERFIL_DATOS!$A:$M,C$8,0)</f>
        <v>9.46201768488746</v>
      </c>
      <c r="D17" s="65">
        <f>VLOOKUP($A$9&amp;$E$7&amp;$A17,PERFIL_DATOS!$A:$M,D$8,0)</f>
        <v>9.9243835356969576</v>
      </c>
      <c r="E17" s="65">
        <f>VLOOKUP($A$9&amp;$E$7&amp;$A17,PERFIL_DATOS!$A:$M,E$8,0)</f>
        <v>9.328345794323285</v>
      </c>
      <c r="F17" s="65">
        <f>VLOOKUP($A$9&amp;$E$7&amp;$A17,PERFIL_DATOS!$A:$M,F$8,0)</f>
        <v>10.025681995200493</v>
      </c>
      <c r="G17" s="65">
        <f>VLOOKUP($A$9&amp;$E$7&amp;$A17,PERFIL_DATOS!$A:$M,G$8,0)</f>
        <v>9.7029901588244591</v>
      </c>
      <c r="H17" s="65">
        <f>VLOOKUP($A$9&amp;$E$7&amp;$A17,PERFIL_DATOS!$A:$M,H$8,0)</f>
        <v>9.423393620969863</v>
      </c>
      <c r="I17" s="65">
        <f>VLOOKUP($A$9&amp;$E$7&amp;$A17,PERFIL_DATOS!$A:$M,I$8,0)</f>
        <v>9.6015517678927083</v>
      </c>
      <c r="J17" s="65">
        <f>VLOOKUP($A$9&amp;$E$7&amp;$A17,PERFIL_DATOS!$A:$M,J$8,0)</f>
        <v>10.314107763429158</v>
      </c>
      <c r="K17" s="65">
        <f>VLOOKUP($A$9&amp;$E$7&amp;$A17,PERFIL_DATOS!$A:$M,K$8,0)</f>
        <v>9.5559569286876638</v>
      </c>
      <c r="L17" s="11"/>
      <c r="M17" s="66">
        <f>DESPLEGABLES!P10</f>
        <v>9.3199568636607886</v>
      </c>
    </row>
    <row r="18" spans="1:13" x14ac:dyDescent="0.4">
      <c r="A18" s="21" t="s">
        <v>74</v>
      </c>
      <c r="B18" s="42" t="s">
        <v>74</v>
      </c>
      <c r="C18" s="67">
        <f>VLOOKUP($A$9&amp;$E$7&amp;$A18,PERFIL_DATOS!$A:$M,C$8,0)</f>
        <v>9.7823723363671036</v>
      </c>
      <c r="D18" s="67">
        <f>VLOOKUP($A$9&amp;$E$7&amp;$A18,PERFIL_DATOS!$A:$M,D$8,0)</f>
        <v>10.018167316710997</v>
      </c>
      <c r="E18" s="67">
        <f>VLOOKUP($A$9&amp;$E$7&amp;$A18,PERFIL_DATOS!$A:$M,E$8,0)</f>
        <v>10.964582321670672</v>
      </c>
      <c r="F18" s="67">
        <f>VLOOKUP($A$9&amp;$E$7&amp;$A18,PERFIL_DATOS!$A:$M,F$8,0)</f>
        <v>10.262006836396152</v>
      </c>
      <c r="G18" s="67">
        <f>VLOOKUP($A$9&amp;$E$7&amp;$A18,PERFIL_DATOS!$A:$M,G$8,0)</f>
        <v>9.8778594417383534</v>
      </c>
      <c r="H18" s="67">
        <f>VLOOKUP($A$9&amp;$E$7&amp;$A18,PERFIL_DATOS!$A:$M,H$8,0)</f>
        <v>9.9264512455721192</v>
      </c>
      <c r="I18" s="67">
        <f>VLOOKUP($A$9&amp;$E$7&amp;$A18,PERFIL_DATOS!$A:$M,I$8,0)</f>
        <v>9.7669451784995118</v>
      </c>
      <c r="J18" s="67">
        <f>VLOOKUP($A$9&amp;$E$7&amp;$A18,PERFIL_DATOS!$A:$M,J$8,0)</f>
        <v>9.4795424653431137</v>
      </c>
      <c r="K18" s="67">
        <f>VLOOKUP($A$9&amp;$E$7&amp;$A18,PERFIL_DATOS!$A:$M,K$8,0)</f>
        <v>9.0423355684559201</v>
      </c>
      <c r="L18" s="11"/>
      <c r="M18" s="68">
        <f>DESPLEGABLES!P11</f>
        <v>8.919380798608568</v>
      </c>
    </row>
    <row r="19" spans="1:13" x14ac:dyDescent="0.4">
      <c r="A19" s="19" t="s">
        <v>77</v>
      </c>
      <c r="B19" s="41" t="s">
        <v>77</v>
      </c>
      <c r="C19" s="63">
        <f>VLOOKUP($A$9&amp;$E$7&amp;$A19,PERFIL_DATOS!$A:$M,C$8,0)</f>
        <v>4.7234658564499421</v>
      </c>
      <c r="D19" s="69">
        <f>VLOOKUP($A$9&amp;$E$7&amp;$A19,PERFIL_DATOS!$A:$M,D$8,0)</f>
        <v>5.0824844238494</v>
      </c>
      <c r="E19" s="63">
        <f>VLOOKUP($A$9&amp;$E$7&amp;$A19,PERFIL_DATOS!$A:$M,E$8,0)</f>
        <v>4.9653649360472052</v>
      </c>
      <c r="F19" s="69">
        <f>VLOOKUP($A$9&amp;$E$7&amp;$A19,PERFIL_DATOS!$A:$M,F$8,0)</f>
        <v>5.5508425107044719</v>
      </c>
      <c r="G19" s="63">
        <f>VLOOKUP($A$9&amp;$E$7&amp;$A19,PERFIL_DATOS!$A:$M,G$8,0)</f>
        <v>5.0451832739645663</v>
      </c>
      <c r="H19" s="63">
        <f>VLOOKUP($A$9&amp;$E$7&amp;$A19,PERFIL_DATOS!$A:$M,H$8,0)</f>
        <v>5.4094622400478558</v>
      </c>
      <c r="I19" s="63">
        <f>VLOOKUP($A$9&amp;$E$7&amp;$A19,PERFIL_DATOS!$A:$M,I$8,0)</f>
        <v>5.5038108032064263</v>
      </c>
      <c r="J19" s="63">
        <f>VLOOKUP($A$9&amp;$E$7&amp;$A19,PERFIL_DATOS!$A:$M,J$8,0)</f>
        <v>5.4811705864646498</v>
      </c>
      <c r="K19" s="63">
        <f>VLOOKUP($A$9&amp;$E$7&amp;$A19,PERFIL_DATOS!$A:$M,K$8,0)</f>
        <v>5.3324624626357515</v>
      </c>
      <c r="L19" s="11"/>
      <c r="M19" s="64">
        <f>DESPLEGABLES!P12</f>
        <v>5.8867913363009974</v>
      </c>
    </row>
    <row r="20" spans="1:13" x14ac:dyDescent="0.4">
      <c r="A20" s="20" t="s">
        <v>80</v>
      </c>
      <c r="B20" s="39" t="s">
        <v>80</v>
      </c>
      <c r="C20" s="65">
        <f>VLOOKUP($A$9&amp;$E$7&amp;$A20,PERFIL_DATOS!$A:$M,C$8,0)</f>
        <v>4.8559696713717369</v>
      </c>
      <c r="D20" s="65">
        <f>VLOOKUP($A$9&amp;$E$7&amp;$A20,PERFIL_DATOS!$A:$M,D$8,0)</f>
        <v>5.3262042252351485</v>
      </c>
      <c r="E20" s="65">
        <f>VLOOKUP($A$9&amp;$E$7&amp;$A20,PERFIL_DATOS!$A:$M,E$8,0)</f>
        <v>4.9457221234038746</v>
      </c>
      <c r="F20" s="65">
        <f>VLOOKUP($A$9&amp;$E$7&amp;$A20,PERFIL_DATOS!$A:$M,F$8,0)</f>
        <v>4.9166324231973393</v>
      </c>
      <c r="G20" s="65">
        <f>VLOOKUP($A$9&amp;$E$7&amp;$A20,PERFIL_DATOS!$A:$M,G$8,0)</f>
        <v>4.7811328311449834</v>
      </c>
      <c r="H20" s="65">
        <f>VLOOKUP($A$9&amp;$E$7&amp;$A20,PERFIL_DATOS!$A:$M,H$8,0)</f>
        <v>4.7795014828668521</v>
      </c>
      <c r="I20" s="65">
        <f>VLOOKUP($A$9&amp;$E$7&amp;$A20,PERFIL_DATOS!$A:$M,I$8,0)</f>
        <v>4.5335593426054146</v>
      </c>
      <c r="J20" s="65">
        <f>VLOOKUP($A$9&amp;$E$7&amp;$A20,PERFIL_DATOS!$A:$M,J$8,0)</f>
        <v>4.6242594001258404</v>
      </c>
      <c r="K20" s="65">
        <f>VLOOKUP($A$9&amp;$E$7&amp;$A20,PERFIL_DATOS!$A:$M,K$8,0)</f>
        <v>4.091936968388981</v>
      </c>
      <c r="L20" s="11"/>
      <c r="M20" s="66">
        <f>DESPLEGABLES!P13</f>
        <v>6.5509606847233446</v>
      </c>
    </row>
    <row r="21" spans="1:13" x14ac:dyDescent="0.4">
      <c r="A21" s="20" t="s">
        <v>81</v>
      </c>
      <c r="B21" s="39" t="s">
        <v>81</v>
      </c>
      <c r="C21" s="65">
        <f>VLOOKUP($A$9&amp;$E$7&amp;$A21,PERFIL_DATOS!$A:$M,C$8,0)</f>
        <v>7.1670527004196423</v>
      </c>
      <c r="D21" s="65">
        <f>VLOOKUP($A$9&amp;$E$7&amp;$A21,PERFIL_DATOS!$A:$M,D$8,0)</f>
        <v>7.090950018852876</v>
      </c>
      <c r="E21" s="65">
        <f>VLOOKUP($A$9&amp;$E$7&amp;$A21,PERFIL_DATOS!$A:$M,E$8,0)</f>
        <v>8.0303239498183903</v>
      </c>
      <c r="F21" s="65">
        <f>VLOOKUP($A$9&amp;$E$7&amp;$A21,PERFIL_DATOS!$A:$M,F$8,0)</f>
        <v>7.7911615198712054</v>
      </c>
      <c r="G21" s="65">
        <f>VLOOKUP($A$9&amp;$E$7&amp;$A21,PERFIL_DATOS!$A:$M,G$8,0)</f>
        <v>7.5806475936097071</v>
      </c>
      <c r="H21" s="65">
        <f>VLOOKUP($A$9&amp;$E$7&amp;$A21,PERFIL_DATOS!$A:$M,H$8,0)</f>
        <v>7.5512012482747943</v>
      </c>
      <c r="I21" s="65">
        <f>VLOOKUP($A$9&amp;$E$7&amp;$A21,PERFIL_DATOS!$A:$M,I$8,0)</f>
        <v>7.7464160795758605</v>
      </c>
      <c r="J21" s="65">
        <f>VLOOKUP($A$9&amp;$E$7&amp;$A21,PERFIL_DATOS!$A:$M,J$8,0)</f>
        <v>7.4341671152155175</v>
      </c>
      <c r="K21" s="65">
        <f>VLOOKUP($A$9&amp;$E$7&amp;$A21,PERFIL_DATOS!$A:$M,K$8,0)</f>
        <v>7.5857574411116371</v>
      </c>
      <c r="L21" s="11"/>
      <c r="M21" s="66">
        <f>DESPLEGABLES!P14</f>
        <v>8.2873020195422669</v>
      </c>
    </row>
    <row r="22" spans="1:13" x14ac:dyDescent="0.4">
      <c r="A22" s="20" t="s">
        <v>82</v>
      </c>
      <c r="B22" s="39" t="s">
        <v>82</v>
      </c>
      <c r="C22" s="65">
        <f>VLOOKUP($A$9&amp;$E$7&amp;$A22,PERFIL_DATOS!$A:$M,C$8,0)</f>
        <v>17.573634802986536</v>
      </c>
      <c r="D22" s="65">
        <f>VLOOKUP($A$9&amp;$E$7&amp;$A22,PERFIL_DATOS!$A:$M,D$8,0)</f>
        <v>17.25418729969924</v>
      </c>
      <c r="E22" s="65">
        <f>VLOOKUP($A$9&amp;$E$7&amp;$A22,PERFIL_DATOS!$A:$M,E$8,0)</f>
        <v>16.705149696888466</v>
      </c>
      <c r="F22" s="65">
        <f>VLOOKUP($A$9&amp;$E$7&amp;$A22,PERFIL_DATOS!$A:$M,F$8,0)</f>
        <v>16.898284396118747</v>
      </c>
      <c r="G22" s="65">
        <f>VLOOKUP($A$9&amp;$E$7&amp;$A22,PERFIL_DATOS!$A:$M,G$8,0)</f>
        <v>17.26960598473655</v>
      </c>
      <c r="H22" s="65">
        <f>VLOOKUP($A$9&amp;$E$7&amp;$A22,PERFIL_DATOS!$A:$M,H$8,0)</f>
        <v>17.243446016799819</v>
      </c>
      <c r="I22" s="65">
        <f>VLOOKUP($A$9&amp;$E$7&amp;$A22,PERFIL_DATOS!$A:$M,I$8,0)</f>
        <v>17.950841604095753</v>
      </c>
      <c r="J22" s="65">
        <f>VLOOKUP($A$9&amp;$E$7&amp;$A22,PERFIL_DATOS!$A:$M,J$8,0)</f>
        <v>17.542777720936879</v>
      </c>
      <c r="K22" s="65">
        <f>VLOOKUP($A$9&amp;$E$7&amp;$A22,PERFIL_DATOS!$A:$M,K$8,0)</f>
        <v>17.958047451152375</v>
      </c>
      <c r="L22" s="11"/>
      <c r="M22" s="66">
        <f>DESPLEGABLES!P15</f>
        <v>18.389773303056902</v>
      </c>
    </row>
    <row r="23" spans="1:13" x14ac:dyDescent="0.4">
      <c r="A23" s="20" t="s">
        <v>83</v>
      </c>
      <c r="B23" s="39" t="s">
        <v>83</v>
      </c>
      <c r="C23" s="65">
        <f>VLOOKUP($A$9&amp;$E$7&amp;$A23,PERFIL_DATOS!$A:$M,C$8,0)</f>
        <v>22.189731048013517</v>
      </c>
      <c r="D23" s="65">
        <f>VLOOKUP($A$9&amp;$E$7&amp;$A23,PERFIL_DATOS!$A:$M,D$8,0)</f>
        <v>21.847921077303152</v>
      </c>
      <c r="E23" s="65">
        <f>VLOOKUP($A$9&amp;$E$7&amp;$A23,PERFIL_DATOS!$A:$M,E$8,0)</f>
        <v>21.402782389425411</v>
      </c>
      <c r="F23" s="65">
        <f>VLOOKUP($A$9&amp;$E$7&amp;$A23,PERFIL_DATOS!$A:$M,F$8,0)</f>
        <v>21.652747191934381</v>
      </c>
      <c r="G23" s="65">
        <f>VLOOKUP($A$9&amp;$E$7&amp;$A23,PERFIL_DATOS!$A:$M,G$8,0)</f>
        <v>22.273121817557563</v>
      </c>
      <c r="H23" s="65">
        <f>VLOOKUP($A$9&amp;$E$7&amp;$A23,PERFIL_DATOS!$A:$M,H$8,0)</f>
        <v>21.434366475317383</v>
      </c>
      <c r="I23" s="65">
        <f>VLOOKUP($A$9&amp;$E$7&amp;$A23,PERFIL_DATOS!$A:$M,I$8,0)</f>
        <v>20.982430031832553</v>
      </c>
      <c r="J23" s="65">
        <f>VLOOKUP($A$9&amp;$E$7&amp;$A23,PERFIL_DATOS!$A:$M,J$8,0)</f>
        <v>22.508418631755479</v>
      </c>
      <c r="K23" s="65">
        <f>VLOOKUP($A$9&amp;$E$7&amp;$A23,PERFIL_DATOS!$A:$M,K$8,0)</f>
        <v>22.737879701547659</v>
      </c>
      <c r="L23" s="11"/>
      <c r="M23" s="66">
        <f>DESPLEGABLES!P16</f>
        <v>20.798041837460371</v>
      </c>
    </row>
    <row r="24" spans="1:13" x14ac:dyDescent="0.4">
      <c r="A24" s="20" t="s">
        <v>84</v>
      </c>
      <c r="B24" s="39" t="s">
        <v>84</v>
      </c>
      <c r="C24" s="65">
        <f>VLOOKUP($A$9&amp;$E$7&amp;$A24,PERFIL_DATOS!$A:$M,C$8,0)</f>
        <v>9.9440160226715353</v>
      </c>
      <c r="D24" s="65">
        <f>VLOOKUP($A$9&amp;$E$7&amp;$A24,PERFIL_DATOS!$A:$M,D$8,0)</f>
        <v>9.7832148976944353</v>
      </c>
      <c r="E24" s="65">
        <f>VLOOKUP($A$9&amp;$E$7&amp;$A24,PERFIL_DATOS!$A:$M,E$8,0)</f>
        <v>9.7552477930880741</v>
      </c>
      <c r="F24" s="65">
        <f>VLOOKUP($A$9&amp;$E$7&amp;$A24,PERFIL_DATOS!$A:$M,F$8,0)</f>
        <v>9.8871579587122067</v>
      </c>
      <c r="G24" s="65">
        <f>VLOOKUP($A$9&amp;$E$7&amp;$A24,PERFIL_DATOS!$A:$M,G$8,0)</f>
        <v>9.5505695999876554</v>
      </c>
      <c r="H24" s="65">
        <f>VLOOKUP($A$9&amp;$E$7&amp;$A24,PERFIL_DATOS!$A:$M,H$8,0)</f>
        <v>10.549889550743595</v>
      </c>
      <c r="I24" s="65">
        <f>VLOOKUP($A$9&amp;$E$7&amp;$A24,PERFIL_DATOS!$A:$M,I$8,0)</f>
        <v>10.736662188777508</v>
      </c>
      <c r="J24" s="65">
        <f>VLOOKUP($A$9&amp;$E$7&amp;$A24,PERFIL_DATOS!$A:$M,J$8,0)</f>
        <v>10.667514831768232</v>
      </c>
      <c r="K24" s="65">
        <f>VLOOKUP($A$9&amp;$E$7&amp;$A24,PERFIL_DATOS!$A:$M,K$8,0)</f>
        <v>10.136603113783513</v>
      </c>
      <c r="L24" s="11"/>
      <c r="M24" s="66">
        <f>DESPLEGABLES!P17</f>
        <v>10.560746961745261</v>
      </c>
    </row>
    <row r="25" spans="1:13" x14ac:dyDescent="0.4">
      <c r="A25" s="20" t="s">
        <v>85</v>
      </c>
      <c r="B25" s="39" t="s">
        <v>85</v>
      </c>
      <c r="C25" s="65">
        <f>VLOOKUP($A$9&amp;$E$7&amp;$A25,PERFIL_DATOS!$A:$M,C$8,0)</f>
        <v>14.301937435282577</v>
      </c>
      <c r="D25" s="65">
        <f>VLOOKUP($A$9&amp;$E$7&amp;$A25,PERFIL_DATOS!$A:$M,D$8,0)</f>
        <v>14.575951646172335</v>
      </c>
      <c r="E25" s="65">
        <f>VLOOKUP($A$9&amp;$E$7&amp;$A25,PERFIL_DATOS!$A:$M,E$8,0)</f>
        <v>15.054463090841864</v>
      </c>
      <c r="F25" s="65">
        <f>VLOOKUP($A$9&amp;$E$7&amp;$A25,PERFIL_DATOS!$A:$M,F$8,0)</f>
        <v>14.753957942304465</v>
      </c>
      <c r="G25" s="65">
        <f>VLOOKUP($A$9&amp;$E$7&amp;$A25,PERFIL_DATOS!$A:$M,G$8,0)</f>
        <v>14.173267255549668</v>
      </c>
      <c r="H25" s="65">
        <f>VLOOKUP($A$9&amp;$E$7&amp;$A25,PERFIL_DATOS!$A:$M,H$8,0)</f>
        <v>13.272710565291188</v>
      </c>
      <c r="I25" s="65">
        <f>VLOOKUP($A$9&amp;$E$7&amp;$A25,PERFIL_DATOS!$A:$M,I$8,0)</f>
        <v>13.372171206161282</v>
      </c>
      <c r="J25" s="65">
        <f>VLOOKUP($A$9&amp;$E$7&amp;$A25,PERFIL_DATOS!$A:$M,J$8,0)</f>
        <v>13.592154670518008</v>
      </c>
      <c r="K25" s="65">
        <f>VLOOKUP($A$9&amp;$E$7&amp;$A25,PERFIL_DATOS!$A:$M,K$8,0)</f>
        <v>13.53126045910418</v>
      </c>
      <c r="L25" s="11"/>
      <c r="M25" s="66">
        <f>DESPLEGABLES!P18</f>
        <v>12.601473642443192</v>
      </c>
    </row>
    <row r="26" spans="1:13" x14ac:dyDescent="0.4">
      <c r="A26" s="21" t="s">
        <v>86</v>
      </c>
      <c r="B26" s="42" t="s">
        <v>86</v>
      </c>
      <c r="C26" s="67">
        <f>VLOOKUP($A$9&amp;$E$7&amp;$A26,PERFIL_DATOS!$A:$M,C$8,0)</f>
        <v>19.244189056624339</v>
      </c>
      <c r="D26" s="67">
        <f>VLOOKUP($A$9&amp;$E$7&amp;$A26,PERFIL_DATOS!$A:$M,D$8,0)</f>
        <v>19.039075809763702</v>
      </c>
      <c r="E26" s="67">
        <f>VLOOKUP($A$9&amp;$E$7&amp;$A26,PERFIL_DATOS!$A:$M,E$8,0)</f>
        <v>19.140939285423233</v>
      </c>
      <c r="F26" s="67">
        <f>VLOOKUP($A$9&amp;$E$7&amp;$A26,PERFIL_DATOS!$A:$M,F$8,0)</f>
        <v>18.549218484337526</v>
      </c>
      <c r="G26" s="67">
        <f>VLOOKUP($A$9&amp;$E$7&amp;$A26,PERFIL_DATOS!$A:$M,G$8,0)</f>
        <v>19.326450601058362</v>
      </c>
      <c r="H26" s="67">
        <f>VLOOKUP($A$9&amp;$E$7&amp;$A26,PERFIL_DATOS!$A:$M,H$8,0)</f>
        <v>19.759422420658517</v>
      </c>
      <c r="I26" s="67">
        <f>VLOOKUP($A$9&amp;$E$7&amp;$A26,PERFIL_DATOS!$A:$M,I$8,0)</f>
        <v>19.174122536011609</v>
      </c>
      <c r="J26" s="67">
        <f>VLOOKUP($A$9&amp;$E$7&amp;$A26,PERFIL_DATOS!$A:$M,J$8,0)</f>
        <v>18.149537043215393</v>
      </c>
      <c r="K26" s="67">
        <f>VLOOKUP($A$9&amp;$E$7&amp;$A26,PERFIL_DATOS!$A:$M,K$8,0)</f>
        <v>18.62605600886355</v>
      </c>
      <c r="L26" s="11"/>
      <c r="M26" s="68">
        <f>DESPLEGABLES!P19</f>
        <v>16.924931258331775</v>
      </c>
    </row>
    <row r="27" spans="1:13" x14ac:dyDescent="0.4">
      <c r="A27" s="19" t="s">
        <v>87</v>
      </c>
      <c r="B27" s="41" t="s">
        <v>87</v>
      </c>
      <c r="C27" s="63">
        <f>VLOOKUP($A$9&amp;$E$7&amp;$A27,PERFIL_DATOS!$A:$M,C$8,0)</f>
        <v>1.7933695296746415</v>
      </c>
      <c r="D27" s="63">
        <f>VLOOKUP($A$9&amp;$E$7&amp;$A27,PERFIL_DATOS!$A:$M,D$8,0)</f>
        <v>2.0120630134846653</v>
      </c>
      <c r="E27" s="63">
        <f>VLOOKUP($A$9&amp;$E$7&amp;$A27,PERFIL_DATOS!$A:$M,E$8,0)</f>
        <v>1.8383120045097987</v>
      </c>
      <c r="F27" s="63">
        <f>VLOOKUP($A$9&amp;$E$7&amp;$A27,PERFIL_DATOS!$A:$M,F$8,0)</f>
        <v>2.3903990939821216</v>
      </c>
      <c r="G27" s="63">
        <f>VLOOKUP($A$9&amp;$E$7&amp;$A27,PERFIL_DATOS!$A:$M,G$8,0)</f>
        <v>2.9109177393317709</v>
      </c>
      <c r="H27" s="63">
        <f>VLOOKUP($A$9&amp;$E$7&amp;$A27,PERFIL_DATOS!$A:$M,H$8,0)</f>
        <v>1.6636018349351176</v>
      </c>
      <c r="I27" s="63">
        <f>VLOOKUP($A$9&amp;$E$7&amp;$A27,PERFIL_DATOS!$A:$M,I$8,0)</f>
        <v>1.643034077931822</v>
      </c>
      <c r="J27" s="63">
        <f>VLOOKUP($A$9&amp;$E$7&amp;$A27,PERFIL_DATOS!$A:$M,J$8,0)</f>
        <v>2.2045286381760296</v>
      </c>
      <c r="K27" s="63">
        <f>VLOOKUP($A$9&amp;$E$7&amp;$A27,PERFIL_DATOS!$A:$M,K$8,0)</f>
        <v>2.511797148199014</v>
      </c>
      <c r="L27" s="11"/>
      <c r="M27" s="64">
        <f>DESPLEGABLES!P20</f>
        <v>6.9579948209076674</v>
      </c>
    </row>
    <row r="28" spans="1:13" x14ac:dyDescent="0.4">
      <c r="A28" s="20" t="s">
        <v>88</v>
      </c>
      <c r="B28" s="39" t="s">
        <v>88</v>
      </c>
      <c r="C28" s="65">
        <f>VLOOKUP($A$9&amp;$E$7&amp;$A28,PERFIL_DATOS!$A:$M,C$8,0)</f>
        <v>2.7440330535724016</v>
      </c>
      <c r="D28" s="65">
        <f>VLOOKUP($A$9&amp;$E$7&amp;$A28,PERFIL_DATOS!$A:$M,D$8,0)</f>
        <v>2.7777049812937773</v>
      </c>
      <c r="E28" s="65">
        <f>VLOOKUP($A$9&amp;$E$7&amp;$A28,PERFIL_DATOS!$A:$M,E$8,0)</f>
        <v>2.6100866331215609</v>
      </c>
      <c r="F28" s="65">
        <f>VLOOKUP($A$9&amp;$E$7&amp;$A28,PERFIL_DATOS!$A:$M,F$8,0)</f>
        <v>2.6659080919037277</v>
      </c>
      <c r="G28" s="65">
        <f>VLOOKUP($A$9&amp;$E$7&amp;$A28,PERFIL_DATOS!$A:$M,G$8,0)</f>
        <v>2.4347841944990281</v>
      </c>
      <c r="H28" s="65">
        <f>VLOOKUP($A$9&amp;$E$7&amp;$A28,PERFIL_DATOS!$A:$M,H$8,0)</f>
        <v>2.4899327214480564</v>
      </c>
      <c r="I28" s="65">
        <f>VLOOKUP($A$9&amp;$E$7&amp;$A28,PERFIL_DATOS!$A:$M,I$8,0)</f>
        <v>2.5782490441959385</v>
      </c>
      <c r="J28" s="65">
        <f>VLOOKUP($A$9&amp;$E$7&amp;$A28,PERFIL_DATOS!$A:$M,J$8,0)</f>
        <v>2.5703257873329806</v>
      </c>
      <c r="K28" s="65">
        <f>VLOOKUP($A$9&amp;$E$7&amp;$A28,PERFIL_DATOS!$A:$M,K$8,0)</f>
        <v>2.3652470656802893</v>
      </c>
      <c r="L28" s="11"/>
      <c r="M28" s="66">
        <f>DESPLEGABLES!P21</f>
        <v>6.7871462929335866</v>
      </c>
    </row>
    <row r="29" spans="1:13" x14ac:dyDescent="0.4">
      <c r="A29" s="20" t="s">
        <v>89</v>
      </c>
      <c r="B29" s="39" t="s">
        <v>89</v>
      </c>
      <c r="C29" s="65">
        <f>VLOOKUP($A$9&amp;$E$7&amp;$A29,PERFIL_DATOS!$A:$M,C$8,0)</f>
        <v>8.7433954166439598</v>
      </c>
      <c r="D29" s="65">
        <f>VLOOKUP($A$9&amp;$E$7&amp;$A29,PERFIL_DATOS!$A:$M,D$8,0)</f>
        <v>8.3664610342684149</v>
      </c>
      <c r="E29" s="65">
        <f>VLOOKUP($A$9&amp;$E$7&amp;$A29,PERFIL_DATOS!$A:$M,E$8,0)</f>
        <v>8.5436603857709645</v>
      </c>
      <c r="F29" s="65">
        <f>VLOOKUP($A$9&amp;$E$7&amp;$A29,PERFIL_DATOS!$A:$M,F$8,0)</f>
        <v>7.6541326264736922</v>
      </c>
      <c r="G29" s="65">
        <f>VLOOKUP($A$9&amp;$E$7&amp;$A29,PERFIL_DATOS!$A:$M,G$8,0)</f>
        <v>8.0430997265541286</v>
      </c>
      <c r="H29" s="65">
        <f>VLOOKUP($A$9&amp;$E$7&amp;$A29,PERFIL_DATOS!$A:$M,H$8,0)</f>
        <v>7.668630609398817</v>
      </c>
      <c r="I29" s="65">
        <f>VLOOKUP($A$9&amp;$E$7&amp;$A29,PERFIL_DATOS!$A:$M,I$8,0)</f>
        <v>7.1230021902119054</v>
      </c>
      <c r="J29" s="65">
        <f>VLOOKUP($A$9&amp;$E$7&amp;$A29,PERFIL_DATOS!$A:$M,J$8,0)</f>
        <v>7.1498983536403635</v>
      </c>
      <c r="K29" s="65">
        <f>VLOOKUP($A$9&amp;$E$7&amp;$A29,PERFIL_DATOS!$A:$M,K$8,0)</f>
        <v>7.7532113056424352</v>
      </c>
      <c r="L29" s="11"/>
      <c r="M29" s="66">
        <f>DESPLEGABLES!P22</f>
        <v>14.431362760231753</v>
      </c>
    </row>
    <row r="30" spans="1:13" x14ac:dyDescent="0.4">
      <c r="A30" s="20" t="s">
        <v>90</v>
      </c>
      <c r="B30" s="39" t="s">
        <v>90</v>
      </c>
      <c r="C30" s="65">
        <f>VLOOKUP($A$9&amp;$E$7&amp;$A30,PERFIL_DATOS!$A:$M,C$8,0)</f>
        <v>26.864890457245629</v>
      </c>
      <c r="D30" s="65">
        <f>VLOOKUP($A$9&amp;$E$7&amp;$A30,PERFIL_DATOS!$A:$M,D$8,0)</f>
        <v>25.914565905024617</v>
      </c>
      <c r="E30" s="65">
        <f>VLOOKUP($A$9&amp;$E$7&amp;$A30,PERFIL_DATOS!$A:$M,E$8,0)</f>
        <v>25.293904700198748</v>
      </c>
      <c r="F30" s="65">
        <f>VLOOKUP($A$9&amp;$E$7&amp;$A30,PERFIL_DATOS!$A:$M,F$8,0)</f>
        <v>25.438257750532951</v>
      </c>
      <c r="G30" s="65">
        <f>VLOOKUP($A$9&amp;$E$7&amp;$A30,PERFIL_DATOS!$A:$M,G$8,0)</f>
        <v>25.23941155655125</v>
      </c>
      <c r="H30" s="65">
        <f>VLOOKUP($A$9&amp;$E$7&amp;$A30,PERFIL_DATOS!$A:$M,H$8,0)</f>
        <v>24.257726943492504</v>
      </c>
      <c r="I30" s="65">
        <f>VLOOKUP($A$9&amp;$E$7&amp;$A30,PERFIL_DATOS!$A:$M,I$8,0)</f>
        <v>23.707275006758209</v>
      </c>
      <c r="J30" s="65">
        <f>VLOOKUP($A$9&amp;$E$7&amp;$A30,PERFIL_DATOS!$A:$M,J$8,0)</f>
        <v>23.299330117621125</v>
      </c>
      <c r="K30" s="65">
        <f>VLOOKUP($A$9&amp;$E$7&amp;$A30,PERFIL_DATOS!$A:$M,K$8,0)</f>
        <v>23.481850208316501</v>
      </c>
      <c r="L30" s="11"/>
      <c r="M30" s="66">
        <f>DESPLEGABLES!P23</f>
        <v>28.982617917723918</v>
      </c>
    </row>
    <row r="31" spans="1:13" x14ac:dyDescent="0.4">
      <c r="A31" s="20" t="s">
        <v>91</v>
      </c>
      <c r="B31" s="39" t="s">
        <v>91</v>
      </c>
      <c r="C31" s="65">
        <f>VLOOKUP($A$9&amp;$E$7&amp;$A31,PERFIL_DATOS!$A:$M,C$8,0)</f>
        <v>24.826131533053573</v>
      </c>
      <c r="D31" s="65">
        <f>VLOOKUP($A$9&amp;$E$7&amp;$A31,PERFIL_DATOS!$A:$M,D$8,0)</f>
        <v>24.492115540035062</v>
      </c>
      <c r="E31" s="65">
        <f>VLOOKUP($A$9&amp;$E$7&amp;$A31,PERFIL_DATOS!$A:$M,E$8,0)</f>
        <v>24.151099128684837</v>
      </c>
      <c r="F31" s="65">
        <f>VLOOKUP($A$9&amp;$E$7&amp;$A31,PERFIL_DATOS!$A:$M,F$8,0)</f>
        <v>25.252772628784371</v>
      </c>
      <c r="G31" s="65">
        <f>VLOOKUP($A$9&amp;$E$7&amp;$A31,PERFIL_DATOS!$A:$M,G$8,0)</f>
        <v>24.814537626776019</v>
      </c>
      <c r="H31" s="65">
        <f>VLOOKUP($A$9&amp;$E$7&amp;$A31,PERFIL_DATOS!$A:$M,H$8,0)</f>
        <v>25.827857716853515</v>
      </c>
      <c r="I31" s="65">
        <f>VLOOKUP($A$9&amp;$E$7&amp;$A31,PERFIL_DATOS!$A:$M,I$8,0)</f>
        <v>26.071259123584223</v>
      </c>
      <c r="J31" s="65">
        <f>VLOOKUP($A$9&amp;$E$7&amp;$A31,PERFIL_DATOS!$A:$M,J$8,0)</f>
        <v>25.931758296670953</v>
      </c>
      <c r="K31" s="65">
        <f>VLOOKUP($A$9&amp;$E$7&amp;$A31,PERFIL_DATOS!$A:$M,K$8,0)</f>
        <v>25.147170415594307</v>
      </c>
      <c r="L31" s="11"/>
      <c r="M31" s="66">
        <f>DESPLEGABLES!P24</f>
        <v>19.838375440192973</v>
      </c>
    </row>
    <row r="32" spans="1:13" x14ac:dyDescent="0.4">
      <c r="A32" s="21" t="s">
        <v>92</v>
      </c>
      <c r="B32" s="42" t="s">
        <v>92</v>
      </c>
      <c r="C32" s="67">
        <f>VLOOKUP($A$9&amp;$E$7&amp;$A32,PERFIL_DATOS!$A:$M,C$8,0)</f>
        <v>35.028169110033247</v>
      </c>
      <c r="D32" s="67">
        <f>VLOOKUP($A$9&amp;$E$7&amp;$A32,PERFIL_DATOS!$A:$M,D$8,0)</f>
        <v>36.437078571082765</v>
      </c>
      <c r="E32" s="67">
        <f>VLOOKUP($A$9&amp;$E$7&amp;$A32,PERFIL_DATOS!$A:$M,E$8,0)</f>
        <v>37.562930749403776</v>
      </c>
      <c r="F32" s="67">
        <f>VLOOKUP($A$9&amp;$E$7&amp;$A32,PERFIL_DATOS!$A:$M,F$8,0)</f>
        <v>36.59853005104118</v>
      </c>
      <c r="G32" s="67">
        <f>VLOOKUP($A$9&amp;$E$7&amp;$A32,PERFIL_DATOS!$A:$M,G$8,0)</f>
        <v>36.557226360364268</v>
      </c>
      <c r="H32" s="67">
        <f>VLOOKUP($A$9&amp;$E$7&amp;$A32,PERFIL_DATOS!$A:$M,H$8,0)</f>
        <v>38.092236840682801</v>
      </c>
      <c r="I32" s="67">
        <f>VLOOKUP($A$9&amp;$E$7&amp;$A32,PERFIL_DATOS!$A:$M,I$8,0)</f>
        <v>38.877192280744346</v>
      </c>
      <c r="J32" s="67">
        <f>VLOOKUP($A$9&amp;$E$7&amp;$A32,PERFIL_DATOS!$A:$M,J$8,0)</f>
        <v>38.844157570886786</v>
      </c>
      <c r="K32" s="67">
        <f>VLOOKUP($A$9&amp;$E$7&amp;$A32,PERFIL_DATOS!$A:$M,K$8,0)</f>
        <v>38.740738282918045</v>
      </c>
      <c r="L32" s="11"/>
      <c r="M32" s="68">
        <f>DESPLEGABLES!P25</f>
        <v>23.00251216379116</v>
      </c>
    </row>
    <row r="33" spans="1:14" x14ac:dyDescent="0.4">
      <c r="A33" s="19" t="s">
        <v>93</v>
      </c>
      <c r="B33" s="41" t="s">
        <v>93</v>
      </c>
      <c r="C33" s="65">
        <f>VLOOKUP($A$9&amp;$E$7&amp;$N33,PERFIL_DATOS!$A:$M,C$8,0)</f>
        <v>23.427373426344758</v>
      </c>
      <c r="D33" s="65">
        <f>VLOOKUP($A$9&amp;$E$7&amp;$N33,PERFIL_DATOS!$A:$M,D$8,0)</f>
        <v>23.498086618628054</v>
      </c>
      <c r="E33" s="65">
        <f>VLOOKUP($A$9&amp;$E$7&amp;$N33,PERFIL_DATOS!$A:$M,E$8,0)</f>
        <v>23.818343214793973</v>
      </c>
      <c r="F33" s="65">
        <f>VLOOKUP($A$9&amp;$E$7&amp;$N33,PERFIL_DATOS!$A:$M,F$8,0)</f>
        <v>24.49192440692455</v>
      </c>
      <c r="G33" s="65">
        <f>VLOOKUP($A$9&amp;$E$7&amp;$N33,PERFIL_DATOS!$A:$M,G$8,0)</f>
        <v>23.655978651792971</v>
      </c>
      <c r="H33" s="65">
        <f>VLOOKUP($A$9&amp;$E$7&amp;$N33,PERFIL_DATOS!$A:$M,H$8,0)</f>
        <v>24.340050377833752</v>
      </c>
      <c r="I33" s="65">
        <f>VLOOKUP($A$9&amp;$E$7&amp;$N33,PERFIL_DATOS!$A:$M,I$8,0)</f>
        <v>24.820141950005794</v>
      </c>
      <c r="J33" s="65">
        <f>VLOOKUP($A$9&amp;$E$7&amp;$N33,PERFIL_DATOS!$A:$M,J$8,0)</f>
        <v>25.311327501951126</v>
      </c>
      <c r="K33" s="65">
        <f>VLOOKUP($A$9&amp;$E$7&amp;$N33,PERFIL_DATOS!$A:$M,K$8,0)</f>
        <v>24.181841985296664</v>
      </c>
      <c r="L33" s="11"/>
      <c r="M33" s="64">
        <f>DESPLEGABLES!P26</f>
        <v>22.487796516439182</v>
      </c>
      <c r="N33" s="39" t="s">
        <v>186</v>
      </c>
    </row>
    <row r="34" spans="1:14" x14ac:dyDescent="0.4">
      <c r="A34" s="20" t="s">
        <v>94</v>
      </c>
      <c r="B34" s="39" t="s">
        <v>94</v>
      </c>
      <c r="C34" s="65">
        <f>VLOOKUP($A$9&amp;$E$7&amp;$N34,PERFIL_DATOS!$A:$M,C$8,0)</f>
        <v>14.80968649517685</v>
      </c>
      <c r="D34" s="65">
        <f>VLOOKUP($A$9&amp;$E$7&amp;$N34,PERFIL_DATOS!$A:$M,D$8,0)</f>
        <v>14.411654222355095</v>
      </c>
      <c r="E34" s="65">
        <f>VLOOKUP($A$9&amp;$E$7&amp;$N34,PERFIL_DATOS!$A:$M,E$8,0)</f>
        <v>14.39704344183296</v>
      </c>
      <c r="F34" s="65">
        <f>VLOOKUP($A$9&amp;$E$7&amp;$N34,PERFIL_DATOS!$A:$M,F$8,0)</f>
        <v>14.524904933413948</v>
      </c>
      <c r="G34" s="65">
        <f>VLOOKUP($A$9&amp;$E$7&amp;$N34,PERFIL_DATOS!$A:$M,G$8,0)</f>
        <v>14.345369464053809</v>
      </c>
      <c r="H34" s="65">
        <f>VLOOKUP($A$9&amp;$E$7&amp;$N34,PERFIL_DATOS!$A:$M,H$8,0)</f>
        <v>14.24351088096345</v>
      </c>
      <c r="I34" s="65">
        <f>VLOOKUP($A$9&amp;$E$7&amp;$N34,PERFIL_DATOS!$A:$M,I$8,0)</f>
        <v>14.034972360298134</v>
      </c>
      <c r="J34" s="65">
        <f>VLOOKUP($A$9&amp;$E$7&amp;$N34,PERFIL_DATOS!$A:$M,J$8,0)</f>
        <v>13.993834492146318</v>
      </c>
      <c r="K34" s="65">
        <f>VLOOKUP($A$9&amp;$E$7&amp;$N34,PERFIL_DATOS!$A:$M,K$8,0)</f>
        <v>14.010027756298543</v>
      </c>
      <c r="L34" s="11"/>
      <c r="M34" s="66">
        <f>DESPLEGABLES!P27</f>
        <v>15.026441220276428</v>
      </c>
      <c r="N34" s="39" t="s">
        <v>187</v>
      </c>
    </row>
    <row r="35" spans="1:14" x14ac:dyDescent="0.4">
      <c r="A35" s="20" t="s">
        <v>95</v>
      </c>
      <c r="B35" s="39" t="s">
        <v>95</v>
      </c>
      <c r="C35" s="65">
        <f>VLOOKUP($A$9&amp;$E$7&amp;$N35,PERFIL_DATOS!$A:$M,C$8,0)</f>
        <v>25.040809444656382</v>
      </c>
      <c r="D35" s="65">
        <f>VLOOKUP($A$9&amp;$E$7&amp;$N35,PERFIL_DATOS!$A:$M,D$8,0)</f>
        <v>25.071193901209515</v>
      </c>
      <c r="E35" s="65">
        <f>VLOOKUP($A$9&amp;$E$7&amp;$N35,PERFIL_DATOS!$A:$M,E$8,0)</f>
        <v>24.265251719630086</v>
      </c>
      <c r="F35" s="65">
        <f>VLOOKUP($A$9&amp;$E$7&amp;$N35,PERFIL_DATOS!$A:$M,F$8,0)</f>
        <v>24.986923565906562</v>
      </c>
      <c r="G35" s="65">
        <f>VLOOKUP($A$9&amp;$E$7&amp;$N35,PERFIL_DATOS!$A:$M,G$8,0)</f>
        <v>25.339555802141206</v>
      </c>
      <c r="H35" s="65">
        <f>VLOOKUP($A$9&amp;$E$7&amp;$N35,PERFIL_DATOS!$A:$M,H$8,0)</f>
        <v>24.376082420730587</v>
      </c>
      <c r="I35" s="65">
        <f>VLOOKUP($A$9&amp;$E$7&amp;$N35,PERFIL_DATOS!$A:$M,I$8,0)</f>
        <v>23.626976431775176</v>
      </c>
      <c r="J35" s="65">
        <f>VLOOKUP($A$9&amp;$E$7&amp;$N35,PERFIL_DATOS!$A:$M,J$8,0)</f>
        <v>24.486996037447774</v>
      </c>
      <c r="K35" s="65">
        <f>VLOOKUP($A$9&amp;$E$7&amp;$N35,PERFIL_DATOS!$A:$M,K$8,0)</f>
        <v>24.707750989647653</v>
      </c>
      <c r="L35" s="11"/>
      <c r="M35" s="66">
        <f>DESPLEGABLES!P28</f>
        <v>24.950231675304018</v>
      </c>
      <c r="N35" s="39" t="s">
        <v>188</v>
      </c>
    </row>
    <row r="36" spans="1:14" x14ac:dyDescent="0.4">
      <c r="A36" s="21" t="s">
        <v>96</v>
      </c>
      <c r="B36" s="42" t="s">
        <v>96</v>
      </c>
      <c r="C36" s="65">
        <f>VLOOKUP($A$9&amp;$E$7&amp;$N36,PERFIL_DATOS!$A:$M,C$8,0)</f>
        <v>15.426266417788433</v>
      </c>
      <c r="D36" s="65">
        <f>VLOOKUP($A$9&amp;$E$7&amp;$N36,PERFIL_DATOS!$A:$M,D$8,0)</f>
        <v>14.67025489724211</v>
      </c>
      <c r="E36" s="65">
        <f>VLOOKUP($A$9&amp;$E$7&amp;$N36,PERFIL_DATOS!$A:$M,E$8,0)</f>
        <v>14.393803876298437</v>
      </c>
      <c r="F36" s="65">
        <f>VLOOKUP($A$9&amp;$E$7&amp;$N36,PERFIL_DATOS!$A:$M,F$8,0)</f>
        <v>14.727339055491898</v>
      </c>
      <c r="G36" s="65">
        <f>VLOOKUP($A$9&amp;$E$7&amp;$N36,PERFIL_DATOS!$A:$M,G$8,0)</f>
        <v>14.762177143965374</v>
      </c>
      <c r="H36" s="65">
        <f>VLOOKUP($A$9&amp;$E$7&amp;$N36,PERFIL_DATOS!$A:$M,H$8,0)</f>
        <v>14.962440045693201</v>
      </c>
      <c r="I36" s="65">
        <f>VLOOKUP($A$9&amp;$E$7&amp;$N36,PERFIL_DATOS!$A:$M,I$8,0)</f>
        <v>14.576849818769618</v>
      </c>
      <c r="J36" s="65">
        <f>VLOOKUP($A$9&amp;$E$7&amp;$N36,PERFIL_DATOS!$A:$M,J$8,0)</f>
        <v>14.838734948900031</v>
      </c>
      <c r="K36" s="65">
        <f>VLOOKUP($A$9&amp;$E$7&amp;$N36,PERFIL_DATOS!$A:$M,K$8,0)</f>
        <v>15.339953345182176</v>
      </c>
      <c r="L36" s="11"/>
      <c r="M36" s="68">
        <f>DESPLEGABLES!P29</f>
        <v>15.179728397525668</v>
      </c>
      <c r="N36" s="39" t="s">
        <v>189</v>
      </c>
    </row>
    <row r="37" spans="1:14" x14ac:dyDescent="0.4">
      <c r="A37" s="19" t="s">
        <v>97</v>
      </c>
      <c r="B37" s="41" t="s">
        <v>97</v>
      </c>
      <c r="C37" s="63">
        <f>VLOOKUP($A$9&amp;$E$7&amp;$A37,PERFIL_DATOS!$A:$M,C$8,0)</f>
        <v>55.72824132105292</v>
      </c>
      <c r="D37" s="63">
        <f>VLOOKUP($A$9&amp;$E$7&amp;$A37,PERFIL_DATOS!$A:$M,D$8,0)</f>
        <v>55.665704410230099</v>
      </c>
      <c r="E37" s="63">
        <f>VLOOKUP($A$9&amp;$E$7&amp;$A37,PERFIL_DATOS!$A:$M,E$8,0)</f>
        <v>55.598555194181984</v>
      </c>
      <c r="F37" s="63">
        <f>VLOOKUP($A$9&amp;$E$7&amp;$A37,PERFIL_DATOS!$A:$M,F$8,0)</f>
        <v>54.99488229024854</v>
      </c>
      <c r="G37" s="63">
        <f>VLOOKUP($A$9&amp;$E$7&amp;$A37,PERFIL_DATOS!$A:$M,G$8,0)</f>
        <v>55.419520394811371</v>
      </c>
      <c r="H37" s="63">
        <f>VLOOKUP($A$9&amp;$E$7&amp;$A37,PERFIL_DATOS!$A:$M,H$8,0)</f>
        <v>56.470416536037447</v>
      </c>
      <c r="I37" s="63">
        <f>VLOOKUP($A$9&amp;$E$7&amp;$A37,PERFIL_DATOS!$A:$M,I$8,0)</f>
        <v>56.375509624243492</v>
      </c>
      <c r="J37" s="63">
        <f>VLOOKUP($A$9&amp;$E$7&amp;$A37,PERFIL_DATOS!$A:$M,J$8,0)</f>
        <v>56.313615471796787</v>
      </c>
      <c r="K37" s="63">
        <f>VLOOKUP($A$9&amp;$E$7&amp;$A37,PERFIL_DATOS!$A:$M,K$8,0)</f>
        <v>56.512884173716337</v>
      </c>
      <c r="L37" s="11"/>
      <c r="M37" s="64">
        <f>DESPLEGABLES!P30</f>
        <v>49.675065089593687</v>
      </c>
    </row>
    <row r="38" spans="1:14" x14ac:dyDescent="0.4">
      <c r="A38" s="21" t="s">
        <v>98</v>
      </c>
      <c r="B38" s="42" t="s">
        <v>98</v>
      </c>
      <c r="C38" s="67">
        <f>VLOOKUP($A$9&amp;$E$7&amp;$A38,PERFIL_DATOS!$A:$M,C$8,0)</f>
        <v>44.27175867894708</v>
      </c>
      <c r="D38" s="67">
        <f>VLOOKUP($A$9&amp;$E$7&amp;$A38,PERFIL_DATOS!$A:$M,D$8,0)</f>
        <v>44.334260251670877</v>
      </c>
      <c r="E38" s="67">
        <f>VLOOKUP($A$9&amp;$E$7&amp;$A38,PERFIL_DATOS!$A:$M,E$8,0)</f>
        <v>44.401444805818016</v>
      </c>
      <c r="F38" s="67">
        <f>VLOOKUP($A$9&amp;$E$7&amp;$A38,PERFIL_DATOS!$A:$M,F$8,0)</f>
        <v>45.005141981554885</v>
      </c>
      <c r="G38" s="67">
        <f>VLOOKUP($A$9&amp;$E$7&amp;$A38,PERFIL_DATOS!$A:$M,G$8,0)</f>
        <v>44.580479605188636</v>
      </c>
      <c r="H38" s="67">
        <f>VLOOKUP($A$9&amp;$E$7&amp;$A38,PERFIL_DATOS!$A:$M,H$8,0)</f>
        <v>43.529583463962553</v>
      </c>
      <c r="I38" s="67">
        <f>VLOOKUP($A$9&amp;$E$7&amp;$A38,PERFIL_DATOS!$A:$M,I$8,0)</f>
        <v>43.624524856422511</v>
      </c>
      <c r="J38" s="67">
        <f>VLOOKUP($A$9&amp;$E$7&amp;$A38,PERFIL_DATOS!$A:$M,J$8,0)</f>
        <v>43.68638452820322</v>
      </c>
      <c r="K38" s="67">
        <f>VLOOKUP($A$9&amp;$E$7&amp;$A38,PERFIL_DATOS!$A:$M,K$8,0)</f>
        <v>43.487115826283656</v>
      </c>
      <c r="L38" s="11"/>
      <c r="M38" s="68">
        <f>DESPLEGABLES!P31</f>
        <v>50.324944604332558</v>
      </c>
    </row>
    <row r="39" spans="1:14" ht="15.9" x14ac:dyDescent="0.45">
      <c r="A39" s="51" t="s">
        <v>105</v>
      </c>
      <c r="B39" s="46"/>
      <c r="C39" s="12"/>
      <c r="D39" s="12"/>
      <c r="E39" s="12"/>
      <c r="F39" s="12"/>
      <c r="G39" s="13"/>
      <c r="H39" s="13"/>
      <c r="I39" s="13"/>
      <c r="J39" s="13"/>
      <c r="K39" s="13"/>
      <c r="L39" s="13"/>
    </row>
    <row r="40" spans="1:14" x14ac:dyDescent="0.4">
      <c r="A40" s="52" t="s">
        <v>106</v>
      </c>
      <c r="B40" s="47"/>
      <c r="C40" s="15"/>
      <c r="D40" s="15"/>
      <c r="E40" s="15"/>
      <c r="F40" s="15"/>
      <c r="G40" s="15"/>
      <c r="H40" s="15"/>
      <c r="I40" s="15"/>
      <c r="J40" s="15"/>
      <c r="K40" s="15"/>
      <c r="L40" s="15"/>
    </row>
    <row r="41" spans="1:14" x14ac:dyDescent="0.4">
      <c r="A41" s="14"/>
      <c r="B41" s="47"/>
    </row>
    <row r="42" spans="1:14" x14ac:dyDescent="0.4">
      <c r="B42" s="39"/>
    </row>
    <row r="43" spans="1:14" x14ac:dyDescent="0.4">
      <c r="B43" s="39"/>
    </row>
    <row r="44" spans="1:14" x14ac:dyDescent="0.4">
      <c r="B44" s="39"/>
    </row>
    <row r="45" spans="1:14" x14ac:dyDescent="0.4">
      <c r="B45" s="39"/>
    </row>
    <row r="46" spans="1:14" x14ac:dyDescent="0.4">
      <c r="B46" s="39"/>
    </row>
    <row r="47" spans="1:14" x14ac:dyDescent="0.4">
      <c r="B47" s="39"/>
    </row>
    <row r="48" spans="1:14" x14ac:dyDescent="0.4">
      <c r="B48" s="39"/>
    </row>
    <row r="49" spans="2:2" x14ac:dyDescent="0.4">
      <c r="B49" s="39"/>
    </row>
    <row r="50" spans="2:2" x14ac:dyDescent="0.4">
      <c r="B50" s="39"/>
    </row>
    <row r="51" spans="2:2" x14ac:dyDescent="0.4">
      <c r="B51" s="39"/>
    </row>
    <row r="52" spans="2:2" x14ac:dyDescent="0.4">
      <c r="B52" s="39"/>
    </row>
    <row r="53" spans="2:2" x14ac:dyDescent="0.4">
      <c r="B53" s="39"/>
    </row>
    <row r="54" spans="2:2" x14ac:dyDescent="0.4">
      <c r="B54" s="39"/>
    </row>
    <row r="55" spans="2:2" x14ac:dyDescent="0.4">
      <c r="B55" s="39"/>
    </row>
    <row r="56" spans="2:2" x14ac:dyDescent="0.4">
      <c r="B56" s="39"/>
    </row>
    <row r="57" spans="2:2" x14ac:dyDescent="0.4">
      <c r="B57" s="39"/>
    </row>
    <row r="58" spans="2:2" x14ac:dyDescent="0.4">
      <c r="B58" s="39"/>
    </row>
    <row r="59" spans="2:2" x14ac:dyDescent="0.4">
      <c r="B59" s="39"/>
    </row>
    <row r="60" spans="2:2" x14ac:dyDescent="0.4">
      <c r="B60" s="39"/>
    </row>
    <row r="61" spans="2:2" x14ac:dyDescent="0.4">
      <c r="B61" s="39"/>
    </row>
    <row r="62" spans="2:2" x14ac:dyDescent="0.4">
      <c r="B62" s="39"/>
    </row>
    <row r="63" spans="2:2" x14ac:dyDescent="0.4">
      <c r="B63" s="39"/>
    </row>
    <row r="64" spans="2:2" x14ac:dyDescent="0.4">
      <c r="B64" s="39"/>
    </row>
    <row r="65" spans="2:2" x14ac:dyDescent="0.4">
      <c r="B65" s="39"/>
    </row>
    <row r="66" spans="2:2" x14ac:dyDescent="0.4">
      <c r="B66" s="39"/>
    </row>
    <row r="67" spans="2:2" x14ac:dyDescent="0.4">
      <c r="B67" s="39"/>
    </row>
    <row r="68" spans="2:2" x14ac:dyDescent="0.4">
      <c r="B68" s="39"/>
    </row>
    <row r="69" spans="2:2" x14ac:dyDescent="0.4">
      <c r="B69" s="39"/>
    </row>
    <row r="70" spans="2:2" x14ac:dyDescent="0.4">
      <c r="B70" s="39"/>
    </row>
    <row r="71" spans="2:2" x14ac:dyDescent="0.4">
      <c r="B71" s="39"/>
    </row>
    <row r="72" spans="2:2" x14ac:dyDescent="0.4">
      <c r="B72" s="39"/>
    </row>
    <row r="73" spans="2:2" x14ac:dyDescent="0.4">
      <c r="B73" s="39"/>
    </row>
    <row r="74" spans="2:2" x14ac:dyDescent="0.4">
      <c r="B74" s="39"/>
    </row>
    <row r="75" spans="2:2" x14ac:dyDescent="0.4">
      <c r="B75" s="39"/>
    </row>
    <row r="76" spans="2:2" x14ac:dyDescent="0.4">
      <c r="B76" s="39"/>
    </row>
    <row r="77" spans="2:2" x14ac:dyDescent="0.4">
      <c r="B77" s="39"/>
    </row>
    <row r="78" spans="2:2" x14ac:dyDescent="0.4">
      <c r="B78" s="39"/>
    </row>
    <row r="79" spans="2:2" x14ac:dyDescent="0.4">
      <c r="B79" s="39"/>
    </row>
    <row r="80" spans="2:2" x14ac:dyDescent="0.4">
      <c r="B80" s="39"/>
    </row>
    <row r="81" spans="2:2" x14ac:dyDescent="0.4">
      <c r="B81" s="39"/>
    </row>
    <row r="82" spans="2:2" x14ac:dyDescent="0.4">
      <c r="B82" s="39"/>
    </row>
    <row r="83" spans="2:2" x14ac:dyDescent="0.4">
      <c r="B83" s="39"/>
    </row>
    <row r="84" spans="2:2" x14ac:dyDescent="0.4">
      <c r="B84" s="39"/>
    </row>
    <row r="85" spans="2:2" x14ac:dyDescent="0.4">
      <c r="B85" s="39"/>
    </row>
    <row r="86" spans="2:2" x14ac:dyDescent="0.4">
      <c r="B86" s="39"/>
    </row>
    <row r="87" spans="2:2" x14ac:dyDescent="0.4">
      <c r="B87" s="39"/>
    </row>
    <row r="88" spans="2:2" x14ac:dyDescent="0.4">
      <c r="B88" s="39"/>
    </row>
    <row r="89" spans="2:2" x14ac:dyDescent="0.4">
      <c r="B89" s="39"/>
    </row>
    <row r="90" spans="2:2" x14ac:dyDescent="0.4">
      <c r="B90" s="39"/>
    </row>
    <row r="91" spans="2:2" x14ac:dyDescent="0.4">
      <c r="B91" s="39"/>
    </row>
    <row r="92" spans="2:2" x14ac:dyDescent="0.4">
      <c r="B92" s="39"/>
    </row>
    <row r="93" spans="2:2" x14ac:dyDescent="0.4">
      <c r="B93" s="39"/>
    </row>
    <row r="94" spans="2:2" x14ac:dyDescent="0.4">
      <c r="B94" s="39"/>
    </row>
    <row r="95" spans="2:2" x14ac:dyDescent="0.4">
      <c r="B95" s="39"/>
    </row>
    <row r="96" spans="2:2" x14ac:dyDescent="0.4">
      <c r="B96" s="39"/>
    </row>
    <row r="97" spans="2:2" x14ac:dyDescent="0.4">
      <c r="B97" s="39"/>
    </row>
    <row r="98" spans="2:2" x14ac:dyDescent="0.4">
      <c r="B98" s="39"/>
    </row>
    <row r="99" spans="2:2" x14ac:dyDescent="0.4">
      <c r="B99" s="39"/>
    </row>
    <row r="100" spans="2:2" x14ac:dyDescent="0.4">
      <c r="B100" s="39"/>
    </row>
    <row r="101" spans="2:2" x14ac:dyDescent="0.4">
      <c r="B101" s="39"/>
    </row>
    <row r="102" spans="2:2" x14ac:dyDescent="0.4">
      <c r="B102" s="39"/>
    </row>
    <row r="103" spans="2:2" x14ac:dyDescent="0.4">
      <c r="B103" s="39"/>
    </row>
    <row r="104" spans="2:2" x14ac:dyDescent="0.4">
      <c r="B104" s="39"/>
    </row>
    <row r="105" spans="2:2" x14ac:dyDescent="0.4">
      <c r="B105" s="39"/>
    </row>
    <row r="106" spans="2:2" x14ac:dyDescent="0.4">
      <c r="B106" s="39"/>
    </row>
    <row r="107" spans="2:2" x14ac:dyDescent="0.4">
      <c r="B107" s="39"/>
    </row>
    <row r="108" spans="2:2" x14ac:dyDescent="0.4">
      <c r="B108" s="39"/>
    </row>
    <row r="109" spans="2:2" x14ac:dyDescent="0.4">
      <c r="B109" s="39"/>
    </row>
    <row r="110" spans="2:2" x14ac:dyDescent="0.4">
      <c r="B110" s="39"/>
    </row>
    <row r="111" spans="2:2" x14ac:dyDescent="0.4">
      <c r="B111" s="39"/>
    </row>
    <row r="112" spans="2:2" x14ac:dyDescent="0.4">
      <c r="B112" s="39"/>
    </row>
    <row r="113" spans="2:2" x14ac:dyDescent="0.4">
      <c r="B113" s="39"/>
    </row>
    <row r="114" spans="2:2" x14ac:dyDescent="0.4">
      <c r="B114" s="39"/>
    </row>
    <row r="115" spans="2:2" x14ac:dyDescent="0.4">
      <c r="B115" s="39"/>
    </row>
    <row r="116" spans="2:2" x14ac:dyDescent="0.4">
      <c r="B116" s="39"/>
    </row>
    <row r="117" spans="2:2" x14ac:dyDescent="0.4">
      <c r="B117" s="39"/>
    </row>
    <row r="118" spans="2:2" x14ac:dyDescent="0.4">
      <c r="B118" s="39"/>
    </row>
    <row r="119" spans="2:2" x14ac:dyDescent="0.4">
      <c r="B119" s="39"/>
    </row>
    <row r="120" spans="2:2" x14ac:dyDescent="0.4">
      <c r="B120" s="39"/>
    </row>
    <row r="121" spans="2:2" x14ac:dyDescent="0.4">
      <c r="B121" s="39"/>
    </row>
    <row r="122" spans="2:2" x14ac:dyDescent="0.4">
      <c r="B122" s="39"/>
    </row>
    <row r="123" spans="2:2" x14ac:dyDescent="0.4">
      <c r="B123" s="39"/>
    </row>
    <row r="124" spans="2:2" x14ac:dyDescent="0.4">
      <c r="B124" s="39"/>
    </row>
    <row r="125" spans="2:2" x14ac:dyDescent="0.4">
      <c r="B125" s="39"/>
    </row>
    <row r="126" spans="2:2" x14ac:dyDescent="0.4">
      <c r="B126" s="39"/>
    </row>
    <row r="127" spans="2:2" x14ac:dyDescent="0.4">
      <c r="B127" s="39"/>
    </row>
    <row r="128" spans="2:2" x14ac:dyDescent="0.4">
      <c r="B128" s="39"/>
    </row>
    <row r="129" spans="2:2" x14ac:dyDescent="0.4">
      <c r="B129" s="39"/>
    </row>
    <row r="130" spans="2:2" x14ac:dyDescent="0.4">
      <c r="B130" s="39"/>
    </row>
    <row r="131" spans="2:2" x14ac:dyDescent="0.4">
      <c r="B131" s="39"/>
    </row>
    <row r="132" spans="2:2" x14ac:dyDescent="0.4">
      <c r="B132" s="39"/>
    </row>
    <row r="133" spans="2:2" x14ac:dyDescent="0.4">
      <c r="B133" s="39"/>
    </row>
    <row r="134" spans="2:2" x14ac:dyDescent="0.4">
      <c r="B134" s="39"/>
    </row>
    <row r="135" spans="2:2" x14ac:dyDescent="0.4">
      <c r="B135" s="39"/>
    </row>
    <row r="136" spans="2:2" x14ac:dyDescent="0.4">
      <c r="B136" s="39"/>
    </row>
    <row r="137" spans="2:2" x14ac:dyDescent="0.4">
      <c r="B137" s="39"/>
    </row>
    <row r="138" spans="2:2" x14ac:dyDescent="0.4">
      <c r="B138" s="39"/>
    </row>
    <row r="139" spans="2:2" x14ac:dyDescent="0.4">
      <c r="B139" s="39"/>
    </row>
    <row r="140" spans="2:2" x14ac:dyDescent="0.4">
      <c r="B140" s="39"/>
    </row>
    <row r="141" spans="2:2" x14ac:dyDescent="0.4">
      <c r="B141" s="39"/>
    </row>
    <row r="142" spans="2:2" x14ac:dyDescent="0.4">
      <c r="B142" s="39"/>
    </row>
    <row r="143" spans="2:2" x14ac:dyDescent="0.4">
      <c r="B143" s="39"/>
    </row>
    <row r="144" spans="2:2" x14ac:dyDescent="0.4">
      <c r="B144" s="39"/>
    </row>
    <row r="145" spans="2:2" x14ac:dyDescent="0.4">
      <c r="B145" s="39"/>
    </row>
    <row r="146" spans="2:2" x14ac:dyDescent="0.4">
      <c r="B146" s="39"/>
    </row>
    <row r="147" spans="2:2" x14ac:dyDescent="0.4">
      <c r="B147" s="39"/>
    </row>
    <row r="148" spans="2:2" x14ac:dyDescent="0.4">
      <c r="B148" s="39"/>
    </row>
    <row r="149" spans="2:2" x14ac:dyDescent="0.4">
      <c r="B149" s="39"/>
    </row>
    <row r="150" spans="2:2" x14ac:dyDescent="0.4">
      <c r="B150" s="39"/>
    </row>
    <row r="151" spans="2:2" x14ac:dyDescent="0.4">
      <c r="B151" s="39"/>
    </row>
    <row r="152" spans="2:2" x14ac:dyDescent="0.4">
      <c r="B152" s="39"/>
    </row>
    <row r="153" spans="2:2" x14ac:dyDescent="0.4">
      <c r="B153" s="39"/>
    </row>
    <row r="154" spans="2:2" x14ac:dyDescent="0.4">
      <c r="B154" s="39"/>
    </row>
    <row r="155" spans="2:2" x14ac:dyDescent="0.4">
      <c r="B155" s="39"/>
    </row>
    <row r="156" spans="2:2" x14ac:dyDescent="0.4">
      <c r="B156" s="39"/>
    </row>
    <row r="157" spans="2:2" x14ac:dyDescent="0.4">
      <c r="B157" s="39"/>
    </row>
    <row r="158" spans="2:2" x14ac:dyDescent="0.4">
      <c r="B158" s="39"/>
    </row>
    <row r="159" spans="2:2" x14ac:dyDescent="0.4">
      <c r="B159" s="39"/>
    </row>
    <row r="160" spans="2:2" x14ac:dyDescent="0.4">
      <c r="B160" s="39"/>
    </row>
    <row r="161" spans="2:2" x14ac:dyDescent="0.4">
      <c r="B161" s="39"/>
    </row>
    <row r="162" spans="2:2" x14ac:dyDescent="0.4">
      <c r="B162" s="39"/>
    </row>
    <row r="163" spans="2:2" x14ac:dyDescent="0.4">
      <c r="B163" s="39"/>
    </row>
    <row r="164" spans="2:2" x14ac:dyDescent="0.4">
      <c r="B164" s="39"/>
    </row>
    <row r="165" spans="2:2" x14ac:dyDescent="0.4">
      <c r="B165" s="39"/>
    </row>
    <row r="166" spans="2:2" x14ac:dyDescent="0.4">
      <c r="B166" s="39"/>
    </row>
    <row r="167" spans="2:2" x14ac:dyDescent="0.4">
      <c r="B167" s="39"/>
    </row>
    <row r="168" spans="2:2" x14ac:dyDescent="0.4">
      <c r="B168" s="39"/>
    </row>
    <row r="169" spans="2:2" x14ac:dyDescent="0.4">
      <c r="B169" s="39"/>
    </row>
    <row r="170" spans="2:2" x14ac:dyDescent="0.4">
      <c r="B170" s="39"/>
    </row>
    <row r="171" spans="2:2" x14ac:dyDescent="0.4">
      <c r="B171" s="39"/>
    </row>
    <row r="172" spans="2:2" x14ac:dyDescent="0.4">
      <c r="B172" s="39"/>
    </row>
    <row r="173" spans="2:2" x14ac:dyDescent="0.4">
      <c r="B173" s="39"/>
    </row>
    <row r="174" spans="2:2" x14ac:dyDescent="0.4">
      <c r="B174" s="39"/>
    </row>
    <row r="175" spans="2:2" x14ac:dyDescent="0.4">
      <c r="B175" s="39"/>
    </row>
    <row r="176" spans="2:2" x14ac:dyDescent="0.4">
      <c r="B176" s="39"/>
    </row>
    <row r="177" spans="2:2" x14ac:dyDescent="0.4">
      <c r="B177" s="39"/>
    </row>
    <row r="178" spans="2:2" x14ac:dyDescent="0.4">
      <c r="B178" s="39"/>
    </row>
    <row r="179" spans="2:2" x14ac:dyDescent="0.4">
      <c r="B179" s="39"/>
    </row>
    <row r="180" spans="2:2" x14ac:dyDescent="0.4">
      <c r="B180" s="39"/>
    </row>
    <row r="181" spans="2:2" x14ac:dyDescent="0.4">
      <c r="B181" s="39"/>
    </row>
    <row r="182" spans="2:2" x14ac:dyDescent="0.4">
      <c r="B182" s="39"/>
    </row>
    <row r="183" spans="2:2" x14ac:dyDescent="0.4">
      <c r="B183" s="39"/>
    </row>
    <row r="184" spans="2:2" x14ac:dyDescent="0.4">
      <c r="B184" s="39"/>
    </row>
    <row r="185" spans="2:2" x14ac:dyDescent="0.4">
      <c r="B185" s="39"/>
    </row>
    <row r="186" spans="2:2" x14ac:dyDescent="0.4">
      <c r="B186" s="39"/>
    </row>
    <row r="187" spans="2:2" x14ac:dyDescent="0.4">
      <c r="B187" s="39"/>
    </row>
    <row r="188" spans="2:2" x14ac:dyDescent="0.4">
      <c r="B188" s="39"/>
    </row>
    <row r="189" spans="2:2" x14ac:dyDescent="0.4">
      <c r="B189" s="39"/>
    </row>
    <row r="190" spans="2:2" x14ac:dyDescent="0.4">
      <c r="B190" s="39"/>
    </row>
    <row r="191" spans="2:2" x14ac:dyDescent="0.4">
      <c r="B191" s="39"/>
    </row>
    <row r="192" spans="2:2" x14ac:dyDescent="0.4">
      <c r="B192" s="39"/>
    </row>
    <row r="193" spans="2:2" x14ac:dyDescent="0.4">
      <c r="B193" s="39"/>
    </row>
    <row r="194" spans="2:2" x14ac:dyDescent="0.4">
      <c r="B194" s="39"/>
    </row>
    <row r="195" spans="2:2" x14ac:dyDescent="0.4">
      <c r="B195" s="39"/>
    </row>
    <row r="196" spans="2:2" x14ac:dyDescent="0.4">
      <c r="B196" s="39"/>
    </row>
    <row r="197" spans="2:2" x14ac:dyDescent="0.4">
      <c r="B197" s="39"/>
    </row>
    <row r="198" spans="2:2" x14ac:dyDescent="0.4">
      <c r="B198" s="39"/>
    </row>
    <row r="199" spans="2:2" x14ac:dyDescent="0.4">
      <c r="B199" s="39"/>
    </row>
    <row r="200" spans="2:2" x14ac:dyDescent="0.4">
      <c r="B200" s="39"/>
    </row>
    <row r="201" spans="2:2" x14ac:dyDescent="0.4">
      <c r="B201" s="39"/>
    </row>
    <row r="202" spans="2:2" x14ac:dyDescent="0.4">
      <c r="B202" s="39"/>
    </row>
    <row r="203" spans="2:2" x14ac:dyDescent="0.4">
      <c r="B203" s="39"/>
    </row>
    <row r="204" spans="2:2" x14ac:dyDescent="0.4">
      <c r="B204" s="39"/>
    </row>
    <row r="205" spans="2:2" x14ac:dyDescent="0.4">
      <c r="B205" s="39"/>
    </row>
    <row r="206" spans="2:2" x14ac:dyDescent="0.4">
      <c r="B206" s="39"/>
    </row>
    <row r="207" spans="2:2" x14ac:dyDescent="0.4">
      <c r="B207" s="39"/>
    </row>
    <row r="208" spans="2:2" x14ac:dyDescent="0.4">
      <c r="B208" s="39"/>
    </row>
    <row r="209" spans="2:2" x14ac:dyDescent="0.4">
      <c r="B209" s="39"/>
    </row>
    <row r="210" spans="2:2" x14ac:dyDescent="0.4">
      <c r="B210" s="39"/>
    </row>
    <row r="211" spans="2:2" x14ac:dyDescent="0.4">
      <c r="B211" s="39"/>
    </row>
    <row r="212" spans="2:2" x14ac:dyDescent="0.4">
      <c r="B212" s="39"/>
    </row>
    <row r="213" spans="2:2" x14ac:dyDescent="0.4">
      <c r="B213" s="39"/>
    </row>
    <row r="214" spans="2:2" x14ac:dyDescent="0.4">
      <c r="B214" s="39"/>
    </row>
    <row r="215" spans="2:2" x14ac:dyDescent="0.4">
      <c r="B215" s="39"/>
    </row>
    <row r="216" spans="2:2" x14ac:dyDescent="0.4">
      <c r="B216" s="39"/>
    </row>
    <row r="217" spans="2:2" x14ac:dyDescent="0.4">
      <c r="B217" s="39"/>
    </row>
    <row r="218" spans="2:2" x14ac:dyDescent="0.4">
      <c r="B218" s="39"/>
    </row>
    <row r="219" spans="2:2" x14ac:dyDescent="0.4">
      <c r="B219" s="39"/>
    </row>
    <row r="220" spans="2:2" x14ac:dyDescent="0.4">
      <c r="B220" s="39"/>
    </row>
    <row r="221" spans="2:2" x14ac:dyDescent="0.4">
      <c r="B221" s="39"/>
    </row>
    <row r="222" spans="2:2" x14ac:dyDescent="0.4">
      <c r="B222" s="39"/>
    </row>
    <row r="223" spans="2:2" x14ac:dyDescent="0.4">
      <c r="B223" s="39"/>
    </row>
    <row r="224" spans="2:2" x14ac:dyDescent="0.4">
      <c r="B224" s="39"/>
    </row>
    <row r="225" spans="2:2" x14ac:dyDescent="0.4">
      <c r="B225" s="39"/>
    </row>
    <row r="226" spans="2:2" x14ac:dyDescent="0.4">
      <c r="B226" s="39"/>
    </row>
    <row r="227" spans="2:2" x14ac:dyDescent="0.4">
      <c r="B227" s="39"/>
    </row>
    <row r="228" spans="2:2" x14ac:dyDescent="0.4">
      <c r="B228" s="39"/>
    </row>
    <row r="229" spans="2:2" x14ac:dyDescent="0.4">
      <c r="B229" s="39"/>
    </row>
    <row r="230" spans="2:2" x14ac:dyDescent="0.4">
      <c r="B230" s="39"/>
    </row>
    <row r="231" spans="2:2" x14ac:dyDescent="0.4">
      <c r="B231" s="39"/>
    </row>
    <row r="232" spans="2:2" x14ac:dyDescent="0.4">
      <c r="B232" s="39"/>
    </row>
    <row r="233" spans="2:2" x14ac:dyDescent="0.4">
      <c r="B233" s="39"/>
    </row>
    <row r="234" spans="2:2" x14ac:dyDescent="0.4">
      <c r="B234" s="39"/>
    </row>
    <row r="235" spans="2:2" x14ac:dyDescent="0.4">
      <c r="B235" s="39"/>
    </row>
    <row r="236" spans="2:2" x14ac:dyDescent="0.4">
      <c r="B236" s="39"/>
    </row>
    <row r="237" spans="2:2" x14ac:dyDescent="0.4">
      <c r="B237" s="39"/>
    </row>
    <row r="238" spans="2:2" x14ac:dyDescent="0.4">
      <c r="B238" s="39"/>
    </row>
    <row r="239" spans="2:2" x14ac:dyDescent="0.4">
      <c r="B239" s="39"/>
    </row>
    <row r="240" spans="2:2" x14ac:dyDescent="0.4">
      <c r="B240" s="39"/>
    </row>
    <row r="241" spans="2:2" x14ac:dyDescent="0.4">
      <c r="B241" s="39"/>
    </row>
    <row r="242" spans="2:2" x14ac:dyDescent="0.4">
      <c r="B242" s="39"/>
    </row>
    <row r="243" spans="2:2" x14ac:dyDescent="0.4">
      <c r="B243" s="39"/>
    </row>
    <row r="244" spans="2:2" x14ac:dyDescent="0.4">
      <c r="B244" s="39"/>
    </row>
    <row r="245" spans="2:2" x14ac:dyDescent="0.4">
      <c r="B245" s="39"/>
    </row>
    <row r="246" spans="2:2" x14ac:dyDescent="0.4">
      <c r="B246" s="39"/>
    </row>
    <row r="247" spans="2:2" x14ac:dyDescent="0.4">
      <c r="B247" s="39"/>
    </row>
    <row r="248" spans="2:2" x14ac:dyDescent="0.4">
      <c r="B248" s="39"/>
    </row>
    <row r="249" spans="2:2" x14ac:dyDescent="0.4">
      <c r="B249" s="39"/>
    </row>
    <row r="250" spans="2:2" x14ac:dyDescent="0.4">
      <c r="B250" s="39"/>
    </row>
    <row r="251" spans="2:2" x14ac:dyDescent="0.4">
      <c r="B251" s="39"/>
    </row>
    <row r="252" spans="2:2" x14ac:dyDescent="0.4">
      <c r="B252" s="39"/>
    </row>
    <row r="253" spans="2:2" x14ac:dyDescent="0.4">
      <c r="B253" s="39"/>
    </row>
    <row r="254" spans="2:2" x14ac:dyDescent="0.4">
      <c r="B254" s="39"/>
    </row>
    <row r="255" spans="2:2" x14ac:dyDescent="0.4">
      <c r="B255" s="39"/>
    </row>
    <row r="256" spans="2:2" x14ac:dyDescent="0.4">
      <c r="B256" s="39"/>
    </row>
    <row r="257" spans="2:2" x14ac:dyDescent="0.4">
      <c r="B257" s="39"/>
    </row>
    <row r="258" spans="2:2" x14ac:dyDescent="0.4">
      <c r="B258" s="39"/>
    </row>
    <row r="259" spans="2:2" x14ac:dyDescent="0.4">
      <c r="B259" s="39"/>
    </row>
    <row r="260" spans="2:2" x14ac:dyDescent="0.4">
      <c r="B260" s="39"/>
    </row>
    <row r="261" spans="2:2" x14ac:dyDescent="0.4">
      <c r="B261" s="39"/>
    </row>
    <row r="262" spans="2:2" x14ac:dyDescent="0.4">
      <c r="B262" s="39"/>
    </row>
    <row r="263" spans="2:2" x14ac:dyDescent="0.4">
      <c r="B263" s="39"/>
    </row>
    <row r="264" spans="2:2" x14ac:dyDescent="0.4">
      <c r="B264" s="39"/>
    </row>
    <row r="265" spans="2:2" x14ac:dyDescent="0.4">
      <c r="B265" s="39"/>
    </row>
    <row r="266" spans="2:2" x14ac:dyDescent="0.4">
      <c r="B266" s="39"/>
    </row>
    <row r="267" spans="2:2" x14ac:dyDescent="0.4">
      <c r="B267" s="39"/>
    </row>
    <row r="268" spans="2:2" x14ac:dyDescent="0.4">
      <c r="B268" s="39"/>
    </row>
    <row r="269" spans="2:2" x14ac:dyDescent="0.4">
      <c r="B269" s="39"/>
    </row>
    <row r="270" spans="2:2" x14ac:dyDescent="0.4">
      <c r="B270" s="39"/>
    </row>
    <row r="271" spans="2:2" x14ac:dyDescent="0.4">
      <c r="B271" s="39"/>
    </row>
    <row r="272" spans="2:2" x14ac:dyDescent="0.4">
      <c r="B272" s="39"/>
    </row>
    <row r="273" spans="2:2" x14ac:dyDescent="0.4">
      <c r="B273" s="39"/>
    </row>
    <row r="274" spans="2:2" x14ac:dyDescent="0.4">
      <c r="B274" s="39"/>
    </row>
    <row r="275" spans="2:2" x14ac:dyDescent="0.4">
      <c r="B275" s="39"/>
    </row>
    <row r="276" spans="2:2" x14ac:dyDescent="0.4">
      <c r="B276" s="39"/>
    </row>
    <row r="277" spans="2:2" x14ac:dyDescent="0.4">
      <c r="B277" s="39"/>
    </row>
    <row r="278" spans="2:2" x14ac:dyDescent="0.4">
      <c r="B278" s="39"/>
    </row>
    <row r="279" spans="2:2" x14ac:dyDescent="0.4">
      <c r="B279" s="39"/>
    </row>
    <row r="280" spans="2:2" x14ac:dyDescent="0.4">
      <c r="B280" s="39"/>
    </row>
    <row r="281" spans="2:2" x14ac:dyDescent="0.4">
      <c r="B281" s="39"/>
    </row>
    <row r="282" spans="2:2" x14ac:dyDescent="0.4">
      <c r="B282" s="39"/>
    </row>
    <row r="283" spans="2:2" x14ac:dyDescent="0.4">
      <c r="B283" s="39"/>
    </row>
    <row r="284" spans="2:2" x14ac:dyDescent="0.4">
      <c r="B284" s="39"/>
    </row>
    <row r="285" spans="2:2" x14ac:dyDescent="0.4">
      <c r="B285" s="39"/>
    </row>
    <row r="286" spans="2:2" x14ac:dyDescent="0.4">
      <c r="B286" s="39"/>
    </row>
    <row r="287" spans="2:2" x14ac:dyDescent="0.4">
      <c r="B287" s="39"/>
    </row>
    <row r="288" spans="2:2" x14ac:dyDescent="0.4">
      <c r="B288" s="39"/>
    </row>
    <row r="289" spans="2:2" x14ac:dyDescent="0.4">
      <c r="B289" s="39"/>
    </row>
    <row r="290" spans="2:2" x14ac:dyDescent="0.4">
      <c r="B290" s="39"/>
    </row>
    <row r="291" spans="2:2" x14ac:dyDescent="0.4">
      <c r="B291" s="39"/>
    </row>
    <row r="292" spans="2:2" x14ac:dyDescent="0.4">
      <c r="B292" s="39"/>
    </row>
    <row r="293" spans="2:2" x14ac:dyDescent="0.4">
      <c r="B293" s="39"/>
    </row>
    <row r="294" spans="2:2" x14ac:dyDescent="0.4">
      <c r="B294" s="39"/>
    </row>
    <row r="295" spans="2:2" x14ac:dyDescent="0.4">
      <c r="B295" s="39"/>
    </row>
    <row r="296" spans="2:2" x14ac:dyDescent="0.4">
      <c r="B296" s="39"/>
    </row>
    <row r="297" spans="2:2" x14ac:dyDescent="0.4">
      <c r="B297" s="39"/>
    </row>
    <row r="298" spans="2:2" x14ac:dyDescent="0.4">
      <c r="B298" s="39"/>
    </row>
    <row r="299" spans="2:2" x14ac:dyDescent="0.4">
      <c r="B299" s="39"/>
    </row>
    <row r="300" spans="2:2" x14ac:dyDescent="0.4">
      <c r="B300" s="39"/>
    </row>
    <row r="301" spans="2:2" x14ac:dyDescent="0.4">
      <c r="B301" s="39"/>
    </row>
    <row r="302" spans="2:2" x14ac:dyDescent="0.4">
      <c r="B302" s="39"/>
    </row>
    <row r="303" spans="2:2" x14ac:dyDescent="0.4">
      <c r="B303" s="39"/>
    </row>
    <row r="304" spans="2:2" x14ac:dyDescent="0.4">
      <c r="B304" s="39"/>
    </row>
    <row r="305" spans="2:2" x14ac:dyDescent="0.4">
      <c r="B305" s="39"/>
    </row>
    <row r="306" spans="2:2" x14ac:dyDescent="0.4">
      <c r="B306" s="39"/>
    </row>
    <row r="307" spans="2:2" x14ac:dyDescent="0.4">
      <c r="B307" s="39"/>
    </row>
    <row r="308" spans="2:2" x14ac:dyDescent="0.4">
      <c r="B308" s="39"/>
    </row>
    <row r="309" spans="2:2" x14ac:dyDescent="0.4">
      <c r="B309" s="39"/>
    </row>
    <row r="310" spans="2:2" x14ac:dyDescent="0.4">
      <c r="B310" s="39"/>
    </row>
    <row r="311" spans="2:2" x14ac:dyDescent="0.4">
      <c r="B311" s="39"/>
    </row>
    <row r="312" spans="2:2" x14ac:dyDescent="0.4">
      <c r="B312" s="39"/>
    </row>
    <row r="313" spans="2:2" x14ac:dyDescent="0.4">
      <c r="B313" s="39"/>
    </row>
    <row r="314" spans="2:2" x14ac:dyDescent="0.4">
      <c r="B314" s="39"/>
    </row>
    <row r="315" spans="2:2" x14ac:dyDescent="0.4">
      <c r="B315" s="39"/>
    </row>
    <row r="316" spans="2:2" x14ac:dyDescent="0.4">
      <c r="B316" s="39"/>
    </row>
    <row r="317" spans="2:2" x14ac:dyDescent="0.4">
      <c r="B317" s="39"/>
    </row>
    <row r="318" spans="2:2" x14ac:dyDescent="0.4">
      <c r="B318" s="39"/>
    </row>
    <row r="319" spans="2:2" x14ac:dyDescent="0.4">
      <c r="B319" s="39"/>
    </row>
    <row r="320" spans="2:2" x14ac:dyDescent="0.4">
      <c r="B320" s="39"/>
    </row>
    <row r="321" spans="2:2" x14ac:dyDescent="0.4">
      <c r="B321" s="39"/>
    </row>
    <row r="322" spans="2:2" x14ac:dyDescent="0.4">
      <c r="B322" s="39"/>
    </row>
    <row r="323" spans="2:2" x14ac:dyDescent="0.4">
      <c r="B323" s="39"/>
    </row>
    <row r="324" spans="2:2" x14ac:dyDescent="0.4">
      <c r="B324" s="39"/>
    </row>
    <row r="325" spans="2:2" x14ac:dyDescent="0.4">
      <c r="B325" s="39"/>
    </row>
    <row r="326" spans="2:2" x14ac:dyDescent="0.4">
      <c r="B326" s="39"/>
    </row>
    <row r="327" spans="2:2" x14ac:dyDescent="0.4">
      <c r="B327" s="39"/>
    </row>
    <row r="328" spans="2:2" x14ac:dyDescent="0.4">
      <c r="B328" s="39"/>
    </row>
    <row r="329" spans="2:2" x14ac:dyDescent="0.4">
      <c r="B329" s="39"/>
    </row>
    <row r="330" spans="2:2" x14ac:dyDescent="0.4">
      <c r="B330" s="39"/>
    </row>
    <row r="331" spans="2:2" x14ac:dyDescent="0.4">
      <c r="B331" s="39"/>
    </row>
    <row r="332" spans="2:2" x14ac:dyDescent="0.4">
      <c r="B332" s="39"/>
    </row>
    <row r="333" spans="2:2" x14ac:dyDescent="0.4">
      <c r="B333" s="39"/>
    </row>
    <row r="334" spans="2:2" x14ac:dyDescent="0.4">
      <c r="B334" s="39"/>
    </row>
    <row r="335" spans="2:2" x14ac:dyDescent="0.4">
      <c r="B335" s="39"/>
    </row>
    <row r="336" spans="2:2" x14ac:dyDescent="0.4">
      <c r="B336" s="39"/>
    </row>
    <row r="337" spans="2:2" x14ac:dyDescent="0.4">
      <c r="B337" s="39"/>
    </row>
    <row r="338" spans="2:2" x14ac:dyDescent="0.4">
      <c r="B338" s="39"/>
    </row>
    <row r="339" spans="2:2" x14ac:dyDescent="0.4">
      <c r="B339" s="39"/>
    </row>
    <row r="340" spans="2:2" x14ac:dyDescent="0.4">
      <c r="B340" s="39"/>
    </row>
    <row r="341" spans="2:2" x14ac:dyDescent="0.4">
      <c r="B341" s="39"/>
    </row>
    <row r="342" spans="2:2" x14ac:dyDescent="0.4">
      <c r="B342" s="39"/>
    </row>
    <row r="343" spans="2:2" x14ac:dyDescent="0.4">
      <c r="B343" s="39"/>
    </row>
    <row r="344" spans="2:2" x14ac:dyDescent="0.4">
      <c r="B344" s="39"/>
    </row>
    <row r="345" spans="2:2" x14ac:dyDescent="0.4">
      <c r="B345" s="39"/>
    </row>
    <row r="346" spans="2:2" x14ac:dyDescent="0.4">
      <c r="B346" s="39"/>
    </row>
    <row r="347" spans="2:2" x14ac:dyDescent="0.4">
      <c r="B347" s="39"/>
    </row>
    <row r="348" spans="2:2" x14ac:dyDescent="0.4">
      <c r="B348" s="39"/>
    </row>
    <row r="349" spans="2:2" x14ac:dyDescent="0.4">
      <c r="B349" s="39"/>
    </row>
    <row r="350" spans="2:2" x14ac:dyDescent="0.4">
      <c r="B350" s="39"/>
    </row>
    <row r="351" spans="2:2" x14ac:dyDescent="0.4">
      <c r="B351" s="39"/>
    </row>
    <row r="352" spans="2:2" x14ac:dyDescent="0.4">
      <c r="B352" s="39"/>
    </row>
    <row r="353" spans="2:2" x14ac:dyDescent="0.4">
      <c r="B353" s="39"/>
    </row>
    <row r="354" spans="2:2" x14ac:dyDescent="0.4">
      <c r="B354" s="39"/>
    </row>
    <row r="355" spans="2:2" x14ac:dyDescent="0.4">
      <c r="B355" s="39"/>
    </row>
    <row r="356" spans="2:2" x14ac:dyDescent="0.4">
      <c r="B356" s="39"/>
    </row>
    <row r="357" spans="2:2" x14ac:dyDescent="0.4">
      <c r="B357" s="39"/>
    </row>
    <row r="358" spans="2:2" x14ac:dyDescent="0.4">
      <c r="B358" s="39"/>
    </row>
    <row r="359" spans="2:2" x14ac:dyDescent="0.4">
      <c r="B359" s="39"/>
    </row>
    <row r="360" spans="2:2" x14ac:dyDescent="0.4">
      <c r="B360" s="39"/>
    </row>
    <row r="361" spans="2:2" x14ac:dyDescent="0.4">
      <c r="B361" s="39"/>
    </row>
    <row r="362" spans="2:2" x14ac:dyDescent="0.4">
      <c r="B362" s="39"/>
    </row>
    <row r="363" spans="2:2" x14ac:dyDescent="0.4">
      <c r="B363" s="39"/>
    </row>
    <row r="364" spans="2:2" x14ac:dyDescent="0.4">
      <c r="B364" s="39"/>
    </row>
    <row r="365" spans="2:2" x14ac:dyDescent="0.4">
      <c r="B365" s="39"/>
    </row>
    <row r="366" spans="2:2" x14ac:dyDescent="0.4">
      <c r="B366" s="39"/>
    </row>
    <row r="367" spans="2:2" x14ac:dyDescent="0.4">
      <c r="B367" s="39"/>
    </row>
    <row r="368" spans="2:2" x14ac:dyDescent="0.4">
      <c r="B368" s="39"/>
    </row>
    <row r="369" spans="2:2" x14ac:dyDescent="0.4">
      <c r="B369" s="39"/>
    </row>
    <row r="370" spans="2:2" x14ac:dyDescent="0.4">
      <c r="B370" s="39"/>
    </row>
    <row r="371" spans="2:2" x14ac:dyDescent="0.4">
      <c r="B371" s="39"/>
    </row>
    <row r="372" spans="2:2" x14ac:dyDescent="0.4">
      <c r="B372" s="39"/>
    </row>
    <row r="373" spans="2:2" x14ac:dyDescent="0.4">
      <c r="B373" s="39"/>
    </row>
    <row r="374" spans="2:2" x14ac:dyDescent="0.4">
      <c r="B374" s="39"/>
    </row>
    <row r="375" spans="2:2" x14ac:dyDescent="0.4">
      <c r="B375" s="39"/>
    </row>
    <row r="376" spans="2:2" x14ac:dyDescent="0.4">
      <c r="B376" s="39"/>
    </row>
    <row r="377" spans="2:2" x14ac:dyDescent="0.4">
      <c r="B377" s="39"/>
    </row>
    <row r="378" spans="2:2" x14ac:dyDescent="0.4">
      <c r="B378" s="39"/>
    </row>
    <row r="379" spans="2:2" x14ac:dyDescent="0.4">
      <c r="B379" s="39"/>
    </row>
    <row r="380" spans="2:2" x14ac:dyDescent="0.4">
      <c r="B380" s="39"/>
    </row>
    <row r="381" spans="2:2" x14ac:dyDescent="0.4">
      <c r="B381" s="39"/>
    </row>
    <row r="382" spans="2:2" x14ac:dyDescent="0.4">
      <c r="B382" s="39"/>
    </row>
    <row r="383" spans="2:2" x14ac:dyDescent="0.4">
      <c r="B383" s="39"/>
    </row>
    <row r="384" spans="2:2" x14ac:dyDescent="0.4">
      <c r="B384" s="39"/>
    </row>
    <row r="385" spans="2:2" x14ac:dyDescent="0.4">
      <c r="B385" s="39"/>
    </row>
    <row r="386" spans="2:2" x14ac:dyDescent="0.4">
      <c r="B386" s="39"/>
    </row>
    <row r="387" spans="2:2" x14ac:dyDescent="0.4">
      <c r="B387" s="39"/>
    </row>
    <row r="388" spans="2:2" x14ac:dyDescent="0.4">
      <c r="B388" s="39"/>
    </row>
    <row r="389" spans="2:2" x14ac:dyDescent="0.4">
      <c r="B389" s="39"/>
    </row>
    <row r="390" spans="2:2" x14ac:dyDescent="0.4">
      <c r="B390" s="39"/>
    </row>
    <row r="391" spans="2:2" x14ac:dyDescent="0.4">
      <c r="B391" s="39"/>
    </row>
    <row r="392" spans="2:2" x14ac:dyDescent="0.4">
      <c r="B392" s="39"/>
    </row>
    <row r="393" spans="2:2" x14ac:dyDescent="0.4">
      <c r="B393" s="39"/>
    </row>
    <row r="394" spans="2:2" x14ac:dyDescent="0.4">
      <c r="B394" s="39"/>
    </row>
    <row r="395" spans="2:2" x14ac:dyDescent="0.4">
      <c r="B395" s="39"/>
    </row>
    <row r="396" spans="2:2" x14ac:dyDescent="0.4">
      <c r="B396" s="39"/>
    </row>
    <row r="397" spans="2:2" x14ac:dyDescent="0.4">
      <c r="B397" s="39"/>
    </row>
    <row r="398" spans="2:2" x14ac:dyDescent="0.4">
      <c r="B398" s="39"/>
    </row>
    <row r="399" spans="2:2" x14ac:dyDescent="0.4">
      <c r="B399" s="39"/>
    </row>
    <row r="400" spans="2:2" x14ac:dyDescent="0.4">
      <c r="B400" s="39"/>
    </row>
    <row r="401" spans="2:2" x14ac:dyDescent="0.4">
      <c r="B401" s="39"/>
    </row>
    <row r="402" spans="2:2" x14ac:dyDescent="0.4">
      <c r="B402" s="39"/>
    </row>
    <row r="403" spans="2:2" x14ac:dyDescent="0.4">
      <c r="B403" s="39"/>
    </row>
    <row r="404" spans="2:2" x14ac:dyDescent="0.4">
      <c r="B404" s="39"/>
    </row>
    <row r="405" spans="2:2" x14ac:dyDescent="0.4">
      <c r="B405" s="39"/>
    </row>
    <row r="406" spans="2:2" x14ac:dyDescent="0.4">
      <c r="B406" s="39"/>
    </row>
    <row r="407" spans="2:2" x14ac:dyDescent="0.4">
      <c r="B407" s="39"/>
    </row>
    <row r="408" spans="2:2" x14ac:dyDescent="0.4">
      <c r="B408" s="39"/>
    </row>
    <row r="409" spans="2:2" x14ac:dyDescent="0.4">
      <c r="B409" s="39"/>
    </row>
    <row r="410" spans="2:2" x14ac:dyDescent="0.4">
      <c r="B410" s="39"/>
    </row>
    <row r="411" spans="2:2" x14ac:dyDescent="0.4">
      <c r="B411" s="39"/>
    </row>
    <row r="412" spans="2:2" x14ac:dyDescent="0.4">
      <c r="B412" s="39"/>
    </row>
    <row r="413" spans="2:2" x14ac:dyDescent="0.4">
      <c r="B413" s="39"/>
    </row>
    <row r="414" spans="2:2" x14ac:dyDescent="0.4">
      <c r="B414" s="39"/>
    </row>
    <row r="415" spans="2:2" x14ac:dyDescent="0.4">
      <c r="B415" s="39"/>
    </row>
    <row r="416" spans="2:2" x14ac:dyDescent="0.4">
      <c r="B416" s="39"/>
    </row>
    <row r="417" spans="2:2" x14ac:dyDescent="0.4">
      <c r="B417" s="39"/>
    </row>
    <row r="418" spans="2:2" x14ac:dyDescent="0.4">
      <c r="B418" s="39"/>
    </row>
    <row r="419" spans="2:2" x14ac:dyDescent="0.4">
      <c r="B419" s="39"/>
    </row>
    <row r="420" spans="2:2" x14ac:dyDescent="0.4">
      <c r="B420" s="39"/>
    </row>
    <row r="421" spans="2:2" x14ac:dyDescent="0.4">
      <c r="B421" s="39"/>
    </row>
    <row r="422" spans="2:2" x14ac:dyDescent="0.4">
      <c r="B422" s="39"/>
    </row>
    <row r="423" spans="2:2" x14ac:dyDescent="0.4">
      <c r="B423" s="39"/>
    </row>
    <row r="424" spans="2:2" x14ac:dyDescent="0.4">
      <c r="B424" s="39"/>
    </row>
    <row r="425" spans="2:2" x14ac:dyDescent="0.4">
      <c r="B425" s="39"/>
    </row>
    <row r="426" spans="2:2" x14ac:dyDescent="0.4">
      <c r="B426" s="39"/>
    </row>
    <row r="427" spans="2:2" x14ac:dyDescent="0.4">
      <c r="B427" s="39"/>
    </row>
    <row r="428" spans="2:2" x14ac:dyDescent="0.4">
      <c r="B428" s="39"/>
    </row>
    <row r="429" spans="2:2" x14ac:dyDescent="0.4">
      <c r="B429" s="39"/>
    </row>
    <row r="430" spans="2:2" x14ac:dyDescent="0.4">
      <c r="B430" s="39"/>
    </row>
    <row r="431" spans="2:2" x14ac:dyDescent="0.4">
      <c r="B431" s="39"/>
    </row>
    <row r="432" spans="2:2" x14ac:dyDescent="0.4">
      <c r="B432" s="39"/>
    </row>
    <row r="433" spans="2:2" x14ac:dyDescent="0.4">
      <c r="B433" s="39"/>
    </row>
    <row r="434" spans="2:2" x14ac:dyDescent="0.4">
      <c r="B434" s="39"/>
    </row>
    <row r="435" spans="2:2" x14ac:dyDescent="0.4">
      <c r="B435" s="39"/>
    </row>
    <row r="436" spans="2:2" x14ac:dyDescent="0.4">
      <c r="B436" s="39"/>
    </row>
    <row r="437" spans="2:2" x14ac:dyDescent="0.4">
      <c r="B437" s="39"/>
    </row>
    <row r="438" spans="2:2" x14ac:dyDescent="0.4">
      <c r="B438" s="39"/>
    </row>
    <row r="439" spans="2:2" x14ac:dyDescent="0.4">
      <c r="B439" s="39"/>
    </row>
    <row r="440" spans="2:2" x14ac:dyDescent="0.4">
      <c r="B440" s="39"/>
    </row>
    <row r="441" spans="2:2" x14ac:dyDescent="0.4">
      <c r="B441" s="39"/>
    </row>
    <row r="442" spans="2:2" x14ac:dyDescent="0.4">
      <c r="B442" s="39"/>
    </row>
    <row r="443" spans="2:2" x14ac:dyDescent="0.4">
      <c r="B443" s="39"/>
    </row>
    <row r="444" spans="2:2" x14ac:dyDescent="0.4">
      <c r="B444" s="39"/>
    </row>
    <row r="445" spans="2:2" x14ac:dyDescent="0.4">
      <c r="B445" s="39"/>
    </row>
    <row r="446" spans="2:2" x14ac:dyDescent="0.4">
      <c r="B446" s="39"/>
    </row>
    <row r="447" spans="2:2" x14ac:dyDescent="0.4">
      <c r="B447" s="39"/>
    </row>
    <row r="448" spans="2:2" x14ac:dyDescent="0.4">
      <c r="B448" s="39"/>
    </row>
    <row r="449" spans="2:2" x14ac:dyDescent="0.4">
      <c r="B449" s="39"/>
    </row>
    <row r="450" spans="2:2" x14ac:dyDescent="0.4">
      <c r="B450" s="39"/>
    </row>
    <row r="451" spans="2:2" x14ac:dyDescent="0.4">
      <c r="B451" s="39"/>
    </row>
    <row r="452" spans="2:2" x14ac:dyDescent="0.4">
      <c r="B452" s="39"/>
    </row>
    <row r="453" spans="2:2" x14ac:dyDescent="0.4">
      <c r="B453" s="39"/>
    </row>
    <row r="454" spans="2:2" x14ac:dyDescent="0.4">
      <c r="B454" s="39"/>
    </row>
    <row r="455" spans="2:2" x14ac:dyDescent="0.4">
      <c r="B455" s="39"/>
    </row>
    <row r="456" spans="2:2" x14ac:dyDescent="0.4">
      <c r="B456" s="39"/>
    </row>
    <row r="457" spans="2:2" x14ac:dyDescent="0.4">
      <c r="B457" s="39"/>
    </row>
    <row r="458" spans="2:2" x14ac:dyDescent="0.4">
      <c r="B458" s="39"/>
    </row>
    <row r="459" spans="2:2" x14ac:dyDescent="0.4">
      <c r="B459" s="39"/>
    </row>
    <row r="460" spans="2:2" x14ac:dyDescent="0.4">
      <c r="B460" s="39"/>
    </row>
    <row r="461" spans="2:2" x14ac:dyDescent="0.4">
      <c r="B461" s="39"/>
    </row>
    <row r="462" spans="2:2" x14ac:dyDescent="0.4">
      <c r="B462" s="39"/>
    </row>
    <row r="463" spans="2:2" x14ac:dyDescent="0.4">
      <c r="B463" s="39"/>
    </row>
    <row r="464" spans="2:2" x14ac:dyDescent="0.4">
      <c r="B464" s="39"/>
    </row>
    <row r="465" spans="2:2" x14ac:dyDescent="0.4">
      <c r="B465" s="39"/>
    </row>
    <row r="466" spans="2:2" x14ac:dyDescent="0.4">
      <c r="B466" s="39"/>
    </row>
    <row r="467" spans="2:2" x14ac:dyDescent="0.4">
      <c r="B467" s="39"/>
    </row>
    <row r="468" spans="2:2" x14ac:dyDescent="0.4">
      <c r="B468" s="39"/>
    </row>
    <row r="469" spans="2:2" x14ac:dyDescent="0.4">
      <c r="B469" s="39"/>
    </row>
    <row r="470" spans="2:2" x14ac:dyDescent="0.4">
      <c r="B470" s="39"/>
    </row>
    <row r="471" spans="2:2" x14ac:dyDescent="0.4">
      <c r="B471" s="39"/>
    </row>
    <row r="472" spans="2:2" x14ac:dyDescent="0.4">
      <c r="B472" s="39"/>
    </row>
    <row r="473" spans="2:2" x14ac:dyDescent="0.4">
      <c r="B473" s="39"/>
    </row>
    <row r="474" spans="2:2" x14ac:dyDescent="0.4">
      <c r="B474" s="39"/>
    </row>
    <row r="475" spans="2:2" x14ac:dyDescent="0.4">
      <c r="B475" s="39"/>
    </row>
    <row r="476" spans="2:2" x14ac:dyDescent="0.4">
      <c r="B476" s="39"/>
    </row>
    <row r="477" spans="2:2" x14ac:dyDescent="0.4">
      <c r="B477" s="39"/>
    </row>
    <row r="478" spans="2:2" x14ac:dyDescent="0.4">
      <c r="B478" s="39"/>
    </row>
    <row r="479" spans="2:2" x14ac:dyDescent="0.4">
      <c r="B479" s="39"/>
    </row>
    <row r="480" spans="2:2" x14ac:dyDescent="0.4">
      <c r="B480" s="39"/>
    </row>
    <row r="481" spans="2:2" x14ac:dyDescent="0.4">
      <c r="B481" s="39"/>
    </row>
    <row r="482" spans="2:2" x14ac:dyDescent="0.4">
      <c r="B482" s="39"/>
    </row>
    <row r="483" spans="2:2" x14ac:dyDescent="0.4">
      <c r="B483" s="39"/>
    </row>
    <row r="484" spans="2:2" x14ac:dyDescent="0.4">
      <c r="B484" s="39"/>
    </row>
    <row r="485" spans="2:2" x14ac:dyDescent="0.4">
      <c r="B485" s="39"/>
    </row>
    <row r="486" spans="2:2" x14ac:dyDescent="0.4">
      <c r="B486" s="39"/>
    </row>
    <row r="487" spans="2:2" x14ac:dyDescent="0.4">
      <c r="B487" s="39"/>
    </row>
    <row r="488" spans="2:2" x14ac:dyDescent="0.4">
      <c r="B488" s="39"/>
    </row>
    <row r="489" spans="2:2" x14ac:dyDescent="0.4">
      <c r="B489" s="39"/>
    </row>
    <row r="490" spans="2:2" x14ac:dyDescent="0.4">
      <c r="B490" s="39"/>
    </row>
    <row r="491" spans="2:2" x14ac:dyDescent="0.4">
      <c r="B491" s="39"/>
    </row>
    <row r="492" spans="2:2" x14ac:dyDescent="0.4">
      <c r="B492" s="39"/>
    </row>
    <row r="493" spans="2:2" x14ac:dyDescent="0.4">
      <c r="B493" s="39"/>
    </row>
    <row r="494" spans="2:2" x14ac:dyDescent="0.4">
      <c r="B494" s="39"/>
    </row>
    <row r="495" spans="2:2" x14ac:dyDescent="0.4">
      <c r="B495" s="39"/>
    </row>
    <row r="496" spans="2:2" x14ac:dyDescent="0.4">
      <c r="B496" s="39"/>
    </row>
    <row r="497" spans="2:2" x14ac:dyDescent="0.4">
      <c r="B497" s="39"/>
    </row>
    <row r="498" spans="2:2" x14ac:dyDescent="0.4">
      <c r="B498" s="39"/>
    </row>
    <row r="499" spans="2:2" x14ac:dyDescent="0.4">
      <c r="B499" s="39"/>
    </row>
    <row r="500" spans="2:2" x14ac:dyDescent="0.4">
      <c r="B500" s="39"/>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16329</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59871</xdr:colOff>
                    <xdr:row>5</xdr:row>
                    <xdr:rowOff>190500</xdr:rowOff>
                  </from>
                  <to>
                    <xdr:col>6</xdr:col>
                    <xdr:colOff>16329</xdr:colOff>
                    <xdr:row>7</xdr:row>
                    <xdr:rowOff>16329</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7"/>
  <sheetViews>
    <sheetView showGridLines="0" showRowColHeaders="0" zoomScale="70" zoomScaleNormal="70" workbookViewId="0">
      <selection activeCell="K11" sqref="K11:K22"/>
    </sheetView>
  </sheetViews>
  <sheetFormatPr baseColWidth="10" defaultColWidth="11.4609375" defaultRowHeight="14.6" x14ac:dyDescent="0.4"/>
  <cols>
    <col min="1" max="1" width="50.23046875" customWidth="1"/>
    <col min="2" max="2" width="7.53515625" customWidth="1"/>
    <col min="3" max="11" width="16" customWidth="1"/>
    <col min="12" max="12" width="2.23046875" style="2" customWidth="1"/>
  </cols>
  <sheetData>
    <row r="1" spans="1:13" ht="48.75" customHeight="1" x14ac:dyDescent="0.4">
      <c r="A1" s="101" t="s">
        <v>0</v>
      </c>
      <c r="B1" s="101"/>
      <c r="C1" s="102"/>
      <c r="D1" s="102"/>
      <c r="E1" s="102"/>
      <c r="F1" s="102"/>
      <c r="G1" s="102"/>
      <c r="H1" s="102"/>
      <c r="I1" s="102"/>
      <c r="J1" s="102"/>
      <c r="K1" s="102"/>
    </row>
    <row r="2" spans="1:13" x14ac:dyDescent="0.4">
      <c r="A2" s="36">
        <v>1</v>
      </c>
      <c r="B2" s="36"/>
    </row>
    <row r="3" spans="1:13" ht="6" customHeight="1" x14ac:dyDescent="0.4">
      <c r="B3" s="39"/>
    </row>
    <row r="4" spans="1:13" ht="18.899999999999999" thickBot="1" x14ac:dyDescent="0.45">
      <c r="A4" s="77" t="s">
        <v>107</v>
      </c>
      <c r="B4" s="48"/>
    </row>
    <row r="5" spans="1:13" ht="18.899999999999999" thickTop="1" x14ac:dyDescent="0.5">
      <c r="A5" s="3" t="s">
        <v>102</v>
      </c>
      <c r="B5" s="49"/>
      <c r="D5" s="55">
        <v>6</v>
      </c>
      <c r="E5" s="55">
        <v>7</v>
      </c>
      <c r="F5" s="55">
        <v>8</v>
      </c>
      <c r="G5" s="55">
        <v>9</v>
      </c>
      <c r="H5" s="55">
        <v>10</v>
      </c>
      <c r="I5" s="55">
        <v>11</v>
      </c>
      <c r="J5" s="55">
        <v>12</v>
      </c>
      <c r="K5" s="55">
        <v>13</v>
      </c>
      <c r="L5"/>
    </row>
    <row r="6" spans="1:13" ht="39" customHeight="1" x14ac:dyDescent="0.4">
      <c r="A6" s="45" t="str">
        <f>VLOOKUP(A8,DESPLEGABLES!K3:L5,2,0)</f>
        <v>DISTRIBUCION VOLUMEN X CRITERIO (Consumiciones)</v>
      </c>
      <c r="B6" s="45"/>
      <c r="C6" s="45">
        <v>1</v>
      </c>
      <c r="D6" s="45" t="str">
        <f>VLOOKUP(C6,DESPLEGABLES!$F$3:$G$8,2,0)</f>
        <v>TotalAlimentacion</v>
      </c>
      <c r="E6" s="45"/>
    </row>
    <row r="7" spans="1:13" ht="26.6" customHeight="1" x14ac:dyDescent="0.5">
      <c r="A7" s="55">
        <v>5</v>
      </c>
      <c r="B7" s="39"/>
      <c r="C7" s="39">
        <v>5</v>
      </c>
      <c r="D7" s="39">
        <v>6</v>
      </c>
      <c r="E7" s="39">
        <v>7</v>
      </c>
      <c r="F7" s="39">
        <v>8</v>
      </c>
      <c r="G7" s="39">
        <v>9</v>
      </c>
      <c r="H7" s="39">
        <v>10</v>
      </c>
      <c r="I7" s="39">
        <v>11</v>
      </c>
      <c r="J7" s="39">
        <v>12</v>
      </c>
      <c r="K7" s="39">
        <v>13</v>
      </c>
    </row>
    <row r="8" spans="1:13" ht="35.25" customHeight="1" x14ac:dyDescent="0.4">
      <c r="A8" s="38">
        <v>1</v>
      </c>
      <c r="B8" s="50"/>
      <c r="C8" s="59" t="str">
        <f>KPI!C7</f>
        <v>TRIM 4 22</v>
      </c>
      <c r="D8" s="59" t="str">
        <f>KPI!D7</f>
        <v>TRIM 1 23</v>
      </c>
      <c r="E8" s="59" t="str">
        <f>KPI!E7</f>
        <v>TRIM 2 23</v>
      </c>
      <c r="F8" s="59" t="str">
        <f>KPI!F7</f>
        <v>TRIM 3 23</v>
      </c>
      <c r="G8" s="59" t="str">
        <f>KPI!G7</f>
        <v>TRIM 4 23</v>
      </c>
      <c r="H8" s="59" t="str">
        <f>KPI!H7</f>
        <v>TRIM 1 24</v>
      </c>
      <c r="I8" s="59" t="str">
        <f>KPI!I7</f>
        <v>TRIM 2 24</v>
      </c>
      <c r="J8" s="59" t="str">
        <f>KPI!J7</f>
        <v>TRIM 3 24</v>
      </c>
      <c r="K8" s="59" t="str">
        <f>KPI!K7</f>
        <v>TRIM 4 24</v>
      </c>
    </row>
    <row r="9" spans="1:13" x14ac:dyDescent="0.4">
      <c r="A9" s="51" t="s">
        <v>45</v>
      </c>
      <c r="B9" s="39" t="s">
        <v>45</v>
      </c>
      <c r="C9" s="57">
        <f>VLOOKUP($A$6&amp;$D$6&amp;$A9,MOTIVOS_DATOS!$A:$M,C$7,0)</f>
        <v>100</v>
      </c>
      <c r="D9" s="57">
        <f>VLOOKUP($A$6&amp;$D$6&amp;$A9,MOTIVOS_DATOS!$A:$M,D$7,0)</f>
        <v>100</v>
      </c>
      <c r="E9" s="57">
        <f>VLOOKUP($A$6&amp;$D$6&amp;$A9,MOTIVOS_DATOS!$A:$M,E$7,0)</f>
        <v>100</v>
      </c>
      <c r="F9" s="57">
        <f>VLOOKUP($A$6&amp;$D$6&amp;$A9,MOTIVOS_DATOS!$A:$M,F$7,0)</f>
        <v>100</v>
      </c>
      <c r="G9" s="57">
        <f>VLOOKUP($A$6&amp;$D$6&amp;$A9,MOTIVOS_DATOS!$A:$M,G$7,0)</f>
        <v>100</v>
      </c>
      <c r="H9" s="57">
        <f>VLOOKUP($A$6&amp;$D$6&amp;$A9,MOTIVOS_DATOS!$A:$M,H$7,0)</f>
        <v>100</v>
      </c>
      <c r="I9" s="57">
        <f>VLOOKUP($A$6&amp;$D$6&amp;$A9,MOTIVOS_DATOS!$A:$M,I$7,0)</f>
        <v>100</v>
      </c>
      <c r="J9" s="57">
        <f>VLOOKUP($A$6&amp;$D$6&amp;$A9,MOTIVOS_DATOS!$A:$M,J$7,0)</f>
        <v>100</v>
      </c>
      <c r="K9" s="57">
        <f>VLOOKUP($A$6&amp;$D$6&amp;$A9,MOTIVOS_DATOS!$A:$M,K$7,0)</f>
        <v>100</v>
      </c>
      <c r="M9" s="16"/>
    </row>
    <row r="10" spans="1:13" ht="6" customHeight="1" x14ac:dyDescent="0.4">
      <c r="A10" s="51"/>
      <c r="B10" s="39"/>
      <c r="C10" s="58"/>
      <c r="D10" s="58"/>
      <c r="E10" s="58"/>
      <c r="F10" s="58"/>
      <c r="G10" s="58"/>
      <c r="H10" s="58"/>
      <c r="I10" s="58"/>
      <c r="J10" s="58"/>
      <c r="K10" s="58"/>
      <c r="M10" s="16"/>
    </row>
    <row r="11" spans="1:13" ht="15" customHeight="1" x14ac:dyDescent="0.4">
      <c r="A11" s="54" t="s">
        <v>108</v>
      </c>
      <c r="B11" s="39" t="s">
        <v>108</v>
      </c>
      <c r="C11" s="57">
        <f>VLOOKUP($A$6&amp;$D$6&amp;$A11,MOTIVOS_DATOS!$A:$M,C$7,0)</f>
        <v>6.6900137609678998</v>
      </c>
      <c r="D11" s="57">
        <f>VLOOKUP($A$6&amp;$D$6&amp;$A11,MOTIVOS_DATOS!$A:$M,D$7,0)</f>
        <v>6.5827916886204596</v>
      </c>
      <c r="E11" s="57">
        <f>VLOOKUP($A$6&amp;$D$6&amp;$A11,MOTIVOS_DATOS!$A:$M,E$7,0)</f>
        <v>6.4932780698924484</v>
      </c>
      <c r="F11" s="57">
        <f>VLOOKUP($A$6&amp;$D$6&amp;$A11,MOTIVOS_DATOS!$A:$M,F$7,0)</f>
        <v>6.1970986942497914</v>
      </c>
      <c r="G11" s="57">
        <f>VLOOKUP($A$6&amp;$D$6&amp;$A11,MOTIVOS_DATOS!$A:$M,G$7,0)</f>
        <v>6.3358989853008376</v>
      </c>
      <c r="H11" s="57">
        <f>VLOOKUP($A$6&amp;$D$6&amp;$A11,MOTIVOS_DATOS!$A:$M,H$7,0)</f>
        <v>6.4925820621759041</v>
      </c>
      <c r="I11" s="57">
        <f>VLOOKUP($A$6&amp;$D$6&amp;$A11,MOTIVOS_DATOS!$A:$M,I$7,0)</f>
        <v>6.2589649731602499</v>
      </c>
      <c r="J11" s="57">
        <f>VLOOKUP($A$6&amp;$D$6&amp;$A11,MOTIVOS_DATOS!$A:$M,J$7,0)</f>
        <v>6.900218516195455</v>
      </c>
      <c r="K11" s="57">
        <f>VLOOKUP($A$6&amp;$D$6&amp;$A11,MOTIVOS_DATOS!$A:$M,K$7,0)</f>
        <v>6.8458984442623523</v>
      </c>
      <c r="M11" s="16"/>
    </row>
    <row r="12" spans="1:13" ht="15" customHeight="1" x14ac:dyDescent="0.4">
      <c r="A12" s="54" t="s">
        <v>109</v>
      </c>
      <c r="B12" s="39" t="s">
        <v>109</v>
      </c>
      <c r="C12" s="57">
        <f>VLOOKUP($A$6&amp;$D$6&amp;$A12,MOTIVOS_DATOS!$A:$M,C$7,0)</f>
        <v>16.598452231729251</v>
      </c>
      <c r="D12" s="57">
        <f>VLOOKUP($A$6&amp;$D$6&amp;$A12,MOTIVOS_DATOS!$A:$M,D$7,0)</f>
        <v>16.019293895308053</v>
      </c>
      <c r="E12" s="57">
        <f>VLOOKUP($A$6&amp;$D$6&amp;$A12,MOTIVOS_DATOS!$A:$M,E$7,0)</f>
        <v>16.512560556639524</v>
      </c>
      <c r="F12" s="57">
        <f>VLOOKUP($A$6&amp;$D$6&amp;$A12,MOTIVOS_DATOS!$A:$M,F$7,0)</f>
        <v>16.518265624305979</v>
      </c>
      <c r="G12" s="57">
        <f>VLOOKUP($A$6&amp;$D$6&amp;$A12,MOTIVOS_DATOS!$A:$M,G$7,0)</f>
        <v>17.467050246073228</v>
      </c>
      <c r="H12" s="57">
        <f>VLOOKUP($A$6&amp;$D$6&amp;$A12,MOTIVOS_DATOS!$A:$M,H$7,0)</f>
        <v>16.486380327419884</v>
      </c>
      <c r="I12" s="57">
        <f>VLOOKUP($A$6&amp;$D$6&amp;$A12,MOTIVOS_DATOS!$A:$M,I$7,0)</f>
        <v>16.806307617192886</v>
      </c>
      <c r="J12" s="57">
        <f>VLOOKUP($A$6&amp;$D$6&amp;$A12,MOTIVOS_DATOS!$A:$M,J$7,0)</f>
        <v>16.466342030979774</v>
      </c>
      <c r="K12" s="57">
        <f>VLOOKUP($A$6&amp;$D$6&amp;$A12,MOTIVOS_DATOS!$A:$M,K$7,0)</f>
        <v>17.099600245825012</v>
      </c>
      <c r="M12" s="16"/>
    </row>
    <row r="13" spans="1:13" ht="15" customHeight="1" x14ac:dyDescent="0.4">
      <c r="A13" s="54" t="s">
        <v>110</v>
      </c>
      <c r="B13" s="39" t="s">
        <v>110</v>
      </c>
      <c r="C13" s="57">
        <f>VLOOKUP($A$6&amp;$D$6&amp;$A13,MOTIVOS_DATOS!$A:$M,C$7,0)</f>
        <v>9.397521663305902</v>
      </c>
      <c r="D13" s="57">
        <f>VLOOKUP($A$6&amp;$D$6&amp;$A13,MOTIVOS_DATOS!$A:$M,D$7,0)</f>
        <v>9.2582214970844312</v>
      </c>
      <c r="E13" s="57">
        <f>VLOOKUP($A$6&amp;$D$6&amp;$A13,MOTIVOS_DATOS!$A:$M,E$7,0)</f>
        <v>8.8285030580555741</v>
      </c>
      <c r="F13" s="57">
        <f>VLOOKUP($A$6&amp;$D$6&amp;$A13,MOTIVOS_DATOS!$A:$M,F$7,0)</f>
        <v>9.3759403806838204</v>
      </c>
      <c r="G13" s="57">
        <f>VLOOKUP($A$6&amp;$D$6&amp;$A13,MOTIVOS_DATOS!$A:$M,G$7,0)</f>
        <v>9.5834974347571897</v>
      </c>
      <c r="H13" s="57">
        <f>VLOOKUP($A$6&amp;$D$6&amp;$A13,MOTIVOS_DATOS!$A:$M,H$7,0)</f>
        <v>9.5615542895031762</v>
      </c>
      <c r="I13" s="57">
        <f>VLOOKUP($A$6&amp;$D$6&amp;$A13,MOTIVOS_DATOS!$A:$M,I$7,0)</f>
        <v>9.5757947103899905</v>
      </c>
      <c r="J13" s="57">
        <f>VLOOKUP($A$6&amp;$D$6&amp;$A13,MOTIVOS_DATOS!$A:$M,J$7,0)</f>
        <v>9.9268210465546751</v>
      </c>
      <c r="K13" s="57">
        <f>VLOOKUP($A$6&amp;$D$6&amp;$A13,MOTIVOS_DATOS!$A:$M,K$7,0)</f>
        <v>10.285457805809779</v>
      </c>
      <c r="M13" s="16"/>
    </row>
    <row r="14" spans="1:13" ht="15" customHeight="1" x14ac:dyDescent="0.4">
      <c r="A14" s="54" t="s">
        <v>111</v>
      </c>
      <c r="B14" s="39" t="s">
        <v>111</v>
      </c>
      <c r="C14" s="57">
        <f>VLOOKUP($A$6&amp;$D$6&amp;$A14,MOTIVOS_DATOS!$A:$M,C$7,0)</f>
        <v>49.756117499591255</v>
      </c>
      <c r="D14" s="57">
        <f>VLOOKUP($A$6&amp;$D$6&amp;$A14,MOTIVOS_DATOS!$A:$M,D$7,0)</f>
        <v>49.776221487896528</v>
      </c>
      <c r="E14" s="57">
        <f>VLOOKUP($A$6&amp;$D$6&amp;$A14,MOTIVOS_DATOS!$A:$M,E$7,0)</f>
        <v>48.815302333632147</v>
      </c>
      <c r="F14" s="57">
        <f>VLOOKUP($A$6&amp;$D$6&amp;$A14,MOTIVOS_DATOS!$A:$M,F$7,0)</f>
        <v>47.612540464130284</v>
      </c>
      <c r="G14" s="57">
        <f>VLOOKUP($A$6&amp;$D$6&amp;$A14,MOTIVOS_DATOS!$A:$M,G$7,0)</f>
        <v>48.977252123264925</v>
      </c>
      <c r="H14" s="57">
        <f>VLOOKUP($A$6&amp;$D$6&amp;$A14,MOTIVOS_DATOS!$A:$M,H$7,0)</f>
        <v>49.202603215100375</v>
      </c>
      <c r="I14" s="57">
        <f>VLOOKUP($A$6&amp;$D$6&amp;$A14,MOTIVOS_DATOS!$A:$M,I$7,0)</f>
        <v>48.679597376159236</v>
      </c>
      <c r="J14" s="57">
        <f>VLOOKUP($A$6&amp;$D$6&amp;$A14,MOTIVOS_DATOS!$A:$M,J$7,0)</f>
        <v>46.68642258689367</v>
      </c>
      <c r="K14" s="57">
        <f>VLOOKUP($A$6&amp;$D$6&amp;$A14,MOTIVOS_DATOS!$A:$M,K$7,0)</f>
        <v>47.495441273211995</v>
      </c>
      <c r="M14" s="16"/>
    </row>
    <row r="15" spans="1:13" ht="15" customHeight="1" x14ac:dyDescent="0.4">
      <c r="A15" s="54" t="s">
        <v>112</v>
      </c>
      <c r="B15" s="39" t="s">
        <v>112</v>
      </c>
      <c r="C15" s="57">
        <f>VLOOKUP($A$6&amp;$D$6&amp;$A15,MOTIVOS_DATOS!$A:$M,C$7,0)</f>
        <v>2.6189036187258163</v>
      </c>
      <c r="D15" s="57">
        <f>VLOOKUP($A$6&amp;$D$6&amp;$A15,MOTIVOS_DATOS!$A:$M,D$7,0)</f>
        <v>2.9447022358768637</v>
      </c>
      <c r="E15" s="57">
        <f>VLOOKUP($A$6&amp;$D$6&amp;$A15,MOTIVOS_DATOS!$A:$M,E$7,0)</f>
        <v>2.7527329203841409</v>
      </c>
      <c r="F15" s="57">
        <f>VLOOKUP($A$6&amp;$D$6&amp;$A15,MOTIVOS_DATOS!$A:$M,F$7,0)</f>
        <v>2.1323662799602041</v>
      </c>
      <c r="G15" s="57">
        <f>VLOOKUP($A$6&amp;$D$6&amp;$A15,MOTIVOS_DATOS!$A:$M,G$7,0)</f>
        <v>2.977386794566995</v>
      </c>
      <c r="H15" s="57">
        <f>VLOOKUP($A$6&amp;$D$6&amp;$A15,MOTIVOS_DATOS!$A:$M,H$7,0)</f>
        <v>3.2025657380280577</v>
      </c>
      <c r="I15" s="57">
        <f>VLOOKUP($A$6&amp;$D$6&amp;$A15,MOTIVOS_DATOS!$A:$M,I$7,0)</f>
        <v>2.8055635244205868</v>
      </c>
      <c r="J15" s="57">
        <f>VLOOKUP($A$6&amp;$D$6&amp;$A15,MOTIVOS_DATOS!$A:$M,J$7,0)</f>
        <v>2.3889378214909023</v>
      </c>
      <c r="K15" s="57">
        <f>VLOOKUP($A$6&amp;$D$6&amp;$A15,MOTIVOS_DATOS!$A:$M,K$7,0)</f>
        <v>3.1488027571641255</v>
      </c>
      <c r="M15" s="16"/>
    </row>
    <row r="16" spans="1:13" ht="15" customHeight="1" x14ac:dyDescent="0.4">
      <c r="A16" s="54" t="s">
        <v>113</v>
      </c>
      <c r="B16" s="39" t="s">
        <v>114</v>
      </c>
      <c r="C16" s="57">
        <f>VLOOKUP($A$6&amp;$D$6&amp;$A16,MOTIVOS_DATOS!$A:$M,C$7,0)</f>
        <v>1.193754087416208</v>
      </c>
      <c r="D16" s="57">
        <f>VLOOKUP($A$6&amp;$D$6&amp;$A16,MOTIVOS_DATOS!$A:$M,D$7,0)</f>
        <v>1.2188742907201799</v>
      </c>
      <c r="E16" s="57">
        <f>VLOOKUP($A$6&amp;$D$6&amp;$A16,MOTIVOS_DATOS!$A:$M,E$7,0)</f>
        <v>1.2355265169551854</v>
      </c>
      <c r="F16" s="57">
        <f>VLOOKUP($A$6&amp;$D$6&amp;$A16,MOTIVOS_DATOS!$A:$M,F$7,0)</f>
        <v>1.4159286622571272</v>
      </c>
      <c r="G16" s="57">
        <f>VLOOKUP($A$6&amp;$D$6&amp;$A16,MOTIVOS_DATOS!$A:$M,G$7,0)</f>
        <v>1.1793362318057843</v>
      </c>
      <c r="H16" s="57">
        <f>VLOOKUP($A$6&amp;$D$6&amp;$A16,MOTIVOS_DATOS!$A:$M,H$7,0)</f>
        <v>1.1140185871864448</v>
      </c>
      <c r="I16" s="57">
        <f>VLOOKUP($A$6&amp;$D$6&amp;$A16,MOTIVOS_DATOS!$A:$M,I$7,0)</f>
        <v>1.1516273495125815</v>
      </c>
      <c r="J16" s="57">
        <f>VLOOKUP($A$6&amp;$D$6&amp;$A16,MOTIVOS_DATOS!$A:$M,J$7,0)</f>
        <v>1.2996429897127852</v>
      </c>
      <c r="K16" s="57">
        <f>VLOOKUP($A$6&amp;$D$6&amp;$A16,MOTIVOS_DATOS!$A:$M,K$7,0)</f>
        <v>1.187291539233903</v>
      </c>
      <c r="M16" s="16"/>
    </row>
    <row r="17" spans="1:13" ht="15" customHeight="1" x14ac:dyDescent="0.4">
      <c r="A17" s="54" t="s">
        <v>115</v>
      </c>
      <c r="B17" s="39" t="s">
        <v>116</v>
      </c>
      <c r="C17" s="57">
        <f>VLOOKUP($A$6&amp;$D$6&amp;$A17,MOTIVOS_DATOS!$A:$M,C$7,0)</f>
        <v>4.0394265355060224</v>
      </c>
      <c r="D17" s="57">
        <f>VLOOKUP($A$6&amp;$D$6&amp;$A17,MOTIVOS_DATOS!$A:$M,D$7,0)</f>
        <v>4.0792322585957272</v>
      </c>
      <c r="E17" s="57">
        <f>VLOOKUP($A$6&amp;$D$6&amp;$A17,MOTIVOS_DATOS!$A:$M,E$7,0)</f>
        <v>3.8664012602650786</v>
      </c>
      <c r="F17" s="57">
        <f>VLOOKUP($A$6&amp;$D$6&amp;$A17,MOTIVOS_DATOS!$A:$M,F$7,0)</f>
        <v>3.5273847835695427</v>
      </c>
      <c r="G17" s="57">
        <f>VLOOKUP($A$6&amp;$D$6&amp;$A17,MOTIVOS_DATOS!$A:$M,G$7,0)</f>
        <v>3.9089607969735427</v>
      </c>
      <c r="H17" s="57">
        <f>VLOOKUP($A$6&amp;$D$6&amp;$A17,MOTIVOS_DATOS!$A:$M,H$7,0)</f>
        <v>3.7937211489605516</v>
      </c>
      <c r="I17" s="57">
        <f>VLOOKUP($A$6&amp;$D$6&amp;$A17,MOTIVOS_DATOS!$A:$M,I$7,0)</f>
        <v>3.7732951379502486</v>
      </c>
      <c r="J17" s="57">
        <f>VLOOKUP($A$6&amp;$D$6&amp;$A17,MOTIVOS_DATOS!$A:$M,J$7,0)</f>
        <v>3.2420715592348923</v>
      </c>
      <c r="K17" s="57">
        <f>VLOOKUP($A$6&amp;$D$6&amp;$A17,MOTIVOS_DATOS!$A:$M,K$7,0)</f>
        <v>3.8017256800581669</v>
      </c>
      <c r="M17" s="16"/>
    </row>
    <row r="18" spans="1:13" ht="15" customHeight="1" x14ac:dyDescent="0.4">
      <c r="A18" s="54" t="s">
        <v>116</v>
      </c>
      <c r="B18" s="39" t="s">
        <v>117</v>
      </c>
      <c r="C18" s="57">
        <f>VLOOKUP($A$6&amp;$D$6&amp;$A18,MOTIVOS_DATOS!$A:$M,C$7,0)</f>
        <v>0.56359236198157936</v>
      </c>
      <c r="D18" s="57">
        <f>VLOOKUP($A$6&amp;$D$6&amp;$A18,MOTIVOS_DATOS!$A:$M,D$7,0)</f>
        <v>0.53076587908645356</v>
      </c>
      <c r="E18" s="57">
        <f>VLOOKUP($A$6&amp;$D$6&amp;$A18,MOTIVOS_DATOS!$A:$M,E$7,0)</f>
        <v>0.63324077111088806</v>
      </c>
      <c r="F18" s="57">
        <f>VLOOKUP($A$6&amp;$D$6&amp;$A18,MOTIVOS_DATOS!$A:$M,F$7,0)</f>
        <v>0.81961802492083147</v>
      </c>
      <c r="G18" s="57">
        <f>VLOOKUP($A$6&amp;$D$6&amp;$A18,MOTIVOS_DATOS!$A:$M,G$7,0)</f>
        <v>0.32314992668480286</v>
      </c>
      <c r="H18" s="57">
        <f>VLOOKUP($A$6&amp;$D$6&amp;$A18,MOTIVOS_DATOS!$A:$M,H$7,0)</f>
        <v>0.45250754045902208</v>
      </c>
      <c r="I18" s="57">
        <f>VLOOKUP($A$6&amp;$D$6&amp;$A18,MOTIVOS_DATOS!$A:$M,I$7,0)</f>
        <v>0.71007380241750839</v>
      </c>
      <c r="J18" s="57">
        <f>VLOOKUP($A$6&amp;$D$6&amp;$A18,MOTIVOS_DATOS!$A:$M,J$7,0)</f>
        <v>0.77930037253032469</v>
      </c>
      <c r="K18" s="57">
        <f>VLOOKUP($A$6&amp;$D$6&amp;$A18,MOTIVOS_DATOS!$A:$M,K$7,0)</f>
        <v>0.75031737971308887</v>
      </c>
      <c r="M18" s="16"/>
    </row>
    <row r="19" spans="1:13" ht="15" customHeight="1" x14ac:dyDescent="0.4">
      <c r="A19" s="54" t="s">
        <v>117</v>
      </c>
      <c r="B19" s="39" t="s">
        <v>118</v>
      </c>
      <c r="C19" s="57">
        <f>VLOOKUP($A$6&amp;$D$6&amp;$A19,MOTIVOS_DATOS!$A:$M,C$7,0)</f>
        <v>1.4004526813450326</v>
      </c>
      <c r="D19" s="57">
        <f>VLOOKUP($A$6&amp;$D$6&amp;$A19,MOTIVOS_DATOS!$A:$M,D$7,0)</f>
        <v>1.3439778755229599</v>
      </c>
      <c r="E19" s="57">
        <f>VLOOKUP($A$6&amp;$D$6&amp;$A19,MOTIVOS_DATOS!$A:$M,E$7,0)</f>
        <v>1.5580838609694316</v>
      </c>
      <c r="F19" s="57">
        <f>VLOOKUP($A$6&amp;$D$6&amp;$A19,MOTIVOS_DATOS!$A:$M,F$7,0)</f>
        <v>1.7262805621446762</v>
      </c>
      <c r="G19" s="57">
        <f>VLOOKUP($A$6&amp;$D$6&amp;$A19,MOTIVOS_DATOS!$A:$M,G$7,0)</f>
        <v>1.3883050599585394</v>
      </c>
      <c r="H19" s="57">
        <f>VLOOKUP($A$6&amp;$D$6&amp;$A19,MOTIVOS_DATOS!$A:$M,H$7,0)</f>
        <v>1.2641214689570923</v>
      </c>
      <c r="I19" s="57">
        <f>VLOOKUP($A$6&amp;$D$6&amp;$A19,MOTIVOS_DATOS!$A:$M,I$7,0)</f>
        <v>1.3776622522219339</v>
      </c>
      <c r="J19" s="57">
        <f>VLOOKUP($A$6&amp;$D$6&amp;$A19,MOTIVOS_DATOS!$A:$M,J$7,0)</f>
        <v>1.7365829523757272</v>
      </c>
      <c r="K19" s="57">
        <f>VLOOKUP($A$6&amp;$D$6&amp;$A19,MOTIVOS_DATOS!$A:$M,K$7,0)</f>
        <v>1.4301122658603298</v>
      </c>
      <c r="M19" s="16"/>
    </row>
    <row r="20" spans="1:13" s="8" customFormat="1" ht="15" customHeight="1" x14ac:dyDescent="0.4">
      <c r="A20" s="54" t="s">
        <v>118</v>
      </c>
      <c r="B20" s="39" t="s">
        <v>119</v>
      </c>
      <c r="C20" s="57">
        <f>VLOOKUP($A$6&amp;$D$6&amp;$A20,MOTIVOS_DATOS!$A:$M,C$7,0)</f>
        <v>2.6987632159790724</v>
      </c>
      <c r="D20" s="57">
        <f>VLOOKUP($A$6&amp;$D$6&amp;$A20,MOTIVOS_DATOS!$A:$M,D$7,0)</f>
        <v>3.3013862782868233</v>
      </c>
      <c r="E20" s="57">
        <f>VLOOKUP($A$6&amp;$D$6&amp;$A20,MOTIVOS_DATOS!$A:$M,E$7,0)</f>
        <v>2.8373253177097819</v>
      </c>
      <c r="F20" s="57">
        <f>VLOOKUP($A$6&amp;$D$6&amp;$A20,MOTIVOS_DATOS!$A:$M,F$7,0)</f>
        <v>2.3577411397601997</v>
      </c>
      <c r="G20" s="57">
        <f>VLOOKUP($A$6&amp;$D$6&amp;$A20,MOTIVOS_DATOS!$A:$M,G$7,0)</f>
        <v>2.6214435290614708</v>
      </c>
      <c r="H20" s="57">
        <f>VLOOKUP($A$6&amp;$D$6&amp;$A20,MOTIVOS_DATOS!$A:$M,H$7,0)</f>
        <v>3.2053902119977078</v>
      </c>
      <c r="I20" s="57">
        <f>VLOOKUP($A$6&amp;$D$6&amp;$A20,MOTIVOS_DATOS!$A:$M,I$7,0)</f>
        <v>2.8159746167129169</v>
      </c>
      <c r="J20" s="57">
        <f>VLOOKUP($A$6&amp;$D$6&amp;$A20,MOTIVOS_DATOS!$A:$M,J$7,0)</f>
        <v>2.5368637958551612</v>
      </c>
      <c r="K20" s="57">
        <f>VLOOKUP($A$6&amp;$D$6&amp;$A20,MOTIVOS_DATOS!$A:$M,K$7,0)</f>
        <v>2.8012359054554685</v>
      </c>
      <c r="L20" s="17"/>
      <c r="M20" s="16"/>
    </row>
    <row r="21" spans="1:13" ht="15" customHeight="1" x14ac:dyDescent="0.4">
      <c r="A21" s="54" t="s">
        <v>119</v>
      </c>
      <c r="B21" s="39" t="s">
        <v>120</v>
      </c>
      <c r="C21" s="57">
        <f>VLOOKUP($A$6&amp;$D$6&amp;$A21,MOTIVOS_DATOS!$A:$M,C$7,0)</f>
        <v>1.272420499754755</v>
      </c>
      <c r="D21" s="57">
        <f>VLOOKUP($A$6&amp;$D$6&amp;$A21,MOTIVOS_DATOS!$A:$M,D$7,0)</f>
        <v>1.4927986254893002</v>
      </c>
      <c r="E21" s="57">
        <f>VLOOKUP($A$6&amp;$D$6&amp;$A21,MOTIVOS_DATOS!$A:$M,E$7,0)</f>
        <v>1.3937176674858747</v>
      </c>
      <c r="F21" s="57">
        <f>VLOOKUP($A$6&amp;$D$6&amp;$A21,MOTIVOS_DATOS!$A:$M,F$7,0)</f>
        <v>1.1242267306827392</v>
      </c>
      <c r="G21" s="57">
        <f>VLOOKUP($A$6&amp;$D$6&amp;$A21,MOTIVOS_DATOS!$A:$M,G$7,0)</f>
        <v>1.4841114166544214</v>
      </c>
      <c r="H21" s="57">
        <f>VLOOKUP($A$6&amp;$D$6&amp;$A21,MOTIVOS_DATOS!$A:$M,H$7,0)</f>
        <v>1.6932274606040294</v>
      </c>
      <c r="I21" s="57">
        <f>VLOOKUP($A$6&amp;$D$6&amp;$A21,MOTIVOS_DATOS!$A:$M,I$7,0)</f>
        <v>1.5201832578436618</v>
      </c>
      <c r="J21" s="57">
        <f>VLOOKUP($A$6&amp;$D$6&amp;$A21,MOTIVOS_DATOS!$A:$M,J$7,0)</f>
        <v>1.1753895208114311</v>
      </c>
      <c r="K21" s="57">
        <f>VLOOKUP($A$6&amp;$D$6&amp;$A21,MOTIVOS_DATOS!$A:$M,K$7,0)</f>
        <v>1.3368592536383257</v>
      </c>
      <c r="M21" s="16"/>
    </row>
    <row r="22" spans="1:13" ht="15" customHeight="1" x14ac:dyDescent="0.4">
      <c r="A22" s="54" t="s">
        <v>120</v>
      </c>
      <c r="B22" s="39" t="s">
        <v>121</v>
      </c>
      <c r="C22" s="57">
        <f>VLOOKUP($A$6&amp;$D$6&amp;$A22,MOTIVOS_DATOS!$A:$M,C$7,0)</f>
        <v>3.7705869529674638</v>
      </c>
      <c r="D22" s="57">
        <f>VLOOKUP($A$6&amp;$D$6&amp;$A22,MOTIVOS_DATOS!$A:$M,D$7,0)</f>
        <v>3.451715611700727</v>
      </c>
      <c r="E22" s="57">
        <f>VLOOKUP($A$6&amp;$D$6&amp;$A22,MOTIVOS_DATOS!$A:$M,E$7,0)</f>
        <v>5.0733179010578766</v>
      </c>
      <c r="F22" s="57">
        <f>VLOOKUP($A$6&amp;$D$6&amp;$A22,MOTIVOS_DATOS!$A:$M,F$7,0)</f>
        <v>7.1926237018529333</v>
      </c>
      <c r="G22" s="57">
        <f>VLOOKUP($A$6&amp;$D$6&amp;$A22,MOTIVOS_DATOS!$A:$M,G$7,0)</f>
        <v>3.7535907963387642</v>
      </c>
      <c r="H22" s="57">
        <f>VLOOKUP($A$6&amp;$D$6&amp;$A22,MOTIVOS_DATOS!$A:$M,H$7,0)</f>
        <v>3.5313409224404784</v>
      </c>
      <c r="I22" s="57">
        <f>VLOOKUP($A$6&amp;$D$6&amp;$A22,MOTIVOS_DATOS!$A:$M,I$7,0)</f>
        <v>4.5249736567711762</v>
      </c>
      <c r="J22" s="57">
        <f>VLOOKUP($A$6&amp;$D$6&amp;$A22,MOTIVOS_DATOS!$A:$M,J$7,0)</f>
        <v>6.8613937092444566</v>
      </c>
      <c r="K22" s="57">
        <f>VLOOKUP($A$6&amp;$D$6&amp;$A22,MOTIVOS_DATOS!$A:$M,K$7,0)</f>
        <v>3.8172412201230279</v>
      </c>
      <c r="L22" s="1"/>
      <c r="M22" s="16"/>
    </row>
    <row r="23" spans="1:13" ht="6" customHeight="1" x14ac:dyDescent="0.4">
      <c r="A23" s="54"/>
      <c r="B23" s="39"/>
      <c r="C23" s="58"/>
      <c r="D23" s="58"/>
      <c r="E23" s="58"/>
      <c r="F23" s="58"/>
      <c r="G23" s="58"/>
      <c r="H23" s="58"/>
      <c r="I23" s="58"/>
      <c r="J23" s="58"/>
      <c r="K23" s="58"/>
      <c r="L23" s="1"/>
      <c r="M23" s="16"/>
    </row>
    <row r="24" spans="1:13" ht="15" customHeight="1" x14ac:dyDescent="0.4">
      <c r="A24" s="54" t="s">
        <v>122</v>
      </c>
      <c r="B24" s="39" t="s">
        <v>123</v>
      </c>
      <c r="C24" s="57">
        <f>VLOOKUP($A$6&amp;$D$6&amp;$A24,MOTIVOS_DATOS!$A:$M,C$7,0)</f>
        <v>4.7640947735571428</v>
      </c>
      <c r="D24" s="57">
        <f>VLOOKUP($A$6&amp;$D$6&amp;$A24,MOTIVOS_DATOS!$A:$M,D$7,0)</f>
        <v>4.8628157326630399</v>
      </c>
      <c r="E24" s="57">
        <f>VLOOKUP($A$6&amp;$D$6&amp;$A24,MOTIVOS_DATOS!$A:$M,E$7,0)</f>
        <v>5.4584557711748714</v>
      </c>
      <c r="F24" s="57">
        <f>VLOOKUP($A$6&amp;$D$6&amp;$A24,MOTIVOS_DATOS!$A:$M,F$7,0)</f>
        <v>6.5051054524907368</v>
      </c>
      <c r="G24" s="57">
        <f>VLOOKUP($A$6&amp;$D$6&amp;$A24,MOTIVOS_DATOS!$A:$M,G$7,0)</f>
        <v>4.4448824379153029</v>
      </c>
      <c r="H24" s="57">
        <f>VLOOKUP($A$6&amp;$D$6&amp;$A24,MOTIVOS_DATOS!$A:$M,H$7,0)</f>
        <v>4.1660342410712676</v>
      </c>
      <c r="I24" s="57">
        <f>VLOOKUP($A$6&amp;$D$6&amp;$A24,MOTIVOS_DATOS!$A:$M,I$7,0)</f>
        <v>4.5935350130474841</v>
      </c>
      <c r="J24" s="57">
        <f>VLOOKUP($A$6&amp;$D$6&amp;$A24,MOTIVOS_DATOS!$A:$M,J$7,0)</f>
        <v>5.8627163723049378</v>
      </c>
      <c r="K24" s="57">
        <f>VLOOKUP($A$6&amp;$D$6&amp;$A24,MOTIVOS_DATOS!$A:$M,K$7,0)</f>
        <v>4.0737345205258118</v>
      </c>
      <c r="L24" s="1"/>
      <c r="M24" s="16"/>
    </row>
    <row r="25" spans="1:13" s="8" customFormat="1" ht="15" customHeight="1" x14ac:dyDescent="0.4">
      <c r="A25" s="54" t="s">
        <v>124</v>
      </c>
      <c r="B25" s="39" t="s">
        <v>125</v>
      </c>
      <c r="C25" s="57">
        <f>VLOOKUP($A$6&amp;$D$6&amp;$A25,MOTIVOS_DATOS!$A:$M,C$7,0)</f>
        <v>5.6078396642868826</v>
      </c>
      <c r="D25" s="57">
        <f>VLOOKUP($A$6&amp;$D$6&amp;$A25,MOTIVOS_DATOS!$A:$M,D$7,0)</f>
        <v>4.63272583607292</v>
      </c>
      <c r="E25" s="57">
        <f>VLOOKUP($A$6&amp;$D$6&amp;$A25,MOTIVOS_DATOS!$A:$M,E$7,0)</f>
        <v>4.0117675029145987</v>
      </c>
      <c r="F25" s="57">
        <f>VLOOKUP($A$6&amp;$D$6&amp;$A25,MOTIVOS_DATOS!$A:$M,F$7,0)</f>
        <v>3.6224040396047865</v>
      </c>
      <c r="G25" s="57">
        <f>VLOOKUP($A$6&amp;$D$6&amp;$A25,MOTIVOS_DATOS!$A:$M,G$7,0)</f>
        <v>4.725366988065808</v>
      </c>
      <c r="H25" s="57">
        <f>VLOOKUP($A$6&amp;$D$6&amp;$A25,MOTIVOS_DATOS!$A:$M,H$7,0)</f>
        <v>4.6111105105170029</v>
      </c>
      <c r="I25" s="57">
        <f>VLOOKUP($A$6&amp;$D$6&amp;$A25,MOTIVOS_DATOS!$A:$M,I$7,0)</f>
        <v>4.3476430395948382</v>
      </c>
      <c r="J25" s="57">
        <f>VLOOKUP($A$6&amp;$D$6&amp;$A25,MOTIVOS_DATOS!$A:$M,J$7,0)</f>
        <v>4.4007313199791813</v>
      </c>
      <c r="K25" s="57">
        <f>VLOOKUP($A$6&amp;$D$6&amp;$A25,MOTIVOS_DATOS!$A:$M,K$7,0)</f>
        <v>5.1071408992809904</v>
      </c>
      <c r="L25" s="1"/>
      <c r="M25" s="16"/>
    </row>
    <row r="26" spans="1:13" ht="15" customHeight="1" x14ac:dyDescent="0.4">
      <c r="A26" s="54" t="s">
        <v>126</v>
      </c>
      <c r="B26" s="39" t="s">
        <v>127</v>
      </c>
      <c r="C26" s="57">
        <f>VLOOKUP($A$6&amp;$D$6&amp;$A26,MOTIVOS_DATOS!$A:$M,C$7,0)</f>
        <v>72.896104692353802</v>
      </c>
      <c r="D26" s="57">
        <f>VLOOKUP($A$6&amp;$D$6&amp;$A26,MOTIVOS_DATOS!$A:$M,D$7,0)</f>
        <v>72.197679912446318</v>
      </c>
      <c r="E26" s="57">
        <f>VLOOKUP($A$6&amp;$D$6&amp;$A26,MOTIVOS_DATOS!$A:$M,E$7,0)</f>
        <v>73.922103602787502</v>
      </c>
      <c r="F26" s="57">
        <f>VLOOKUP($A$6&amp;$D$6&amp;$A26,MOTIVOS_DATOS!$A:$M,F$7,0)</f>
        <v>74.656038205760339</v>
      </c>
      <c r="G26" s="57">
        <f>VLOOKUP($A$6&amp;$D$6&amp;$A26,MOTIVOS_DATOS!$A:$M,G$7,0)</f>
        <v>74.006615026301233</v>
      </c>
      <c r="H26" s="57">
        <f>VLOOKUP($A$6&amp;$D$6&amp;$A26,MOTIVOS_DATOS!$A:$M,H$7,0)</f>
        <v>72.582026140257938</v>
      </c>
      <c r="I26" s="57">
        <f>VLOOKUP($A$6&amp;$D$6&amp;$A26,MOTIVOS_DATOS!$A:$M,I$7,0)</f>
        <v>73.902204555861445</v>
      </c>
      <c r="J26" s="57">
        <f>VLOOKUP($A$6&amp;$D$6&amp;$A26,MOTIVOS_DATOS!$A:$M,J$7,0)</f>
        <v>74.317748546726435</v>
      </c>
      <c r="K26" s="57">
        <f>VLOOKUP($A$6&amp;$D$6&amp;$A26,MOTIVOS_DATOS!$A:$M,K$7,0)</f>
        <v>72.600681500802096</v>
      </c>
      <c r="M26" s="16"/>
    </row>
    <row r="27" spans="1:13" ht="15" customHeight="1" x14ac:dyDescent="0.4">
      <c r="A27" s="54" t="s">
        <v>128</v>
      </c>
      <c r="B27" s="39" t="s">
        <v>129</v>
      </c>
      <c r="C27" s="57">
        <f>VLOOKUP($A$6&amp;$D$6&amp;$A27,MOTIVOS_DATOS!$A:$M,C$7,0)</f>
        <v>6.0643325249332394</v>
      </c>
      <c r="D27" s="57">
        <f>VLOOKUP($A$6&amp;$D$6&amp;$A27,MOTIVOS_DATOS!$A:$M,D$7,0)</f>
        <v>7.0319141906144136</v>
      </c>
      <c r="E27" s="57">
        <f>VLOOKUP($A$6&amp;$D$6&amp;$A27,MOTIVOS_DATOS!$A:$M,E$7,0)</f>
        <v>6.0516296496352631</v>
      </c>
      <c r="F27" s="57">
        <f>VLOOKUP($A$6&amp;$D$6&amp;$A27,MOTIVOS_DATOS!$A:$M,F$7,0)</f>
        <v>5.1532363901323475</v>
      </c>
      <c r="G27" s="57">
        <f>VLOOKUP($A$6&amp;$D$6&amp;$A27,MOTIVOS_DATOS!$A:$M,G$7,0)</f>
        <v>6.2367261967596832</v>
      </c>
      <c r="H27" s="57">
        <f>VLOOKUP($A$6&amp;$D$6&amp;$A27,MOTIVOS_DATOS!$A:$M,H$7,0)</f>
        <v>6.9854524095235</v>
      </c>
      <c r="I27" s="57">
        <f>VLOOKUP($A$6&amp;$D$6&amp;$A27,MOTIVOS_DATOS!$A:$M,I$7,0)</f>
        <v>6.4397195204704829</v>
      </c>
      <c r="J27" s="57">
        <f>VLOOKUP($A$6&amp;$D$6&amp;$A27,MOTIVOS_DATOS!$A:$M,J$7,0)</f>
        <v>5.3075661170892907</v>
      </c>
      <c r="K27" s="57">
        <f>VLOOKUP($A$6&amp;$D$6&amp;$A27,MOTIVOS_DATOS!$A:$M,K$7,0)</f>
        <v>6.0316824298590834</v>
      </c>
      <c r="M27" s="16"/>
    </row>
    <row r="28" spans="1:13" ht="15" customHeight="1" x14ac:dyDescent="0.4">
      <c r="A28" s="54" t="s">
        <v>130</v>
      </c>
      <c r="B28" s="39" t="s">
        <v>131</v>
      </c>
      <c r="C28" s="57">
        <f>VLOOKUP($A$6&amp;$D$6&amp;$A28,MOTIVOS_DATOS!$A:$M,C$7,0)</f>
        <v>0.36676045016077174</v>
      </c>
      <c r="D28" s="57">
        <f>VLOOKUP($A$6&amp;$D$6&amp;$A28,MOTIVOS_DATOS!$A:$M,D$7,0)</f>
        <v>0.50283111180373785</v>
      </c>
      <c r="E28" s="57">
        <f>VLOOKUP($A$6&amp;$D$6&amp;$A28,MOTIVOS_DATOS!$A:$M,E$7,0)</f>
        <v>0.36445651068484142</v>
      </c>
      <c r="F28" s="57">
        <f>VLOOKUP($A$6&amp;$D$6&amp;$A28,MOTIVOS_DATOS!$A:$M,F$7,0)</f>
        <v>0.20470822015593665</v>
      </c>
      <c r="G28" s="57">
        <f>VLOOKUP($A$6&amp;$D$6&amp;$A28,MOTIVOS_DATOS!$A:$M,G$7,0)</f>
        <v>0.40674871562506243</v>
      </c>
      <c r="H28" s="57">
        <f>VLOOKUP($A$6&amp;$D$6&amp;$A28,MOTIVOS_DATOS!$A:$M,H$7,0)</f>
        <v>0.34547435523219572</v>
      </c>
      <c r="I28" s="57">
        <f>VLOOKUP($A$6&amp;$D$6&amp;$A28,MOTIVOS_DATOS!$A:$M,I$7,0)</f>
        <v>0.25635626941261497</v>
      </c>
      <c r="J28" s="57">
        <f>VLOOKUP($A$6&amp;$D$6&amp;$A28,MOTIVOS_DATOS!$A:$M,J$7,0)</f>
        <v>0.14435792270724809</v>
      </c>
      <c r="K28" s="57">
        <f>VLOOKUP($A$6&amp;$D$6&amp;$A28,MOTIVOS_DATOS!$A:$M,K$7,0)</f>
        <v>0.36379252888155383</v>
      </c>
      <c r="L28" s="17"/>
      <c r="M28" s="16"/>
    </row>
    <row r="29" spans="1:13" ht="15" customHeight="1" x14ac:dyDescent="0.4">
      <c r="A29" s="54" t="s">
        <v>132</v>
      </c>
      <c r="B29" s="39" t="s">
        <v>133</v>
      </c>
      <c r="C29" s="57">
        <f>VLOOKUP($A$6&amp;$D$6&amp;$A29,MOTIVOS_DATOS!$A:$M,C$7,0)</f>
        <v>8.1289273257398218</v>
      </c>
      <c r="D29" s="57">
        <f>VLOOKUP($A$6&amp;$D$6&amp;$A29,MOTIVOS_DATOS!$A:$M,D$7,0)</f>
        <v>8.3743060922529349</v>
      </c>
      <c r="E29" s="57">
        <f>VLOOKUP($A$6&amp;$D$6&amp;$A29,MOTIVOS_DATOS!$A:$M,E$7,0)</f>
        <v>7.6651420727966073</v>
      </c>
      <c r="F29" s="57">
        <f>VLOOKUP($A$6&amp;$D$6&amp;$A29,MOTIVOS_DATOS!$A:$M,F$7,0)</f>
        <v>6.7512628012525226</v>
      </c>
      <c r="G29" s="57">
        <f>VLOOKUP($A$6&amp;$D$6&amp;$A29,MOTIVOS_DATOS!$A:$M,G$7,0)</f>
        <v>7.7463213516790255</v>
      </c>
      <c r="H29" s="57">
        <f>VLOOKUP($A$6&amp;$D$6&amp;$A29,MOTIVOS_DATOS!$A:$M,H$7,0)</f>
        <v>8.4997171201752781</v>
      </c>
      <c r="I29" s="57">
        <f>VLOOKUP($A$6&amp;$D$6&amp;$A29,MOTIVOS_DATOS!$A:$M,I$7,0)</f>
        <v>7.886990306795175</v>
      </c>
      <c r="J29" s="57">
        <f>VLOOKUP($A$6&amp;$D$6&amp;$A29,MOTIVOS_DATOS!$A:$M,J$7,0)</f>
        <v>7.0160429736984806</v>
      </c>
      <c r="K29" s="57">
        <f>VLOOKUP($A$6&amp;$D$6&amp;$A29,MOTIVOS_DATOS!$A:$M,K$7,0)</f>
        <v>8.6198346451694796</v>
      </c>
      <c r="M29" s="16"/>
    </row>
    <row r="30" spans="1:13" ht="15" customHeight="1" x14ac:dyDescent="0.4">
      <c r="A30" s="54" t="s">
        <v>134</v>
      </c>
      <c r="B30" s="39" t="s">
        <v>135</v>
      </c>
      <c r="C30" s="57">
        <f>VLOOKUP($A$6&amp;$D$6&amp;$A30,MOTIVOS_DATOS!$A:$M,C$7,0)</f>
        <v>0.28794764019837593</v>
      </c>
      <c r="D30" s="57">
        <f>VLOOKUP($A$6&amp;$D$6&amp;$A30,MOTIVOS_DATOS!$A:$M,D$7,0)</f>
        <v>0.14757921653314168</v>
      </c>
      <c r="E30" s="57">
        <f>VLOOKUP($A$6&amp;$D$6&amp;$A30,MOTIVOS_DATOS!$A:$M,E$7,0)</f>
        <v>7.7183288691087551E-2</v>
      </c>
      <c r="F30" s="57">
        <f>VLOOKUP($A$6&amp;$D$6&amp;$A30,MOTIVOS_DATOS!$A:$M,F$7,0)</f>
        <v>0.15751652849133507</v>
      </c>
      <c r="G30" s="57">
        <f>VLOOKUP($A$6&amp;$D$6&amp;$A30,MOTIVOS_DATOS!$A:$M,G$7,0)</f>
        <v>9.6539894444352875E-2</v>
      </c>
      <c r="H30" s="57">
        <f>VLOOKUP($A$6&amp;$D$6&amp;$A30,MOTIVOS_DATOS!$A:$M,H$7,0)</f>
        <v>0.1302807537215814</v>
      </c>
      <c r="I30" s="57">
        <f>VLOOKUP($A$6&amp;$D$6&amp;$A30,MOTIVOS_DATOS!$A:$M,I$7,0)</f>
        <v>9.4655014040527188E-2</v>
      </c>
      <c r="J30" s="57">
        <f>VLOOKUP($A$6&amp;$D$6&amp;$A30,MOTIVOS_DATOS!$A:$M,J$7,0)</f>
        <v>0.15009450417681772</v>
      </c>
      <c r="K30" s="57">
        <f>VLOOKUP($A$6&amp;$D$6&amp;$A30,MOTIVOS_DATOS!$A:$M,K$7,0)</f>
        <v>0.12628841737163432</v>
      </c>
      <c r="M30" s="16"/>
    </row>
    <row r="31" spans="1:13" s="8" customFormat="1" ht="15" customHeight="1" x14ac:dyDescent="0.4">
      <c r="A31" s="54" t="s">
        <v>136</v>
      </c>
      <c r="B31" s="39" t="s">
        <v>137</v>
      </c>
      <c r="C31" s="57">
        <f>VLOOKUP($A$6&amp;$D$6&amp;$A31,MOTIVOS_DATOS!$A:$M,C$7,0)</f>
        <v>1.8840154776827076</v>
      </c>
      <c r="D31" s="57">
        <f>VLOOKUP($A$6&amp;$D$6&amp;$A31,MOTIVOS_DATOS!$A:$M,D$7,0)</f>
        <v>2.2501414407413654</v>
      </c>
      <c r="E31" s="57">
        <f>VLOOKUP($A$6&amp;$D$6&amp;$A31,MOTIVOS_DATOS!$A:$M,E$7,0)</f>
        <v>2.4492405205665264</v>
      </c>
      <c r="F31" s="57">
        <f>VLOOKUP($A$6&amp;$D$6&amp;$A31,MOTIVOS_DATOS!$A:$M,F$7,0)</f>
        <v>2.9497449882973497</v>
      </c>
      <c r="G31" s="57">
        <f>VLOOKUP($A$6&amp;$D$6&amp;$A31,MOTIVOS_DATOS!$A:$M,G$7,0)</f>
        <v>2.3367834671337144</v>
      </c>
      <c r="H31" s="57">
        <f>VLOOKUP($A$6&amp;$D$6&amp;$A31,MOTIVOS_DATOS!$A:$M,H$7,0)</f>
        <v>2.6799126495929775</v>
      </c>
      <c r="I31" s="57">
        <f>VLOOKUP($A$6&amp;$D$6&amp;$A31,MOTIVOS_DATOS!$A:$M,I$7,0)</f>
        <v>2.4789202448403134</v>
      </c>
      <c r="J31" s="57">
        <f>VLOOKUP($A$6&amp;$D$6&amp;$A31,MOTIVOS_DATOS!$A:$M,J$7,0)</f>
        <v>2.8007316165404061</v>
      </c>
      <c r="K31" s="57">
        <f>VLOOKUP($A$6&amp;$D$6&amp;$A31,MOTIVOS_DATOS!$A:$M,K$7,0)</f>
        <v>3.0768354645861944</v>
      </c>
      <c r="L31" s="2"/>
      <c r="M31" s="16"/>
    </row>
    <row r="32" spans="1:13" s="8" customFormat="1" ht="6" customHeight="1" x14ac:dyDescent="0.4">
      <c r="A32" s="54"/>
      <c r="B32" s="39"/>
      <c r="C32" s="58"/>
      <c r="D32" s="58"/>
      <c r="E32" s="58"/>
      <c r="F32" s="58"/>
      <c r="G32" s="58"/>
      <c r="H32" s="58"/>
      <c r="I32" s="58"/>
      <c r="J32" s="58"/>
      <c r="K32" s="58"/>
      <c r="L32" s="2"/>
      <c r="M32" s="16"/>
    </row>
    <row r="33" spans="1:13" ht="15" customHeight="1" x14ac:dyDescent="0.4">
      <c r="A33" s="54" t="s">
        <v>138</v>
      </c>
      <c r="B33" s="39" t="s">
        <v>139</v>
      </c>
      <c r="C33" s="57">
        <f>VLOOKUP($A$6&amp;$D$6&amp;$A33,MOTIVOS_DATOS!$A:$M,C$7,0)</f>
        <v>21.723459044089598</v>
      </c>
      <c r="D33" s="57">
        <f>VLOOKUP($A$6&amp;$D$6&amp;$A33,MOTIVOS_DATOS!$A:$M,D$7,0)</f>
        <v>22.581564749822157</v>
      </c>
      <c r="E33" s="57">
        <f>VLOOKUP($A$6&amp;$D$6&amp;$A33,MOTIVOS_DATOS!$A:$M,E$7,0)</f>
        <v>20.858249139427265</v>
      </c>
      <c r="F33" s="57">
        <f>VLOOKUP($A$6&amp;$D$6&amp;$A33,MOTIVOS_DATOS!$A:$M,F$7,0)</f>
        <v>19.693769937769524</v>
      </c>
      <c r="G33" s="57">
        <f>VLOOKUP($A$6&amp;$D$6&amp;$A33,MOTIVOS_DATOS!$A:$M,G$7,0)</f>
        <v>21.294622581922411</v>
      </c>
      <c r="H33" s="57">
        <f>VLOOKUP($A$6&amp;$D$6&amp;$A33,MOTIVOS_DATOS!$A:$M,H$7,0)</f>
        <v>22.589986414561285</v>
      </c>
      <c r="I33" s="57">
        <f>VLOOKUP($A$6&amp;$D$6&amp;$A33,MOTIVOS_DATOS!$A:$M,I$7,0)</f>
        <v>20.505124516581059</v>
      </c>
      <c r="J33" s="57">
        <f>VLOOKUP($A$6&amp;$D$6&amp;$A33,MOTIVOS_DATOS!$A:$M,J$7,0)</f>
        <v>19.001512956512759</v>
      </c>
      <c r="K33" s="57">
        <f>VLOOKUP($A$6&amp;$D$6&amp;$A33,MOTIVOS_DATOS!$A:$M,K$7,0)</f>
        <v>20.573660224820244</v>
      </c>
      <c r="L33" s="17"/>
      <c r="M33" s="16"/>
    </row>
    <row r="34" spans="1:13" ht="15" customHeight="1" x14ac:dyDescent="0.4">
      <c r="A34" s="54" t="s">
        <v>140</v>
      </c>
      <c r="B34" s="39" t="s">
        <v>141</v>
      </c>
      <c r="C34" s="57">
        <f>VLOOKUP($A$6&amp;$D$6&amp;$A34,MOTIVOS_DATOS!$A:$M,C$7,0)</f>
        <v>11.993984685813942</v>
      </c>
      <c r="D34" s="57">
        <f>VLOOKUP($A$6&amp;$D$6&amp;$A34,MOTIVOS_DATOS!$A:$M,D$7,0)</f>
        <v>11.735881634330539</v>
      </c>
      <c r="E34" s="57">
        <f>VLOOKUP($A$6&amp;$D$6&amp;$A34,MOTIVOS_DATOS!$A:$M,E$7,0)</f>
        <v>11.76744566655913</v>
      </c>
      <c r="F34" s="57">
        <f>VLOOKUP($A$6&amp;$D$6&amp;$A34,MOTIVOS_DATOS!$A:$M,F$7,0)</f>
        <v>11.454982964834768</v>
      </c>
      <c r="G34" s="57">
        <f>VLOOKUP($A$6&amp;$D$6&amp;$A34,MOTIVOS_DATOS!$A:$M,G$7,0)</f>
        <v>12.054403698971763</v>
      </c>
      <c r="H34" s="57">
        <f>VLOOKUP($A$6&amp;$D$6&amp;$A34,MOTIVOS_DATOS!$A:$M,H$7,0)</f>
        <v>11.548311189428583</v>
      </c>
      <c r="I34" s="57">
        <f>VLOOKUP($A$6&amp;$D$6&amp;$A34,MOTIVOS_DATOS!$A:$M,I$7,0)</f>
        <v>11.470296975080133</v>
      </c>
      <c r="J34" s="57">
        <f>VLOOKUP($A$6&amp;$D$6&amp;$A34,MOTIVOS_DATOS!$A:$M,J$7,0)</f>
        <v>11.140584354121779</v>
      </c>
      <c r="K34" s="57">
        <f>VLOOKUP($A$6&amp;$D$6&amp;$A34,MOTIVOS_DATOS!$A:$M,K$7,0)</f>
        <v>11.111002112017728</v>
      </c>
      <c r="M34" s="16"/>
    </row>
    <row r="35" spans="1:13" ht="15" customHeight="1" x14ac:dyDescent="0.4">
      <c r="A35" s="54" t="s">
        <v>142</v>
      </c>
      <c r="B35" s="39" t="s">
        <v>143</v>
      </c>
      <c r="C35" s="57">
        <f>VLOOKUP($A$6&amp;$D$6&amp;$A35,MOTIVOS_DATOS!$A:$M,C$7,0)</f>
        <v>28.649544934328848</v>
      </c>
      <c r="D35" s="57">
        <f>VLOOKUP($A$6&amp;$D$6&amp;$A35,MOTIVOS_DATOS!$A:$M,D$7,0)</f>
        <v>28.266641505940161</v>
      </c>
      <c r="E35" s="57">
        <f>VLOOKUP($A$6&amp;$D$6&amp;$A35,MOTIVOS_DATOS!$A:$M,E$7,0)</f>
        <v>28.851887198462791</v>
      </c>
      <c r="F35" s="57">
        <f>VLOOKUP($A$6&amp;$D$6&amp;$A35,MOTIVOS_DATOS!$A:$M,F$7,0)</f>
        <v>26.830391307587586</v>
      </c>
      <c r="G35" s="57">
        <f>VLOOKUP($A$6&amp;$D$6&amp;$A35,MOTIVOS_DATOS!$A:$M,G$7,0)</f>
        <v>29.348429378404266</v>
      </c>
      <c r="H35" s="57">
        <f>VLOOKUP($A$6&amp;$D$6&amp;$A35,MOTIVOS_DATOS!$A:$M,H$7,0)</f>
        <v>28.769231323625334</v>
      </c>
      <c r="I35" s="57">
        <f>VLOOKUP($A$6&amp;$D$6&amp;$A35,MOTIVOS_DATOS!$A:$M,I$7,0)</f>
        <v>29.365479888117136</v>
      </c>
      <c r="J35" s="57">
        <f>VLOOKUP($A$6&amp;$D$6&amp;$A35,MOTIVOS_DATOS!$A:$M,J$7,0)</f>
        <v>28.134961059039902</v>
      </c>
      <c r="K35" s="57">
        <f>VLOOKUP($A$6&amp;$D$6&amp;$A35,MOTIVOS_DATOS!$A:$M,K$7,0)</f>
        <v>30.435250210624719</v>
      </c>
      <c r="M35" s="16"/>
    </row>
    <row r="36" spans="1:13" ht="15" customHeight="1" x14ac:dyDescent="0.4">
      <c r="A36" s="54" t="s">
        <v>144</v>
      </c>
      <c r="B36" s="39" t="s">
        <v>145</v>
      </c>
      <c r="C36" s="57">
        <f>VLOOKUP($A$6&amp;$D$6&amp;$A36,MOTIVOS_DATOS!$A:$M,C$7,0)</f>
        <v>12.622128590113901</v>
      </c>
      <c r="D36" s="57">
        <f>VLOOKUP($A$6&amp;$D$6&amp;$A36,MOTIVOS_DATOS!$A:$M,D$7,0)</f>
        <v>13.598588172267579</v>
      </c>
      <c r="E36" s="57">
        <f>VLOOKUP($A$6&amp;$D$6&amp;$A36,MOTIVOS_DATOS!$A:$M,E$7,0)</f>
        <v>13.200586354626687</v>
      </c>
      <c r="F36" s="57">
        <f>VLOOKUP($A$6&amp;$D$6&amp;$A36,MOTIVOS_DATOS!$A:$M,F$7,0)</f>
        <v>12.249797148402903</v>
      </c>
      <c r="G36" s="57">
        <f>VLOOKUP($A$6&amp;$D$6&amp;$A36,MOTIVOS_DATOS!$A:$M,G$7,0)</f>
        <v>12.448334792856951</v>
      </c>
      <c r="H36" s="57">
        <f>VLOOKUP($A$6&amp;$D$6&amp;$A36,MOTIVOS_DATOS!$A:$M,H$7,0)</f>
        <v>12.669225197565432</v>
      </c>
      <c r="I36" s="57">
        <f>VLOOKUP($A$6&amp;$D$6&amp;$A36,MOTIVOS_DATOS!$A:$M,I$7,0)</f>
        <v>13.380581040598916</v>
      </c>
      <c r="J36" s="57">
        <f>VLOOKUP($A$6&amp;$D$6&amp;$A36,MOTIVOS_DATOS!$A:$M,J$7,0)</f>
        <v>11.908774307517184</v>
      </c>
      <c r="K36" s="57">
        <f>VLOOKUP($A$6&amp;$D$6&amp;$A36,MOTIVOS_DATOS!$A:$M,K$7,0)</f>
        <v>12.40808611377197</v>
      </c>
      <c r="M36" s="16"/>
    </row>
    <row r="37" spans="1:13" s="8" customFormat="1" ht="15" customHeight="1" x14ac:dyDescent="0.4">
      <c r="A37" s="54" t="s">
        <v>146</v>
      </c>
      <c r="B37" s="39" t="s">
        <v>147</v>
      </c>
      <c r="C37" s="57">
        <f>VLOOKUP($A$6&amp;$D$6&amp;$A37,MOTIVOS_DATOS!$A:$M,C$7,0)</f>
        <v>5.0651602267153528</v>
      </c>
      <c r="D37" s="57">
        <f>VLOOKUP($A$6&amp;$D$6&amp;$A37,MOTIVOS_DATOS!$A:$M,D$7,0)</f>
        <v>4.6756969644926318</v>
      </c>
      <c r="E37" s="57">
        <f>VLOOKUP($A$6&amp;$D$6&amp;$A37,MOTIVOS_DATOS!$A:$M,E$7,0)</f>
        <v>4.8999371618577188</v>
      </c>
      <c r="F37" s="57">
        <f>VLOOKUP($A$6&amp;$D$6&amp;$A37,MOTIVOS_DATOS!$A:$M,F$7,0)</f>
        <v>5.3209108625300878</v>
      </c>
      <c r="G37" s="57">
        <f>VLOOKUP($A$6&amp;$D$6&amp;$A37,MOTIVOS_DATOS!$A:$M,G$7,0)</f>
        <v>4.7547842506120697</v>
      </c>
      <c r="H37" s="57">
        <f>VLOOKUP($A$6&amp;$D$6&amp;$A37,MOTIVOS_DATOS!$A:$M,H$7,0)</f>
        <v>4.7765141277751955</v>
      </c>
      <c r="I37" s="57">
        <f>VLOOKUP($A$6&amp;$D$6&amp;$A37,MOTIVOS_DATOS!$A:$M,I$7,0)</f>
        <v>4.9405070588819431</v>
      </c>
      <c r="J37" s="57">
        <f>VLOOKUP($A$6&amp;$D$6&amp;$A37,MOTIVOS_DATOS!$A:$M,J$7,0)</f>
        <v>5.3459139547378376</v>
      </c>
      <c r="K37" s="57">
        <f>VLOOKUP($A$6&amp;$D$6&amp;$A37,MOTIVOS_DATOS!$A:$M,K$7,0)</f>
        <v>4.9190970258635609</v>
      </c>
      <c r="L37" s="2"/>
      <c r="M37" s="16"/>
    </row>
    <row r="38" spans="1:13" ht="15" customHeight="1" x14ac:dyDescent="0.4">
      <c r="A38" s="54" t="s">
        <v>148</v>
      </c>
      <c r="B38" s="39" t="s">
        <v>149</v>
      </c>
      <c r="C38" s="57">
        <f>VLOOKUP($A$6&amp;$D$6&amp;$A38,MOTIVOS_DATOS!$A:$M,C$7,0)</f>
        <v>14.502581884571367</v>
      </c>
      <c r="D38" s="57">
        <f>VLOOKUP($A$6&amp;$D$6&amp;$A38,MOTIVOS_DATOS!$A:$M,D$7,0)</f>
        <v>13.968132809057296</v>
      </c>
      <c r="E38" s="57">
        <f>VLOOKUP($A$6&amp;$D$6&amp;$A38,MOTIVOS_DATOS!$A:$M,E$7,0)</f>
        <v>14.761726924157124</v>
      </c>
      <c r="F38" s="57">
        <f>VLOOKUP($A$6&amp;$D$6&amp;$A38,MOTIVOS_DATOS!$A:$M,F$7,0)</f>
        <v>17.823336222487001</v>
      </c>
      <c r="G38" s="57">
        <f>VLOOKUP($A$6&amp;$D$6&amp;$A38,MOTIVOS_DATOS!$A:$M,G$7,0)</f>
        <v>14.582106883421996</v>
      </c>
      <c r="H38" s="57">
        <f>VLOOKUP($A$6&amp;$D$6&amp;$A38,MOTIVOS_DATOS!$A:$M,H$7,0)</f>
        <v>14.394867803230957</v>
      </c>
      <c r="I38" s="57">
        <f>VLOOKUP($A$6&amp;$D$6&amp;$A38,MOTIVOS_DATOS!$A:$M,I$7,0)</f>
        <v>15.004092855054314</v>
      </c>
      <c r="J38" s="57">
        <f>VLOOKUP($A$6&amp;$D$6&amp;$A38,MOTIVOS_DATOS!$A:$M,J$7,0)</f>
        <v>17.890117640894999</v>
      </c>
      <c r="K38" s="57">
        <f>VLOOKUP($A$6&amp;$D$6&amp;$A38,MOTIVOS_DATOS!$A:$M,K$7,0)</f>
        <v>15.232058669082601</v>
      </c>
      <c r="M38" s="16"/>
    </row>
    <row r="39" spans="1:13" x14ac:dyDescent="0.4">
      <c r="A39" s="54" t="s">
        <v>150</v>
      </c>
      <c r="B39" s="39" t="s">
        <v>151</v>
      </c>
      <c r="C39" s="57">
        <f>VLOOKUP($A$6&amp;$D$6&amp;$A39,MOTIVOS_DATOS!$A:$M,C$7,0)</f>
        <v>1.6410376587279962</v>
      </c>
      <c r="D39" s="57">
        <f>VLOOKUP($A$6&amp;$D$6&amp;$A39,MOTIVOS_DATOS!$A:$M,D$7,0)</f>
        <v>1.5410828370980778</v>
      </c>
      <c r="E39" s="57">
        <f>VLOOKUP($A$6&amp;$D$6&amp;$A39,MOTIVOS_DATOS!$A:$M,E$7,0)</f>
        <v>1.6623577975534209</v>
      </c>
      <c r="F39" s="57">
        <f>VLOOKUP($A$6&amp;$D$6&amp;$A39,MOTIVOS_DATOS!$A:$M,F$7,0)</f>
        <v>2.7904734142441989</v>
      </c>
      <c r="G39" s="57">
        <f>VLOOKUP($A$6&amp;$D$6&amp;$A39,MOTIVOS_DATOS!$A:$M,G$7,0)</f>
        <v>1.5480213664437694</v>
      </c>
      <c r="H39" s="57">
        <f>VLOOKUP($A$6&amp;$D$6&amp;$A39,MOTIVOS_DATOS!$A:$M,H$7,0)</f>
        <v>1.5086081952267183</v>
      </c>
      <c r="I39" s="57">
        <f>VLOOKUP($A$6&amp;$D$6&amp;$A39,MOTIVOS_DATOS!$A:$M,I$7,0)</f>
        <v>1.6714247687036925</v>
      </c>
      <c r="J39" s="57">
        <f>VLOOKUP($A$6&amp;$D$6&amp;$A39,MOTIVOS_DATOS!$A:$M,J$7,0)</f>
        <v>2.7781806067741504</v>
      </c>
      <c r="K39" s="57">
        <f>VLOOKUP($A$6&amp;$D$6&amp;$A39,MOTIVOS_DATOS!$A:$M,K$7,0)</f>
        <v>1.6967191593476982</v>
      </c>
      <c r="L39" s="18"/>
      <c r="M39" s="16"/>
    </row>
    <row r="40" spans="1:13" x14ac:dyDescent="0.4">
      <c r="A40" s="54" t="s">
        <v>152</v>
      </c>
      <c r="B40" s="39" t="s">
        <v>153</v>
      </c>
      <c r="C40" s="57">
        <f>VLOOKUP($A$6&amp;$D$6&amp;$A40,MOTIVOS_DATOS!$A:$M,C$7,0)</f>
        <v>3.8021077442912423</v>
      </c>
      <c r="D40" s="57">
        <f>VLOOKUP($A$6&amp;$D$6&amp;$A40,MOTIVOS_DATOS!$A:$M,D$7,0)</f>
        <v>3.6323961316089752</v>
      </c>
      <c r="E40" s="57">
        <f>VLOOKUP($A$6&amp;$D$6&amp;$A40,MOTIVOS_DATOS!$A:$M,E$7,0)</f>
        <v>3.9978057163177789</v>
      </c>
      <c r="F40" s="57">
        <f>VLOOKUP($A$6&amp;$D$6&amp;$A40,MOTIVOS_DATOS!$A:$M,F$7,0)</f>
        <v>3.8363478508653017</v>
      </c>
      <c r="G40" s="57">
        <f>VLOOKUP($A$6&amp;$D$6&amp;$A40,MOTIVOS_DATOS!$A:$M,G$7,0)</f>
        <v>3.9692823176931089</v>
      </c>
      <c r="H40" s="57">
        <f>VLOOKUP($A$6&amp;$D$6&amp;$A40,MOTIVOS_DATOS!$A:$M,H$7,0)</f>
        <v>3.7432568296558957</v>
      </c>
      <c r="I40" s="57">
        <f>VLOOKUP($A$6&amp;$D$6&amp;$A40,MOTIVOS_DATOS!$A:$M,I$7,0)</f>
        <v>3.6625087580891642</v>
      </c>
      <c r="J40" s="57">
        <f>VLOOKUP($A$6&amp;$D$6&amp;$A40,MOTIVOS_DATOS!$A:$M,J$7,0)</f>
        <v>3.7999600630884576</v>
      </c>
      <c r="K40" s="57">
        <f>VLOOKUP($A$6&amp;$D$6&amp;$A40,MOTIVOS_DATOS!$A:$M,K$7,0)</f>
        <v>3.6241264844714767</v>
      </c>
      <c r="M40" s="16"/>
    </row>
    <row r="41" spans="1:13" ht="6" customHeight="1" x14ac:dyDescent="0.4">
      <c r="A41" s="54"/>
      <c r="B41" s="39"/>
      <c r="C41" s="58"/>
      <c r="D41" s="58"/>
      <c r="E41" s="58"/>
      <c r="F41" s="58"/>
      <c r="G41" s="58"/>
      <c r="H41" s="58"/>
      <c r="I41" s="58"/>
      <c r="J41" s="58"/>
      <c r="K41" s="58"/>
      <c r="M41" s="16"/>
    </row>
    <row r="42" spans="1:13" x14ac:dyDescent="0.4">
      <c r="A42" s="54" t="s">
        <v>154</v>
      </c>
      <c r="B42" s="39" t="s">
        <v>155</v>
      </c>
      <c r="C42" s="57">
        <f>VLOOKUP($A$6&amp;$D$6&amp;$A42,MOTIVOS_DATOS!$A:$M,C$7,0)</f>
        <v>25.684175568150852</v>
      </c>
      <c r="D42" s="57">
        <f>VLOOKUP($A$6&amp;$D$6&amp;$A42,MOTIVOS_DATOS!$A:$M,D$7,0)</f>
        <v>25.980549203532256</v>
      </c>
      <c r="E42" s="57">
        <f>VLOOKUP($A$6&amp;$D$6&amp;$A42,MOTIVOS_DATOS!$A:$M,E$7,0)</f>
        <v>24.851437969728586</v>
      </c>
      <c r="F42" s="57">
        <f>VLOOKUP($A$6&amp;$D$6&amp;$A42,MOTIVOS_DATOS!$A:$M,F$7,0)</f>
        <v>24.371681892773484</v>
      </c>
      <c r="G42" s="57">
        <f>VLOOKUP($A$6&amp;$D$6&amp;$A42,MOTIVOS_DATOS!$A:$M,G$7,0)</f>
        <v>26.629300056428679</v>
      </c>
      <c r="H42" s="57">
        <f>VLOOKUP($A$6&amp;$D$6&amp;$A42,MOTIVOS_DATOS!$A:$M,H$7,0)</f>
        <v>25.027844744020783</v>
      </c>
      <c r="I42" s="57">
        <f>VLOOKUP($A$6&amp;$D$6&amp;$A42,MOTIVOS_DATOS!$A:$M,I$7,0)</f>
        <v>24.729533655888471</v>
      </c>
      <c r="J42" s="57">
        <f>VLOOKUP($A$6&amp;$D$6&amp;$A42,MOTIVOS_DATOS!$A:$M,J$7,0)</f>
        <v>24.366342574675354</v>
      </c>
      <c r="K42" s="57">
        <f>VLOOKUP($A$6&amp;$D$6&amp;$A42,MOTIVOS_DATOS!$A:$M,K$7,0)</f>
        <v>25.949362066776693</v>
      </c>
      <c r="M42" s="16"/>
    </row>
    <row r="43" spans="1:13" ht="15" customHeight="1" x14ac:dyDescent="0.4">
      <c r="A43" s="54" t="s">
        <v>156</v>
      </c>
      <c r="B43" s="39" t="s">
        <v>157</v>
      </c>
      <c r="C43" s="57">
        <f>VLOOKUP($A$6&amp;$D$6&amp;$A43,MOTIVOS_DATOS!$A:$M,C$7,0)</f>
        <v>0.46298878685486949</v>
      </c>
      <c r="D43" s="57">
        <f>VLOOKUP($A$6&amp;$D$6&amp;$A43,MOTIVOS_DATOS!$A:$M,D$7,0)</f>
        <v>0.48300997205816509</v>
      </c>
      <c r="E43" s="57">
        <f>VLOOKUP($A$6&amp;$D$6&amp;$A43,MOTIVOS_DATOS!$A:$M,E$7,0)</f>
        <v>0.49288507893831157</v>
      </c>
      <c r="F43" s="57">
        <f>VLOOKUP($A$6&amp;$D$6&amp;$A43,MOTIVOS_DATOS!$A:$M,F$7,0)</f>
        <v>0.43228518786497205</v>
      </c>
      <c r="G43" s="57">
        <f>VLOOKUP($A$6&amp;$D$6&amp;$A43,MOTIVOS_DATOS!$A:$M,G$7,0)</f>
        <v>0.67912037194530228</v>
      </c>
      <c r="H43" s="57">
        <f>VLOOKUP($A$6&amp;$D$6&amp;$A43,MOTIVOS_DATOS!$A:$M,H$7,0)</f>
        <v>0.57546260761144929</v>
      </c>
      <c r="I43" s="57">
        <f>VLOOKUP($A$6&amp;$D$6&amp;$A43,MOTIVOS_DATOS!$A:$M,I$7,0)</f>
        <v>0.4600238054518071</v>
      </c>
      <c r="J43" s="57">
        <f>VLOOKUP($A$6&amp;$D$6&amp;$A43,MOTIVOS_DATOS!$A:$M,J$7,0)</f>
        <v>0.49474320516451492</v>
      </c>
      <c r="K43" s="57">
        <f>VLOOKUP($A$6&amp;$D$6&amp;$A43,MOTIVOS_DATOS!$A:$M,K$7,0)</f>
        <v>0.60728011356423195</v>
      </c>
      <c r="M43" s="16"/>
    </row>
    <row r="44" spans="1:13" x14ac:dyDescent="0.4">
      <c r="A44" s="54" t="s">
        <v>158</v>
      </c>
      <c r="B44" s="39" t="s">
        <v>159</v>
      </c>
      <c r="C44" s="57">
        <f>VLOOKUP($A$6&amp;$D$6&amp;$A44,MOTIVOS_DATOS!$A:$M,C$7,0)</f>
        <v>7.9842361981579373</v>
      </c>
      <c r="D44" s="57">
        <f>VLOOKUP($A$6&amp;$D$6&amp;$A44,MOTIVOS_DATOS!$A:$M,D$7,0)</f>
        <v>8.366863888597349</v>
      </c>
      <c r="E44" s="57">
        <f>VLOOKUP($A$6&amp;$D$6&amp;$A44,MOTIVOS_DATOS!$A:$M,E$7,0)</f>
        <v>7.7843863717337465</v>
      </c>
      <c r="F44" s="57">
        <f>VLOOKUP($A$6&amp;$D$6&amp;$A44,MOTIVOS_DATOS!$A:$M,F$7,0)</f>
        <v>5.9439850466273478</v>
      </c>
      <c r="G44" s="57">
        <f>VLOOKUP($A$6&amp;$D$6&amp;$A44,MOTIVOS_DATOS!$A:$M,G$7,0)</f>
        <v>7.826233338371817</v>
      </c>
      <c r="H44" s="57">
        <f>VLOOKUP($A$6&amp;$D$6&amp;$A44,MOTIVOS_DATOS!$A:$M,H$7,0)</f>
        <v>8.6296004007163898</v>
      </c>
      <c r="I44" s="57">
        <f>VLOOKUP($A$6&amp;$D$6&amp;$A44,MOTIVOS_DATOS!$A:$M,I$7,0)</f>
        <v>7.7906616701882925</v>
      </c>
      <c r="J44" s="57">
        <f>VLOOKUP($A$6&amp;$D$6&amp;$A44,MOTIVOS_DATOS!$A:$M,J$7,0)</f>
        <v>5.9147628671736872</v>
      </c>
      <c r="K44" s="57">
        <f>VLOOKUP($A$6&amp;$D$6&amp;$A44,MOTIVOS_DATOS!$A:$M,K$7,0)</f>
        <v>7.4412631135526919</v>
      </c>
      <c r="M44" s="16"/>
    </row>
    <row r="45" spans="1:13" x14ac:dyDescent="0.4">
      <c r="A45" s="54" t="s">
        <v>160</v>
      </c>
      <c r="B45" s="39" t="s">
        <v>161</v>
      </c>
      <c r="C45" s="57">
        <f>VLOOKUP($A$6&amp;$D$6&amp;$A45,MOTIVOS_DATOS!$A:$M,C$7,0)</f>
        <v>0.51763720093738075</v>
      </c>
      <c r="D45" s="57">
        <f>VLOOKUP($A$6&amp;$D$6&amp;$A45,MOTIVOS_DATOS!$A:$M,D$7,0)</f>
        <v>0.59416984974593678</v>
      </c>
      <c r="E45" s="57">
        <f>VLOOKUP($A$6&amp;$D$6&amp;$A45,MOTIVOS_DATOS!$A:$M,E$7,0)</f>
        <v>0.46463148763408668</v>
      </c>
      <c r="F45" s="57">
        <f>VLOOKUP($A$6&amp;$D$6&amp;$A45,MOTIVOS_DATOS!$A:$M,F$7,0)</f>
        <v>0.34252975783779011</v>
      </c>
      <c r="G45" s="57">
        <f>VLOOKUP($A$6&amp;$D$6&amp;$A45,MOTIVOS_DATOS!$A:$M,G$7,0)</f>
        <v>0.45557618099542435</v>
      </c>
      <c r="H45" s="57">
        <f>VLOOKUP($A$6&amp;$D$6&amp;$A45,MOTIVOS_DATOS!$A:$M,H$7,0)</f>
        <v>0.40454517608818646</v>
      </c>
      <c r="I45" s="57">
        <f>VLOOKUP($A$6&amp;$D$6&amp;$A45,MOTIVOS_DATOS!$A:$M,I$7,0)</f>
        <v>0.41368765205973712</v>
      </c>
      <c r="J45" s="57">
        <f>VLOOKUP($A$6&amp;$D$6&amp;$A45,MOTIVOS_DATOS!$A:$M,J$7,0)</f>
        <v>0.33012182240826493</v>
      </c>
      <c r="K45" s="57">
        <f>VLOOKUP($A$6&amp;$D$6&amp;$A45,MOTIVOS_DATOS!$A:$M,K$7,0)</f>
        <v>0.52043961418167972</v>
      </c>
      <c r="M45" s="16"/>
    </row>
    <row r="46" spans="1:13" x14ac:dyDescent="0.4">
      <c r="A46" s="54" t="s">
        <v>162</v>
      </c>
      <c r="B46" s="39" t="s">
        <v>163</v>
      </c>
      <c r="C46" s="57">
        <f>VLOOKUP($A$6&amp;$D$6&amp;$A46,MOTIVOS_DATOS!$A:$M,C$7,0)</f>
        <v>31.802615265137064</v>
      </c>
      <c r="D46" s="57">
        <f>VLOOKUP($A$6&amp;$D$6&amp;$A46,MOTIVOS_DATOS!$A:$M,D$7,0)</f>
        <v>28.68913675031548</v>
      </c>
      <c r="E46" s="57">
        <f>VLOOKUP($A$6&amp;$D$6&amp;$A46,MOTIVOS_DATOS!$A:$M,E$7,0)</f>
        <v>30.862525904737915</v>
      </c>
      <c r="F46" s="57">
        <f>VLOOKUP($A$6&amp;$D$6&amp;$A46,MOTIVOS_DATOS!$A:$M,F$7,0)</f>
        <v>34.976202710335201</v>
      </c>
      <c r="G46" s="57">
        <f>VLOOKUP($A$6&amp;$D$6&amp;$A46,MOTIVOS_DATOS!$A:$M,G$7,0)</f>
        <v>30.306289535583907</v>
      </c>
      <c r="H46" s="57">
        <f>VLOOKUP($A$6&amp;$D$6&amp;$A46,MOTIVOS_DATOS!$A:$M,H$7,0)</f>
        <v>29.655949665409022</v>
      </c>
      <c r="I46" s="57">
        <f>VLOOKUP($A$6&amp;$D$6&amp;$A46,MOTIVOS_DATOS!$A:$M,I$7,0)</f>
        <v>31.392732716910977</v>
      </c>
      <c r="J46" s="57">
        <f>VLOOKUP($A$6&amp;$D$6&amp;$A46,MOTIVOS_DATOS!$A:$M,J$7,0)</f>
        <v>34.005884763227989</v>
      </c>
      <c r="K46" s="57">
        <f>VLOOKUP($A$6&amp;$D$6&amp;$A46,MOTIVOS_DATOS!$A:$M,K$7,0)</f>
        <v>29.299615104966126</v>
      </c>
      <c r="M46" s="16"/>
    </row>
    <row r="47" spans="1:13" x14ac:dyDescent="0.4">
      <c r="A47" s="54" t="s">
        <v>164</v>
      </c>
      <c r="B47" s="39" t="s">
        <v>165</v>
      </c>
      <c r="C47" s="57">
        <f>VLOOKUP($A$6&amp;$D$6&amp;$A47,MOTIVOS_DATOS!$A:$M,C$7,0)</f>
        <v>16.833247043435609</v>
      </c>
      <c r="D47" s="57">
        <f>VLOOKUP($A$6&amp;$D$6&amp;$A47,MOTIVOS_DATOS!$A:$M,D$7,0)</f>
        <v>17.595616944901192</v>
      </c>
      <c r="E47" s="57">
        <f>VLOOKUP($A$6&amp;$D$6&amp;$A47,MOTIVOS_DATOS!$A:$M,E$7,0)</f>
        <v>18.338163496360036</v>
      </c>
      <c r="F47" s="57">
        <f>VLOOKUP($A$6&amp;$D$6&amp;$A47,MOTIVOS_DATOS!$A:$M,F$7,0)</f>
        <v>18.454332723221103</v>
      </c>
      <c r="G47" s="57">
        <f>VLOOKUP($A$6&amp;$D$6&amp;$A47,MOTIVOS_DATOS!$A:$M,G$7,0)</f>
        <v>17.372850475926278</v>
      </c>
      <c r="H47" s="57">
        <f>VLOOKUP($A$6&amp;$D$6&amp;$A47,MOTIVOS_DATOS!$A:$M,H$7,0)</f>
        <v>17.814953351855657</v>
      </c>
      <c r="I47" s="57">
        <f>VLOOKUP($A$6&amp;$D$6&amp;$A47,MOTIVOS_DATOS!$A:$M,I$7,0)</f>
        <v>18.150322601111107</v>
      </c>
      <c r="J47" s="57">
        <f>VLOOKUP($A$6&amp;$D$6&amp;$A47,MOTIVOS_DATOS!$A:$M,J$7,0)</f>
        <v>18.995692942485412</v>
      </c>
      <c r="K47" s="57">
        <f>VLOOKUP($A$6&amp;$D$6&amp;$A47,MOTIVOS_DATOS!$A:$M,K$7,0)</f>
        <v>18.200817685551719</v>
      </c>
      <c r="M47" s="16"/>
    </row>
    <row r="48" spans="1:13" x14ac:dyDescent="0.4">
      <c r="A48" s="54" t="s">
        <v>166</v>
      </c>
      <c r="B48" s="39" t="s">
        <v>167</v>
      </c>
      <c r="C48" s="57">
        <f>VLOOKUP($A$6&amp;$D$6&amp;$A48,MOTIVOS_DATOS!$A:$M,C$7,0)</f>
        <v>16.077899340563519</v>
      </c>
      <c r="D48" s="57">
        <f>VLOOKUP($A$6&amp;$D$6&amp;$A48,MOTIVOS_DATOS!$A:$M,D$7,0)</f>
        <v>17.524018422457786</v>
      </c>
      <c r="E48" s="57">
        <f>VLOOKUP($A$6&amp;$D$6&amp;$A48,MOTIVOS_DATOS!$A:$M,E$7,0)</f>
        <v>16.544336586144492</v>
      </c>
      <c r="F48" s="57">
        <f>VLOOKUP($A$6&amp;$D$6&amp;$A48,MOTIVOS_DATOS!$A:$M,F$7,0)</f>
        <v>14.981392021906759</v>
      </c>
      <c r="G48" s="57">
        <f>VLOOKUP($A$6&amp;$D$6&amp;$A48,MOTIVOS_DATOS!$A:$M,G$7,0)</f>
        <v>16.174303944010408</v>
      </c>
      <c r="H48" s="57">
        <f>VLOOKUP($A$6&amp;$D$6&amp;$A48,MOTIVOS_DATOS!$A:$M,H$7,0)</f>
        <v>17.346565622713989</v>
      </c>
      <c r="I48" s="57">
        <f>VLOOKUP($A$6&amp;$D$6&amp;$A48,MOTIVOS_DATOS!$A:$M,I$7,0)</f>
        <v>16.367958358389284</v>
      </c>
      <c r="J48" s="57">
        <f>VLOOKUP($A$6&amp;$D$6&amp;$A48,MOTIVOS_DATOS!$A:$M,J$7,0)</f>
        <v>15.392743443402029</v>
      </c>
      <c r="K48" s="57">
        <f>VLOOKUP($A$6&amp;$D$6&amp;$A48,MOTIVOS_DATOS!$A:$M,K$7,0)</f>
        <v>17.374851408588874</v>
      </c>
      <c r="M48" s="16"/>
    </row>
    <row r="49" spans="1:13" x14ac:dyDescent="0.4">
      <c r="A49" s="54" t="s">
        <v>168</v>
      </c>
      <c r="B49" s="39" t="s">
        <v>169</v>
      </c>
      <c r="C49" s="57">
        <f>VLOOKUP($A$6&amp;$D$6&amp;$A49,MOTIVOS_DATOS!$A:$M,C$7,0)</f>
        <v>0.63720911221319965</v>
      </c>
      <c r="D49" s="57">
        <f>VLOOKUP($A$6&amp;$D$6&amp;$A49,MOTIVOS_DATOS!$A:$M,D$7,0)</f>
        <v>0.76662966767698293</v>
      </c>
      <c r="E49" s="57">
        <f>VLOOKUP($A$6&amp;$D$6&amp;$A49,MOTIVOS_DATOS!$A:$M,E$7,0)</f>
        <v>0.66162973719108786</v>
      </c>
      <c r="F49" s="57">
        <f>VLOOKUP($A$6&amp;$D$6&amp;$A49,MOTIVOS_DATOS!$A:$M,F$7,0)</f>
        <v>0.49760764969574089</v>
      </c>
      <c r="G49" s="57">
        <f>VLOOKUP($A$6&amp;$D$6&amp;$A49,MOTIVOS_DATOS!$A:$M,G$7,0)</f>
        <v>0.55631066565148823</v>
      </c>
      <c r="H49" s="57">
        <f>VLOOKUP($A$6&amp;$D$6&amp;$A49,MOTIVOS_DATOS!$A:$M,H$7,0)</f>
        <v>0.54507482801987717</v>
      </c>
      <c r="I49" s="57">
        <f>VLOOKUP($A$6&amp;$D$6&amp;$A49,MOTIVOS_DATOS!$A:$M,I$7,0)</f>
        <v>0.69509264265341142</v>
      </c>
      <c r="J49" s="57">
        <f>VLOOKUP($A$6&amp;$D$6&amp;$A49,MOTIVOS_DATOS!$A:$M,J$7,0)</f>
        <v>0.49970269737261586</v>
      </c>
      <c r="K49" s="57">
        <f>VLOOKUP($A$6&amp;$D$6&amp;$A49,MOTIVOS_DATOS!$A:$M,K$7,0)</f>
        <v>0.60637161413551532</v>
      </c>
      <c r="M49" s="16"/>
    </row>
    <row r="50" spans="1:13" ht="6" customHeight="1" x14ac:dyDescent="0.4">
      <c r="A50" s="54"/>
      <c r="B50" s="39"/>
      <c r="C50" s="58"/>
      <c r="D50" s="58"/>
      <c r="E50" s="58"/>
      <c r="F50" s="58"/>
      <c r="G50" s="58"/>
      <c r="H50" s="58"/>
      <c r="I50" s="58"/>
      <c r="J50" s="58"/>
      <c r="K50" s="58"/>
      <c r="M50" s="16"/>
    </row>
    <row r="51" spans="1:13" ht="15" customHeight="1" x14ac:dyDescent="0.4">
      <c r="A51" s="54" t="s">
        <v>170</v>
      </c>
      <c r="B51" s="39" t="s">
        <v>171</v>
      </c>
      <c r="C51" s="57">
        <f>VLOOKUP($A$6&amp;$D$6&amp;$A51,MOTIVOS_DATOS!$A:$M,C$7,0)</f>
        <v>11.109617690337348</v>
      </c>
      <c r="D51" s="57">
        <f>VLOOKUP($A$6&amp;$D$6&amp;$A51,MOTIVOS_DATOS!$A:$M,D$7,0)</f>
        <v>12.860170322569703</v>
      </c>
      <c r="E51" s="57">
        <f>VLOOKUP($A$6&amp;$D$6&amp;$A51,MOTIVOS_DATOS!$A:$M,E$7,0)</f>
        <v>12.040680456933647</v>
      </c>
      <c r="F51" s="57">
        <f>VLOOKUP($A$6&amp;$D$6&amp;$A51,MOTIVOS_DATOS!$A:$M,F$7,0)</f>
        <v>9.5626852090299845</v>
      </c>
      <c r="G51" s="57">
        <f>VLOOKUP($A$6&amp;$D$6&amp;$A51,MOTIVOS_DATOS!$A:$M,G$7,0)</f>
        <v>11.601869546294488</v>
      </c>
      <c r="H51" s="57">
        <f>VLOOKUP($A$6&amp;$D$6&amp;$A51,MOTIVOS_DATOS!$A:$M,H$7,0)</f>
        <v>12.901626288724808</v>
      </c>
      <c r="I51" s="57">
        <f>VLOOKUP($A$6&amp;$D$6&amp;$A51,MOTIVOS_DATOS!$A:$M,I$7,0)</f>
        <v>11.339398022740689</v>
      </c>
      <c r="J51" s="57">
        <f>VLOOKUP($A$6&amp;$D$6&amp;$A51,MOTIVOS_DATOS!$A:$M,J$7,0)</f>
        <v>9.4828441803072465</v>
      </c>
      <c r="K51" s="57">
        <f>VLOOKUP($A$6&amp;$D$6&amp;$A51,MOTIVOS_DATOS!$A:$M,K$7,0)</f>
        <v>11.135000346232413</v>
      </c>
      <c r="M51" s="16"/>
    </row>
    <row r="52" spans="1:13" x14ac:dyDescent="0.4">
      <c r="A52" s="54" t="s">
        <v>172</v>
      </c>
      <c r="B52" s="39" t="s">
        <v>173</v>
      </c>
      <c r="C52" s="57">
        <f>VLOOKUP($A$6&amp;$D$6&amp;$A52,MOTIVOS_DATOS!$A:$M,C$7,0)</f>
        <v>0.51270777699057168</v>
      </c>
      <c r="D52" s="57">
        <f>VLOOKUP($A$6&amp;$D$6&amp;$A52,MOTIVOS_DATOS!$A:$M,D$7,0)</f>
        <v>0.23381764198053082</v>
      </c>
      <c r="E52" s="57">
        <f>VLOOKUP($A$6&amp;$D$6&amp;$A52,MOTIVOS_DATOS!$A:$M,E$7,0)</f>
        <v>0.23682921293374648</v>
      </c>
      <c r="F52" s="57">
        <f>VLOOKUP($A$6&amp;$D$6&amp;$A52,MOTIVOS_DATOS!$A:$M,F$7,0)</f>
        <v>0.23087174366451321</v>
      </c>
      <c r="G52" s="57">
        <f>VLOOKUP($A$6&amp;$D$6&amp;$A52,MOTIVOS_DATOS!$A:$M,G$7,0)</f>
        <v>0.26075183761446624</v>
      </c>
      <c r="H52" s="57">
        <f>VLOOKUP($A$6&amp;$D$6&amp;$A52,MOTIVOS_DATOS!$A:$M,H$7,0)</f>
        <v>0.23358349279106891</v>
      </c>
      <c r="I52" s="57">
        <f>VLOOKUP($A$6&amp;$D$6&amp;$A52,MOTIVOS_DATOS!$A:$M,I$7,0)</f>
        <v>0.17733368595561097</v>
      </c>
      <c r="J52" s="57">
        <f>VLOOKUP($A$6&amp;$D$6&amp;$A52,MOTIVOS_DATOS!$A:$M,J$7,0)</f>
        <v>0.28396280924539502</v>
      </c>
      <c r="K52" s="57">
        <f>VLOOKUP($A$6&amp;$D$6&amp;$A52,MOTIVOS_DATOS!$A:$M,K$7,0)</f>
        <v>0.42249262813484595</v>
      </c>
      <c r="M52" s="16"/>
    </row>
    <row r="53" spans="1:13" x14ac:dyDescent="0.4">
      <c r="A53" s="54" t="s">
        <v>174</v>
      </c>
      <c r="B53" s="39" t="s">
        <v>175</v>
      </c>
      <c r="C53" s="57">
        <f>VLOOKUP($A$6&amp;$D$6&amp;$A53,MOTIVOS_DATOS!$A:$M,C$7,0)</f>
        <v>16.159095863534798</v>
      </c>
      <c r="D53" s="57">
        <f>VLOOKUP($A$6&amp;$D$6&amp;$A53,MOTIVOS_DATOS!$A:$M,D$7,0)</f>
        <v>16.032036813818046</v>
      </c>
      <c r="E53" s="57">
        <f>VLOOKUP($A$6&amp;$D$6&amp;$A53,MOTIVOS_DATOS!$A:$M,E$7,0)</f>
        <v>17.216058142456024</v>
      </c>
      <c r="F53" s="57">
        <f>VLOOKUP($A$6&amp;$D$6&amp;$A53,MOTIVOS_DATOS!$A:$M,F$7,0)</f>
        <v>19.755531968756365</v>
      </c>
      <c r="G53" s="57">
        <f>VLOOKUP($A$6&amp;$D$6&amp;$A53,MOTIVOS_DATOS!$A:$M,G$7,0)</f>
        <v>15.378280815617101</v>
      </c>
      <c r="H53" s="57">
        <f>VLOOKUP($A$6&amp;$D$6&amp;$A53,MOTIVOS_DATOS!$A:$M,H$7,0)</f>
        <v>15.837940490733432</v>
      </c>
      <c r="I53" s="57">
        <f>VLOOKUP($A$6&amp;$D$6&amp;$A53,MOTIVOS_DATOS!$A:$M,I$7,0)</f>
        <v>17.307153083123232</v>
      </c>
      <c r="J53" s="57">
        <f>VLOOKUP($A$6&amp;$D$6&amp;$A53,MOTIVOS_DATOS!$A:$M,J$7,0)</f>
        <v>19.839619689885929</v>
      </c>
      <c r="K53" s="57">
        <f>VLOOKUP($A$6&amp;$D$6&amp;$A53,MOTIVOS_DATOS!$A:$M,K$7,0)</f>
        <v>16.337582374461896</v>
      </c>
      <c r="M53" s="16"/>
    </row>
    <row r="54" spans="1:13" x14ac:dyDescent="0.4">
      <c r="A54" s="54" t="s">
        <v>176</v>
      </c>
      <c r="B54" s="39" t="s">
        <v>177</v>
      </c>
      <c r="C54" s="57">
        <f>VLOOKUP($A$6&amp;$D$6&amp;$A54,MOTIVOS_DATOS!$A:$M,C$7,0)</f>
        <v>24.731984713063383</v>
      </c>
      <c r="D54" s="57">
        <f>VLOOKUP($A$6&amp;$D$6&amp;$A54,MOTIVOS_DATOS!$A:$M,D$7,0)</f>
        <v>25.28213408193562</v>
      </c>
      <c r="E54" s="57">
        <f>VLOOKUP($A$6&amp;$D$6&amp;$A54,MOTIVOS_DATOS!$A:$M,E$7,0)</f>
        <v>25.151309936171799</v>
      </c>
      <c r="F54" s="57">
        <f>VLOOKUP($A$6&amp;$D$6&amp;$A54,MOTIVOS_DATOS!$A:$M,F$7,0)</f>
        <v>25.045175894118625</v>
      </c>
      <c r="G54" s="57">
        <f>VLOOKUP($A$6&amp;$D$6&amp;$A54,MOTIVOS_DATOS!$A:$M,G$7,0)</f>
        <v>25.024074248777872</v>
      </c>
      <c r="H54" s="57">
        <f>VLOOKUP($A$6&amp;$D$6&amp;$A54,MOTIVOS_DATOS!$A:$M,H$7,0)</f>
        <v>24.242876653585725</v>
      </c>
      <c r="I54" s="57">
        <f>VLOOKUP($A$6&amp;$D$6&amp;$A54,MOTIVOS_DATOS!$A:$M,I$7,0)</f>
        <v>24.006670629644546</v>
      </c>
      <c r="J54" s="57">
        <f>VLOOKUP($A$6&amp;$D$6&amp;$A54,MOTIVOS_DATOS!$A:$M,J$7,0)</f>
        <v>23.930024402046072</v>
      </c>
      <c r="K54" s="57">
        <f>VLOOKUP($A$6&amp;$D$6&amp;$A54,MOTIVOS_DATOS!$A:$M,K$7,0)</f>
        <v>23.831400683231962</v>
      </c>
      <c r="M54" s="16"/>
    </row>
    <row r="55" spans="1:13" x14ac:dyDescent="0.4">
      <c r="A55" s="54" t="s">
        <v>178</v>
      </c>
      <c r="B55" s="39" t="s">
        <v>179</v>
      </c>
      <c r="C55" s="57">
        <f>VLOOKUP($A$6&amp;$D$6&amp;$A55,MOTIVOS_DATOS!$A:$M,C$7,0)</f>
        <v>3.029588124693444</v>
      </c>
      <c r="D55" s="57">
        <f>VLOOKUP($A$6&amp;$D$6&amp;$A55,MOTIVOS_DATOS!$A:$M,D$7,0)</f>
        <v>3.4627718427440453</v>
      </c>
      <c r="E55" s="57">
        <f>VLOOKUP($A$6&amp;$D$6&amp;$A55,MOTIVOS_DATOS!$A:$M,E$7,0)</f>
        <v>2.6206266707166845</v>
      </c>
      <c r="F55" s="57">
        <f>VLOOKUP($A$6&amp;$D$6&amp;$A55,MOTIVOS_DATOS!$A:$M,F$7,0)</f>
        <v>2.8630315433930091</v>
      </c>
      <c r="G55" s="57">
        <f>VLOOKUP($A$6&amp;$D$6&amp;$A55,MOTIVOS_DATOS!$A:$M,G$7,0)</f>
        <v>3.5228960502380064</v>
      </c>
      <c r="H55" s="57">
        <f>VLOOKUP($A$6&amp;$D$6&amp;$A55,MOTIVOS_DATOS!$A:$M,H$7,0)</f>
        <v>2.9980216430092645</v>
      </c>
      <c r="I55" s="57">
        <f>VLOOKUP($A$6&amp;$D$6&amp;$A55,MOTIVOS_DATOS!$A:$M,I$7,0)</f>
        <v>2.6927862309046069</v>
      </c>
      <c r="J55" s="57">
        <f>VLOOKUP($A$6&amp;$D$6&amp;$A55,MOTIVOS_DATOS!$A:$M,J$7,0)</f>
        <v>2.9222797056728704</v>
      </c>
      <c r="K55" s="57">
        <f>VLOOKUP($A$6&amp;$D$6&amp;$A55,MOTIVOS_DATOS!$A:$M,K$7,0)</f>
        <v>3.3952394485671751</v>
      </c>
      <c r="M55" s="16"/>
    </row>
    <row r="56" spans="1:13" x14ac:dyDescent="0.4">
      <c r="A56" s="54" t="s">
        <v>180</v>
      </c>
      <c r="B56" s="39" t="s">
        <v>181</v>
      </c>
      <c r="C56" s="57">
        <f>VLOOKUP($A$6&amp;$D$6&amp;$A56,MOTIVOS_DATOS!$A:$M,C$7,0)</f>
        <v>5.4842838846803641</v>
      </c>
      <c r="D56" s="57">
        <f>VLOOKUP($A$6&amp;$D$6&amp;$A56,MOTIVOS_DATOS!$A:$M,D$7,0)</f>
        <v>5.4531280755189311</v>
      </c>
      <c r="E56" s="57">
        <f>VLOOKUP($A$6&amp;$D$6&amp;$A56,MOTIVOS_DATOS!$A:$M,E$7,0)</f>
        <v>5.3600396560537789</v>
      </c>
      <c r="F56" s="57">
        <f>VLOOKUP($A$6&amp;$D$6&amp;$A56,MOTIVOS_DATOS!$A:$M,F$7,0)</f>
        <v>5.2562507782146977</v>
      </c>
      <c r="G56" s="57">
        <f>VLOOKUP($A$6&amp;$D$6&amp;$A56,MOTIVOS_DATOS!$A:$M,G$7,0)</f>
        <v>5.775213957277634</v>
      </c>
      <c r="H56" s="57">
        <f>VLOOKUP($A$6&amp;$D$6&amp;$A56,MOTIVOS_DATOS!$A:$M,H$7,0)</f>
        <v>5.8670428788157247</v>
      </c>
      <c r="I56" s="57">
        <f>VLOOKUP($A$6&amp;$D$6&amp;$A56,MOTIVOS_DATOS!$A:$M,I$7,0)</f>
        <v>5.8678921555105621</v>
      </c>
      <c r="J56" s="57">
        <f>VLOOKUP($A$6&amp;$D$6&amp;$A56,MOTIVOS_DATOS!$A:$M,J$7,0)</f>
        <v>5.2513504656752623</v>
      </c>
      <c r="K56" s="57">
        <f>VLOOKUP($A$6&amp;$D$6&amp;$A56,MOTIVOS_DATOS!$A:$M,K$7,0)</f>
        <v>5.7828170623333754</v>
      </c>
      <c r="M56" s="16"/>
    </row>
    <row r="57" spans="1:13" x14ac:dyDescent="0.4">
      <c r="A57" s="54" t="s">
        <v>182</v>
      </c>
      <c r="B57" s="39" t="s">
        <v>183</v>
      </c>
      <c r="C57" s="57">
        <f>VLOOKUP($A$6&amp;$D$6&amp;$A57,MOTIVOS_DATOS!$A:$M,C$7,0)</f>
        <v>31.510143604556106</v>
      </c>
      <c r="D57" s="57">
        <f>VLOOKUP($A$6&amp;$D$6&amp;$A57,MOTIVOS_DATOS!$A:$M,D$7,0)</f>
        <v>29.427925650053165</v>
      </c>
      <c r="E57" s="57">
        <f>VLOOKUP($A$6&amp;$D$6&amp;$A57,MOTIVOS_DATOS!$A:$M,E$7,0)</f>
        <v>30.174313545492321</v>
      </c>
      <c r="F57" s="57">
        <f>VLOOKUP($A$6&amp;$D$6&amp;$A57,MOTIVOS_DATOS!$A:$M,F$7,0)</f>
        <v>30.867811632358876</v>
      </c>
      <c r="G57" s="57">
        <f>VLOOKUP($A$6&amp;$D$6&amp;$A57,MOTIVOS_DATOS!$A:$M,G$7,0)</f>
        <v>31.492400014449107</v>
      </c>
      <c r="H57" s="57">
        <f>VLOOKUP($A$6&amp;$D$6&amp;$A57,MOTIVOS_DATOS!$A:$M,H$7,0)</f>
        <v>30.460928350324139</v>
      </c>
      <c r="I57" s="57">
        <f>VLOOKUP($A$6&amp;$D$6&amp;$A57,MOTIVOS_DATOS!$A:$M,I$7,0)</f>
        <v>31.441560788034934</v>
      </c>
      <c r="J57" s="57">
        <f>VLOOKUP($A$6&amp;$D$6&amp;$A57,MOTIVOS_DATOS!$A:$M,J$7,0)</f>
        <v>30.935586407808259</v>
      </c>
      <c r="K57" s="57">
        <f>VLOOKUP($A$6&amp;$D$6&amp;$A57,MOTIVOS_DATOS!$A:$M,K$7,0)</f>
        <v>31.889682418318007</v>
      </c>
      <c r="M57" s="16"/>
    </row>
    <row r="58" spans="1:13" x14ac:dyDescent="0.4">
      <c r="A58" s="26" t="s">
        <v>184</v>
      </c>
      <c r="B58" s="39"/>
      <c r="C58" s="57">
        <f>VLOOKUP($A$6&amp;$D$6&amp;$A58,MOTIVOS_DATOS!$A:$M,C$7,0)</f>
        <v>1.6732444547386778</v>
      </c>
      <c r="D58" s="57">
        <f>VLOOKUP($A$6&amp;$D$6&amp;$A58,MOTIVOS_DATOS!$A:$M,D$7,0)</f>
        <v>1.2888182833670281</v>
      </c>
      <c r="E58" s="57">
        <f>VLOOKUP($A$6&amp;$D$6&amp;$A58,MOTIVOS_DATOS!$A:$M,E$7,0)</f>
        <v>1.0395129336791562</v>
      </c>
      <c r="F58" s="57">
        <f>VLOOKUP($A$6&amp;$D$6&amp;$A58,MOTIVOS_DATOS!$A:$M,F$7,0)</f>
        <v>0.5920264213143327</v>
      </c>
      <c r="G58" s="57">
        <f>VLOOKUP($A$6&amp;$D$6&amp;$A58,MOTIVOS_DATOS!$A:$M,G$7,0)</f>
        <v>1.0209824201344819</v>
      </c>
      <c r="H58" s="57">
        <f>VLOOKUP($A$6&amp;$D$6&amp;$A58,MOTIVOS_DATOS!$A:$M,H$7,0)</f>
        <v>1.150653506448579</v>
      </c>
      <c r="I58" s="57">
        <f>VLOOKUP($A$6&amp;$D$6&amp;$A58,MOTIVOS_DATOS!$A:$M,I$7,0)</f>
        <v>1.1403214839375266</v>
      </c>
      <c r="J58" s="57">
        <f>VLOOKUP($A$6&amp;$D$6&amp;$A58,MOTIVOS_DATOS!$A:$M,J$7,0)</f>
        <v>1.2859455681643503</v>
      </c>
      <c r="K58" s="57">
        <f>VLOOKUP($A$6&amp;$D$6&amp;$A58,MOTIVOS_DATOS!$A:$M,K$7,0)</f>
        <v>1.1886916165591423</v>
      </c>
    </row>
    <row r="59" spans="1:13" x14ac:dyDescent="0.4">
      <c r="A59" s="26" t="s">
        <v>185</v>
      </c>
      <c r="B59" s="39"/>
      <c r="C59" s="57">
        <f>VLOOKUP($A$6&amp;$D$6&amp;$A59,MOTIVOS_DATOS!$A:$M,C$7,0)</f>
        <v>5.7893413810016892</v>
      </c>
      <c r="D59" s="57">
        <f>VLOOKUP($A$6&amp;$D$6&amp;$A59,MOTIVOS_DATOS!$A:$M,D$7,0)</f>
        <v>5.9591837888590984</v>
      </c>
      <c r="E59" s="57">
        <f>VLOOKUP($A$6&amp;$D$6&amp;$A59,MOTIVOS_DATOS!$A:$M,E$7,0)</f>
        <v>6.1606231819538015</v>
      </c>
      <c r="F59" s="57">
        <f>VLOOKUP($A$6&amp;$D$6&amp;$A59,MOTIVOS_DATOS!$A:$M,F$7,0)</f>
        <v>5.8266211683620925</v>
      </c>
      <c r="G59" s="57">
        <f>VLOOKUP($A$6&amp;$D$6&amp;$A59,MOTIVOS_DATOS!$A:$M,G$7,0)</f>
        <v>5.9235172216188117</v>
      </c>
      <c r="H59" s="57">
        <f>VLOOKUP($A$6&amp;$D$6&amp;$A59,MOTIVOS_DATOS!$A:$M,H$7,0)</f>
        <v>6.3073228037174367</v>
      </c>
      <c r="I59" s="57">
        <f>VLOOKUP($A$6&amp;$D$6&amp;$A59,MOTIVOS_DATOS!$A:$M,I$7,0)</f>
        <v>6.0268928506407891</v>
      </c>
      <c r="J59" s="57">
        <f>VLOOKUP($A$6&amp;$D$6&amp;$A59,MOTIVOS_DATOS!$A:$M,J$7,0)</f>
        <v>6.0683815813731865</v>
      </c>
      <c r="K59" s="57">
        <f>VLOOKUP($A$6&amp;$D$6&amp;$A59,MOTIVOS_DATOS!$A:$M,K$7,0)</f>
        <v>6.0170865696446505</v>
      </c>
    </row>
    <row r="60" spans="1:13" x14ac:dyDescent="0.4">
      <c r="B60" s="39"/>
      <c r="C60" s="11"/>
      <c r="D60" s="11"/>
      <c r="E60" s="11"/>
      <c r="F60" s="11"/>
      <c r="G60" s="11"/>
      <c r="H60" s="11"/>
      <c r="I60" s="11"/>
      <c r="J60" s="11"/>
      <c r="K60" s="11"/>
    </row>
    <row r="61" spans="1:13" x14ac:dyDescent="0.4">
      <c r="B61" s="39"/>
      <c r="C61" s="11"/>
      <c r="D61" s="11"/>
      <c r="E61" s="11"/>
      <c r="F61" s="11"/>
      <c r="G61" s="11"/>
      <c r="H61" s="11"/>
      <c r="I61" s="11"/>
      <c r="J61" s="11"/>
      <c r="K61" s="11"/>
    </row>
    <row r="62" spans="1:13" x14ac:dyDescent="0.4">
      <c r="B62" s="39"/>
      <c r="C62" s="11"/>
      <c r="D62" s="11"/>
      <c r="E62" s="11"/>
      <c r="F62" s="11"/>
      <c r="G62" s="11"/>
      <c r="H62" s="11"/>
      <c r="I62" s="11"/>
      <c r="J62" s="11"/>
      <c r="K62" s="11"/>
    </row>
    <row r="63" spans="1:13" x14ac:dyDescent="0.4">
      <c r="B63" s="39"/>
      <c r="C63" s="11"/>
      <c r="D63" s="11"/>
      <c r="E63" s="11"/>
      <c r="F63" s="11"/>
      <c r="G63" s="11"/>
      <c r="H63" s="11"/>
      <c r="I63" s="11"/>
      <c r="J63" s="11"/>
      <c r="K63" s="11"/>
    </row>
    <row r="64" spans="1:13" x14ac:dyDescent="0.4">
      <c r="B64" s="39"/>
      <c r="C64" s="11"/>
      <c r="D64" s="11"/>
      <c r="E64" s="11"/>
      <c r="F64" s="11"/>
      <c r="G64" s="11"/>
      <c r="H64" s="11"/>
      <c r="I64" s="11"/>
      <c r="J64" s="11"/>
      <c r="K64" s="11"/>
    </row>
    <row r="65" spans="2:11" x14ac:dyDescent="0.4">
      <c r="B65" s="39"/>
      <c r="C65" s="11"/>
      <c r="D65" s="11"/>
      <c r="E65" s="11"/>
      <c r="F65" s="11"/>
      <c r="G65" s="11"/>
      <c r="H65" s="11"/>
      <c r="I65" s="11"/>
      <c r="J65" s="11"/>
      <c r="K65" s="11"/>
    </row>
    <row r="66" spans="2:11" x14ac:dyDescent="0.4">
      <c r="B66" s="39"/>
      <c r="C66" s="11"/>
      <c r="D66" s="11"/>
      <c r="E66" s="11"/>
      <c r="F66" s="11"/>
      <c r="G66" s="11"/>
      <c r="H66" s="11"/>
      <c r="I66" s="11"/>
      <c r="J66" s="11"/>
      <c r="K66" s="11"/>
    </row>
    <row r="67" spans="2:11" x14ac:dyDescent="0.4">
      <c r="B67" s="39"/>
      <c r="C67" s="11"/>
      <c r="D67" s="11"/>
      <c r="E67" s="11"/>
      <c r="F67" s="11"/>
      <c r="G67" s="11"/>
      <c r="H67" s="11"/>
      <c r="I67" s="11"/>
      <c r="J67" s="11"/>
      <c r="K67" s="11"/>
    </row>
    <row r="68" spans="2:11" x14ac:dyDescent="0.4">
      <c r="B68" s="39"/>
      <c r="C68" s="11"/>
      <c r="D68" s="11"/>
      <c r="E68" s="11"/>
      <c r="F68" s="11"/>
      <c r="G68" s="11"/>
      <c r="H68" s="11"/>
      <c r="I68" s="11"/>
      <c r="J68" s="11"/>
      <c r="K68" s="11"/>
    </row>
    <row r="69" spans="2:11" x14ac:dyDescent="0.4">
      <c r="B69" s="39"/>
      <c r="C69" s="11"/>
      <c r="D69" s="11"/>
      <c r="E69" s="11"/>
      <c r="F69" s="11"/>
      <c r="G69" s="11"/>
      <c r="H69" s="11"/>
      <c r="I69" s="11"/>
      <c r="J69" s="11"/>
      <c r="K69" s="11"/>
    </row>
    <row r="70" spans="2:11" x14ac:dyDescent="0.4">
      <c r="B70" s="39"/>
      <c r="C70" s="11"/>
      <c r="D70" s="11"/>
      <c r="E70" s="11"/>
      <c r="F70" s="11"/>
      <c r="G70" s="11"/>
      <c r="H70" s="11"/>
      <c r="I70" s="11"/>
      <c r="J70" s="11"/>
      <c r="K70" s="11"/>
    </row>
    <row r="71" spans="2:11" x14ac:dyDescent="0.4">
      <c r="B71" s="39"/>
      <c r="C71" s="11"/>
      <c r="D71" s="11"/>
      <c r="E71" s="11"/>
      <c r="F71" s="11"/>
      <c r="G71" s="11"/>
      <c r="H71" s="11"/>
      <c r="I71" s="11"/>
      <c r="J71" s="11"/>
      <c r="K71" s="11"/>
    </row>
    <row r="72" spans="2:11" x14ac:dyDescent="0.4">
      <c r="B72" s="39"/>
      <c r="C72" s="11"/>
      <c r="D72" s="11"/>
      <c r="E72" s="11"/>
      <c r="F72" s="11"/>
      <c r="G72" s="11"/>
      <c r="H72" s="11"/>
      <c r="I72" s="11"/>
      <c r="J72" s="11"/>
      <c r="K72" s="11"/>
    </row>
    <row r="73" spans="2:11" x14ac:dyDescent="0.4">
      <c r="B73" s="39"/>
      <c r="C73" s="11"/>
      <c r="D73" s="11"/>
      <c r="E73" s="11"/>
      <c r="F73" s="11"/>
      <c r="G73" s="11"/>
      <c r="H73" s="11"/>
      <c r="I73" s="11"/>
      <c r="J73" s="11"/>
      <c r="K73" s="11"/>
    </row>
    <row r="74" spans="2:11" x14ac:dyDescent="0.4">
      <c r="B74" s="39"/>
      <c r="C74" s="11"/>
      <c r="D74" s="11"/>
      <c r="E74" s="11"/>
      <c r="F74" s="11"/>
      <c r="G74" s="11"/>
      <c r="H74" s="11"/>
      <c r="I74" s="11"/>
      <c r="J74" s="11"/>
      <c r="K74" s="11"/>
    </row>
    <row r="75" spans="2:11" x14ac:dyDescent="0.4">
      <c r="B75" s="39"/>
      <c r="C75" s="11"/>
      <c r="D75" s="11"/>
      <c r="E75" s="11"/>
      <c r="F75" s="11"/>
      <c r="G75" s="11"/>
      <c r="H75" s="11"/>
      <c r="I75" s="11"/>
      <c r="J75" s="11"/>
      <c r="K75" s="11"/>
    </row>
    <row r="76" spans="2:11" x14ac:dyDescent="0.4">
      <c r="B76" s="39"/>
      <c r="C76" s="11"/>
      <c r="D76" s="11"/>
      <c r="E76" s="11"/>
      <c r="F76" s="11"/>
      <c r="G76" s="11"/>
      <c r="H76" s="11"/>
      <c r="I76" s="11"/>
      <c r="J76" s="11"/>
      <c r="K76" s="11"/>
    </row>
    <row r="77" spans="2:11" x14ac:dyDescent="0.4">
      <c r="B77" s="39"/>
      <c r="C77" s="11"/>
      <c r="D77" s="11"/>
      <c r="E77" s="11"/>
      <c r="F77" s="11"/>
      <c r="G77" s="11"/>
      <c r="H77" s="11"/>
      <c r="I77" s="11"/>
      <c r="J77" s="11"/>
      <c r="K77" s="11"/>
    </row>
    <row r="78" spans="2:11" x14ac:dyDescent="0.4">
      <c r="B78" s="39"/>
      <c r="C78" s="11"/>
      <c r="D78" s="11"/>
      <c r="E78" s="11"/>
      <c r="F78" s="11"/>
      <c r="G78" s="11"/>
      <c r="H78" s="11"/>
      <c r="I78" s="11"/>
      <c r="J78" s="11"/>
      <c r="K78" s="11"/>
    </row>
    <row r="79" spans="2:11" x14ac:dyDescent="0.4">
      <c r="B79" s="39"/>
      <c r="C79" s="11"/>
      <c r="D79" s="11"/>
      <c r="E79" s="11"/>
      <c r="F79" s="11"/>
      <c r="G79" s="11"/>
      <c r="H79" s="11"/>
      <c r="I79" s="11"/>
      <c r="J79" s="11"/>
      <c r="K79" s="11"/>
    </row>
    <row r="80" spans="2:11" x14ac:dyDescent="0.4">
      <c r="B80" s="39"/>
      <c r="C80" s="11"/>
      <c r="D80" s="11"/>
      <c r="E80" s="11"/>
      <c r="F80" s="11"/>
      <c r="G80" s="11"/>
      <c r="H80" s="11"/>
      <c r="I80" s="11"/>
      <c r="J80" s="11"/>
      <c r="K80" s="11"/>
    </row>
    <row r="81" spans="2:11" x14ac:dyDescent="0.4">
      <c r="B81" s="39"/>
      <c r="C81" s="11"/>
      <c r="D81" s="11"/>
      <c r="E81" s="11"/>
      <c r="F81" s="11"/>
      <c r="G81" s="11"/>
      <c r="H81" s="11"/>
      <c r="I81" s="11"/>
      <c r="J81" s="11"/>
      <c r="K81" s="11"/>
    </row>
    <row r="82" spans="2:11" x14ac:dyDescent="0.4">
      <c r="B82" s="39"/>
      <c r="C82" s="11"/>
      <c r="D82" s="11"/>
      <c r="E82" s="11"/>
      <c r="F82" s="11"/>
      <c r="G82" s="11"/>
      <c r="H82" s="11"/>
      <c r="I82" s="11"/>
      <c r="J82" s="11"/>
      <c r="K82" s="11"/>
    </row>
    <row r="83" spans="2:11" x14ac:dyDescent="0.4">
      <c r="B83" s="39"/>
      <c r="C83" s="11"/>
      <c r="D83" s="11"/>
      <c r="E83" s="11"/>
      <c r="F83" s="11"/>
      <c r="G83" s="11"/>
      <c r="H83" s="11"/>
      <c r="I83" s="11"/>
      <c r="J83" s="11"/>
      <c r="K83" s="11"/>
    </row>
    <row r="84" spans="2:11" x14ac:dyDescent="0.4">
      <c r="B84" s="39"/>
      <c r="C84" s="11"/>
      <c r="D84" s="11"/>
      <c r="E84" s="11"/>
      <c r="F84" s="11"/>
      <c r="G84" s="11"/>
      <c r="H84" s="11"/>
      <c r="I84" s="11"/>
      <c r="J84" s="11"/>
      <c r="K84" s="11"/>
    </row>
    <row r="85" spans="2:11" x14ac:dyDescent="0.4">
      <c r="B85" s="39"/>
      <c r="C85" s="11"/>
      <c r="D85" s="11"/>
      <c r="E85" s="11"/>
      <c r="F85" s="11"/>
      <c r="G85" s="11"/>
      <c r="H85" s="11"/>
      <c r="I85" s="11"/>
      <c r="J85" s="11"/>
      <c r="K85" s="11"/>
    </row>
    <row r="86" spans="2:11" x14ac:dyDescent="0.4">
      <c r="B86" s="39"/>
      <c r="C86" s="11"/>
      <c r="D86" s="11"/>
      <c r="E86" s="11"/>
      <c r="F86" s="11"/>
      <c r="G86" s="11"/>
      <c r="H86" s="11"/>
      <c r="I86" s="11"/>
      <c r="J86" s="11"/>
      <c r="K86" s="11"/>
    </row>
    <row r="87" spans="2:11" x14ac:dyDescent="0.4">
      <c r="B87" s="39"/>
      <c r="C87" s="11"/>
      <c r="D87" s="11"/>
      <c r="E87" s="11"/>
      <c r="F87" s="11"/>
      <c r="G87" s="11"/>
      <c r="H87" s="11"/>
      <c r="I87" s="11"/>
      <c r="J87" s="11"/>
      <c r="K87" s="11"/>
    </row>
    <row r="88" spans="2:11" x14ac:dyDescent="0.4">
      <c r="B88" s="39"/>
      <c r="C88" s="11"/>
      <c r="D88" s="11"/>
      <c r="E88" s="11"/>
      <c r="F88" s="11"/>
      <c r="G88" s="11"/>
      <c r="H88" s="11"/>
      <c r="I88" s="11"/>
      <c r="J88" s="11"/>
      <c r="K88" s="11"/>
    </row>
    <row r="89" spans="2:11" x14ac:dyDescent="0.4">
      <c r="B89" s="39"/>
      <c r="C89" s="11"/>
      <c r="D89" s="11"/>
      <c r="E89" s="11"/>
      <c r="F89" s="11"/>
      <c r="G89" s="11"/>
      <c r="H89" s="11"/>
      <c r="I89" s="11"/>
      <c r="J89" s="11"/>
      <c r="K89" s="11"/>
    </row>
    <row r="90" spans="2:11" x14ac:dyDescent="0.4">
      <c r="B90" s="39"/>
      <c r="C90" s="11"/>
      <c r="D90" s="11"/>
      <c r="E90" s="11"/>
      <c r="F90" s="11"/>
      <c r="G90" s="11"/>
      <c r="H90" s="11"/>
      <c r="I90" s="11"/>
      <c r="J90" s="11"/>
      <c r="K90" s="11"/>
    </row>
    <row r="91" spans="2:11" x14ac:dyDescent="0.4">
      <c r="B91" s="39"/>
      <c r="C91" s="11"/>
      <c r="D91" s="11"/>
      <c r="E91" s="11"/>
      <c r="F91" s="11"/>
      <c r="G91" s="11"/>
      <c r="H91" s="11"/>
      <c r="I91" s="11"/>
      <c r="J91" s="11"/>
      <c r="K91" s="11"/>
    </row>
    <row r="92" spans="2:11" x14ac:dyDescent="0.4">
      <c r="B92" s="39"/>
      <c r="C92" s="11"/>
      <c r="D92" s="11"/>
      <c r="E92" s="11"/>
      <c r="F92" s="11"/>
      <c r="G92" s="11"/>
      <c r="H92" s="11"/>
      <c r="I92" s="11"/>
      <c r="J92" s="11"/>
      <c r="K92" s="11"/>
    </row>
    <row r="93" spans="2:11" x14ac:dyDescent="0.4">
      <c r="B93" s="39"/>
      <c r="C93" s="11"/>
      <c r="D93" s="11"/>
      <c r="E93" s="11"/>
      <c r="F93" s="11"/>
      <c r="G93" s="11"/>
      <c r="H93" s="11"/>
      <c r="I93" s="11"/>
      <c r="J93" s="11"/>
      <c r="K93" s="11"/>
    </row>
    <row r="94" spans="2:11" x14ac:dyDescent="0.4">
      <c r="B94" s="39"/>
      <c r="C94" s="11"/>
      <c r="D94" s="11"/>
      <c r="E94" s="11"/>
      <c r="F94" s="11"/>
      <c r="G94" s="11"/>
      <c r="H94" s="11"/>
      <c r="I94" s="11"/>
      <c r="J94" s="11"/>
      <c r="K94" s="11"/>
    </row>
    <row r="95" spans="2:11" x14ac:dyDescent="0.4">
      <c r="B95" s="39"/>
      <c r="C95" s="11"/>
      <c r="D95" s="11"/>
      <c r="E95" s="11"/>
      <c r="F95" s="11"/>
      <c r="G95" s="11"/>
      <c r="H95" s="11"/>
      <c r="I95" s="11"/>
      <c r="J95" s="11"/>
      <c r="K95" s="11"/>
    </row>
    <row r="96" spans="2:11" x14ac:dyDescent="0.4">
      <c r="B96" s="39"/>
      <c r="C96" s="11"/>
      <c r="D96" s="11"/>
      <c r="E96" s="11"/>
      <c r="F96" s="11"/>
      <c r="G96" s="11"/>
      <c r="H96" s="11"/>
      <c r="I96" s="11"/>
      <c r="J96" s="11"/>
      <c r="K96" s="11"/>
    </row>
    <row r="97" spans="2:11" x14ac:dyDescent="0.4">
      <c r="B97" s="39"/>
      <c r="C97" s="11"/>
      <c r="D97" s="11"/>
      <c r="E97" s="11"/>
      <c r="F97" s="11"/>
      <c r="G97" s="11"/>
      <c r="H97" s="11"/>
      <c r="I97" s="11"/>
      <c r="J97" s="11"/>
      <c r="K97" s="11"/>
    </row>
    <row r="98" spans="2:11" x14ac:dyDescent="0.4">
      <c r="B98" s="39"/>
    </row>
    <row r="99" spans="2:11" x14ac:dyDescent="0.4">
      <c r="B99" s="39"/>
    </row>
    <row r="100" spans="2:11" x14ac:dyDescent="0.4">
      <c r="B100" s="39"/>
    </row>
    <row r="101" spans="2:11" x14ac:dyDescent="0.4">
      <c r="B101" s="39"/>
    </row>
    <row r="102" spans="2:11" x14ac:dyDescent="0.4">
      <c r="B102" s="39"/>
    </row>
    <row r="103" spans="2:11" x14ac:dyDescent="0.4">
      <c r="B103" s="39"/>
    </row>
    <row r="104" spans="2:11" x14ac:dyDescent="0.4">
      <c r="B104" s="39"/>
    </row>
    <row r="105" spans="2:11" x14ac:dyDescent="0.4">
      <c r="B105" s="39"/>
    </row>
    <row r="106" spans="2:11" x14ac:dyDescent="0.4">
      <c r="B106" s="39"/>
    </row>
    <row r="107" spans="2:11" x14ac:dyDescent="0.4">
      <c r="B107" s="39"/>
    </row>
    <row r="108" spans="2:11" x14ac:dyDescent="0.4">
      <c r="B108" s="39"/>
    </row>
    <row r="109" spans="2:11" x14ac:dyDescent="0.4">
      <c r="B109" s="39"/>
    </row>
    <row r="110" spans="2:11" x14ac:dyDescent="0.4">
      <c r="B110" s="39"/>
    </row>
    <row r="111" spans="2:11" x14ac:dyDescent="0.4">
      <c r="B111" s="39"/>
    </row>
    <row r="112" spans="2:11" x14ac:dyDescent="0.4">
      <c r="B112" s="39"/>
    </row>
    <row r="113" spans="2:2" x14ac:dyDescent="0.4">
      <c r="B113" s="39"/>
    </row>
    <row r="114" spans="2:2" x14ac:dyDescent="0.4">
      <c r="B114" s="39"/>
    </row>
    <row r="115" spans="2:2" x14ac:dyDescent="0.4">
      <c r="B115" s="39"/>
    </row>
    <row r="116" spans="2:2" x14ac:dyDescent="0.4">
      <c r="B116" s="39"/>
    </row>
    <row r="117" spans="2:2" x14ac:dyDescent="0.4">
      <c r="B117" s="39"/>
    </row>
    <row r="118" spans="2:2" x14ac:dyDescent="0.4">
      <c r="B118" s="39"/>
    </row>
    <row r="119" spans="2:2" x14ac:dyDescent="0.4">
      <c r="B119" s="39"/>
    </row>
    <row r="120" spans="2:2" x14ac:dyDescent="0.4">
      <c r="B120" s="39"/>
    </row>
    <row r="121" spans="2:2" x14ac:dyDescent="0.4">
      <c r="B121" s="39"/>
    </row>
    <row r="122" spans="2:2" x14ac:dyDescent="0.4">
      <c r="B122" s="39"/>
    </row>
    <row r="123" spans="2:2" x14ac:dyDescent="0.4">
      <c r="B123" s="39"/>
    </row>
    <row r="124" spans="2:2" x14ac:dyDescent="0.4">
      <c r="B124" s="39"/>
    </row>
    <row r="125" spans="2:2" x14ac:dyDescent="0.4">
      <c r="B125" s="39"/>
    </row>
    <row r="126" spans="2:2" x14ac:dyDescent="0.4">
      <c r="B126" s="39"/>
    </row>
    <row r="127" spans="2:2" x14ac:dyDescent="0.4">
      <c r="B127" s="39"/>
    </row>
    <row r="128" spans="2:2" x14ac:dyDescent="0.4">
      <c r="B128" s="39"/>
    </row>
    <row r="129" spans="2:2" x14ac:dyDescent="0.4">
      <c r="B129" s="39"/>
    </row>
    <row r="130" spans="2:2" x14ac:dyDescent="0.4">
      <c r="B130" s="39"/>
    </row>
    <row r="131" spans="2:2" x14ac:dyDescent="0.4">
      <c r="B131" s="39"/>
    </row>
    <row r="132" spans="2:2" x14ac:dyDescent="0.4">
      <c r="B132" s="39"/>
    </row>
    <row r="133" spans="2:2" x14ac:dyDescent="0.4">
      <c r="B133" s="39"/>
    </row>
    <row r="134" spans="2:2" x14ac:dyDescent="0.4">
      <c r="B134" s="39"/>
    </row>
    <row r="135" spans="2:2" x14ac:dyDescent="0.4">
      <c r="B135" s="39"/>
    </row>
    <row r="136" spans="2:2" x14ac:dyDescent="0.4">
      <c r="B136" s="39"/>
    </row>
    <row r="137" spans="2:2" x14ac:dyDescent="0.4">
      <c r="B137" s="39"/>
    </row>
    <row r="138" spans="2:2" x14ac:dyDescent="0.4">
      <c r="B138" s="39"/>
    </row>
    <row r="139" spans="2:2" x14ac:dyDescent="0.4">
      <c r="B139" s="39"/>
    </row>
    <row r="140" spans="2:2" x14ac:dyDescent="0.4">
      <c r="B140" s="39"/>
    </row>
    <row r="141" spans="2:2" x14ac:dyDescent="0.4">
      <c r="B141" s="39"/>
    </row>
    <row r="142" spans="2:2" x14ac:dyDescent="0.4">
      <c r="B142" s="39"/>
    </row>
    <row r="143" spans="2:2" x14ac:dyDescent="0.4">
      <c r="B143" s="39"/>
    </row>
    <row r="144" spans="2:2" x14ac:dyDescent="0.4">
      <c r="B144" s="39"/>
    </row>
    <row r="145" spans="2:2" x14ac:dyDescent="0.4">
      <c r="B145" s="39"/>
    </row>
    <row r="146" spans="2:2" x14ac:dyDescent="0.4">
      <c r="B146" s="39"/>
    </row>
    <row r="147" spans="2:2" x14ac:dyDescent="0.4">
      <c r="B147" s="39"/>
    </row>
    <row r="148" spans="2:2" x14ac:dyDescent="0.4">
      <c r="B148" s="39"/>
    </row>
    <row r="149" spans="2:2" x14ac:dyDescent="0.4">
      <c r="B149" s="39"/>
    </row>
    <row r="150" spans="2:2" x14ac:dyDescent="0.4">
      <c r="B150" s="39"/>
    </row>
    <row r="151" spans="2:2" x14ac:dyDescent="0.4">
      <c r="B151" s="39"/>
    </row>
    <row r="152" spans="2:2" x14ac:dyDescent="0.4">
      <c r="B152" s="39"/>
    </row>
    <row r="153" spans="2:2" x14ac:dyDescent="0.4">
      <c r="B153" s="39"/>
    </row>
    <row r="154" spans="2:2" x14ac:dyDescent="0.4">
      <c r="B154" s="39"/>
    </row>
    <row r="155" spans="2:2" x14ac:dyDescent="0.4">
      <c r="B155" s="39"/>
    </row>
    <row r="156" spans="2:2" x14ac:dyDescent="0.4">
      <c r="B156" s="39"/>
    </row>
    <row r="157" spans="2:2" x14ac:dyDescent="0.4">
      <c r="B157" s="39"/>
    </row>
    <row r="158" spans="2:2" x14ac:dyDescent="0.4">
      <c r="B158" s="39"/>
    </row>
    <row r="159" spans="2:2" x14ac:dyDescent="0.4">
      <c r="B159" s="39"/>
    </row>
    <row r="160" spans="2:2" x14ac:dyDescent="0.4">
      <c r="B160" s="39"/>
    </row>
    <row r="161" spans="2:2" x14ac:dyDescent="0.4">
      <c r="B161" s="39"/>
    </row>
    <row r="162" spans="2:2" x14ac:dyDescent="0.4">
      <c r="B162" s="39"/>
    </row>
    <row r="163" spans="2:2" x14ac:dyDescent="0.4">
      <c r="B163" s="39"/>
    </row>
    <row r="164" spans="2:2" x14ac:dyDescent="0.4">
      <c r="B164" s="39"/>
    </row>
    <row r="165" spans="2:2" x14ac:dyDescent="0.4">
      <c r="B165" s="39"/>
    </row>
    <row r="166" spans="2:2" x14ac:dyDescent="0.4">
      <c r="B166" s="39"/>
    </row>
    <row r="167" spans="2:2" x14ac:dyDescent="0.4">
      <c r="B167" s="39"/>
    </row>
    <row r="168" spans="2:2" x14ac:dyDescent="0.4">
      <c r="B168" s="39"/>
    </row>
    <row r="169" spans="2:2" x14ac:dyDescent="0.4">
      <c r="B169" s="39"/>
    </row>
    <row r="170" spans="2:2" x14ac:dyDescent="0.4">
      <c r="B170" s="39"/>
    </row>
    <row r="171" spans="2:2" x14ac:dyDescent="0.4">
      <c r="B171" s="39"/>
    </row>
    <row r="172" spans="2:2" x14ac:dyDescent="0.4">
      <c r="B172" s="39"/>
    </row>
    <row r="173" spans="2:2" x14ac:dyDescent="0.4">
      <c r="B173" s="39"/>
    </row>
    <row r="174" spans="2:2" x14ac:dyDescent="0.4">
      <c r="B174" s="39"/>
    </row>
    <row r="175" spans="2:2" x14ac:dyDescent="0.4">
      <c r="B175" s="39"/>
    </row>
    <row r="176" spans="2:2" x14ac:dyDescent="0.4">
      <c r="B176" s="39"/>
    </row>
    <row r="177" spans="2:2" x14ac:dyDescent="0.4">
      <c r="B177" s="39"/>
    </row>
    <row r="178" spans="2:2" x14ac:dyDescent="0.4">
      <c r="B178" s="39"/>
    </row>
    <row r="179" spans="2:2" x14ac:dyDescent="0.4">
      <c r="B179" s="39"/>
    </row>
    <row r="180" spans="2:2" x14ac:dyDescent="0.4">
      <c r="B180" s="39"/>
    </row>
    <row r="181" spans="2:2" x14ac:dyDescent="0.4">
      <c r="B181" s="39"/>
    </row>
    <row r="182" spans="2:2" x14ac:dyDescent="0.4">
      <c r="B182" s="39"/>
    </row>
    <row r="183" spans="2:2" x14ac:dyDescent="0.4">
      <c r="B183" s="39"/>
    </row>
    <row r="184" spans="2:2" x14ac:dyDescent="0.4">
      <c r="B184" s="39"/>
    </row>
    <row r="185" spans="2:2" x14ac:dyDescent="0.4">
      <c r="B185" s="39"/>
    </row>
    <row r="186" spans="2:2" x14ac:dyDescent="0.4">
      <c r="B186" s="39"/>
    </row>
    <row r="187" spans="2:2" x14ac:dyDescent="0.4">
      <c r="B187" s="39"/>
    </row>
    <row r="188" spans="2:2" x14ac:dyDescent="0.4">
      <c r="B188" s="39"/>
    </row>
    <row r="189" spans="2:2" x14ac:dyDescent="0.4">
      <c r="B189" s="39"/>
    </row>
    <row r="190" spans="2:2" x14ac:dyDescent="0.4">
      <c r="B190" s="39"/>
    </row>
    <row r="191" spans="2:2" x14ac:dyDescent="0.4">
      <c r="B191" s="39"/>
    </row>
    <row r="192" spans="2:2" x14ac:dyDescent="0.4">
      <c r="B192" s="39"/>
    </row>
    <row r="193" spans="2:2" x14ac:dyDescent="0.4">
      <c r="B193" s="39"/>
    </row>
    <row r="194" spans="2:2" x14ac:dyDescent="0.4">
      <c r="B194" s="39"/>
    </row>
    <row r="195" spans="2:2" x14ac:dyDescent="0.4">
      <c r="B195" s="39"/>
    </row>
    <row r="196" spans="2:2" x14ac:dyDescent="0.4">
      <c r="B196" s="39"/>
    </row>
    <row r="197" spans="2:2" x14ac:dyDescent="0.4">
      <c r="B197" s="39"/>
    </row>
    <row r="198" spans="2:2" x14ac:dyDescent="0.4">
      <c r="B198" s="39"/>
    </row>
    <row r="199" spans="2:2" x14ac:dyDescent="0.4">
      <c r="B199" s="39"/>
    </row>
    <row r="200" spans="2:2" x14ac:dyDescent="0.4">
      <c r="B200" s="39"/>
    </row>
    <row r="201" spans="2:2" x14ac:dyDescent="0.4">
      <c r="B201" s="39"/>
    </row>
    <row r="202" spans="2:2" x14ac:dyDescent="0.4">
      <c r="B202" s="39"/>
    </row>
    <row r="203" spans="2:2" x14ac:dyDescent="0.4">
      <c r="B203" s="39"/>
    </row>
    <row r="204" spans="2:2" x14ac:dyDescent="0.4">
      <c r="B204" s="39"/>
    </row>
    <row r="205" spans="2:2" x14ac:dyDescent="0.4">
      <c r="B205" s="39"/>
    </row>
    <row r="206" spans="2:2" x14ac:dyDescent="0.4">
      <c r="B206" s="39"/>
    </row>
    <row r="207" spans="2:2" x14ac:dyDescent="0.4">
      <c r="B207" s="39"/>
    </row>
    <row r="208" spans="2:2" x14ac:dyDescent="0.4">
      <c r="B208" s="39"/>
    </row>
    <row r="209" spans="2:2" x14ac:dyDescent="0.4">
      <c r="B209" s="39"/>
    </row>
    <row r="210" spans="2:2" x14ac:dyDescent="0.4">
      <c r="B210" s="39"/>
    </row>
    <row r="211" spans="2:2" x14ac:dyDescent="0.4">
      <c r="B211" s="39"/>
    </row>
    <row r="212" spans="2:2" x14ac:dyDescent="0.4">
      <c r="B212" s="39"/>
    </row>
    <row r="213" spans="2:2" x14ac:dyDescent="0.4">
      <c r="B213" s="39"/>
    </row>
    <row r="214" spans="2:2" x14ac:dyDescent="0.4">
      <c r="B214" s="39"/>
    </row>
    <row r="215" spans="2:2" x14ac:dyDescent="0.4">
      <c r="B215" s="39"/>
    </row>
    <row r="216" spans="2:2" x14ac:dyDescent="0.4">
      <c r="B216" s="39"/>
    </row>
    <row r="217" spans="2:2" x14ac:dyDescent="0.4">
      <c r="B217" s="39"/>
    </row>
    <row r="218" spans="2:2" x14ac:dyDescent="0.4">
      <c r="B218" s="39"/>
    </row>
    <row r="219" spans="2:2" x14ac:dyDescent="0.4">
      <c r="B219" s="39"/>
    </row>
    <row r="220" spans="2:2" x14ac:dyDescent="0.4">
      <c r="B220" s="39"/>
    </row>
    <row r="221" spans="2:2" x14ac:dyDescent="0.4">
      <c r="B221" s="39"/>
    </row>
    <row r="222" spans="2:2" x14ac:dyDescent="0.4">
      <c r="B222" s="39"/>
    </row>
    <row r="223" spans="2:2" x14ac:dyDescent="0.4">
      <c r="B223" s="39"/>
    </row>
    <row r="224" spans="2:2" x14ac:dyDescent="0.4">
      <c r="B224" s="39"/>
    </row>
    <row r="225" spans="2:2" x14ac:dyDescent="0.4">
      <c r="B225" s="39"/>
    </row>
    <row r="226" spans="2:2" x14ac:dyDescent="0.4">
      <c r="B226" s="39"/>
    </row>
    <row r="227" spans="2:2" x14ac:dyDescent="0.4">
      <c r="B227" s="39"/>
    </row>
    <row r="228" spans="2:2" x14ac:dyDescent="0.4">
      <c r="B228" s="39"/>
    </row>
    <row r="229" spans="2:2" x14ac:dyDescent="0.4">
      <c r="B229" s="39"/>
    </row>
    <row r="230" spans="2:2" x14ac:dyDescent="0.4">
      <c r="B230" s="39"/>
    </row>
    <row r="231" spans="2:2" x14ac:dyDescent="0.4">
      <c r="B231" s="39"/>
    </row>
    <row r="232" spans="2:2" x14ac:dyDescent="0.4">
      <c r="B232" s="39"/>
    </row>
    <row r="233" spans="2:2" x14ac:dyDescent="0.4">
      <c r="B233" s="39"/>
    </row>
    <row r="234" spans="2:2" x14ac:dyDescent="0.4">
      <c r="B234" s="39"/>
    </row>
    <row r="235" spans="2:2" x14ac:dyDescent="0.4">
      <c r="B235" s="39"/>
    </row>
    <row r="236" spans="2:2" x14ac:dyDescent="0.4">
      <c r="B236" s="39"/>
    </row>
    <row r="237" spans="2:2" x14ac:dyDescent="0.4">
      <c r="B237" s="39"/>
    </row>
    <row r="238" spans="2:2" x14ac:dyDescent="0.4">
      <c r="B238" s="39"/>
    </row>
    <row r="239" spans="2:2" x14ac:dyDescent="0.4">
      <c r="B239" s="39"/>
    </row>
    <row r="240" spans="2:2" x14ac:dyDescent="0.4">
      <c r="B240" s="39"/>
    </row>
    <row r="241" spans="2:2" x14ac:dyDescent="0.4">
      <c r="B241" s="39"/>
    </row>
    <row r="242" spans="2:2" x14ac:dyDescent="0.4">
      <c r="B242" s="39"/>
    </row>
    <row r="243" spans="2:2" x14ac:dyDescent="0.4">
      <c r="B243" s="39"/>
    </row>
    <row r="244" spans="2:2" x14ac:dyDescent="0.4">
      <c r="B244" s="39"/>
    </row>
    <row r="245" spans="2:2" x14ac:dyDescent="0.4">
      <c r="B245" s="39"/>
    </row>
    <row r="246" spans="2:2" x14ac:dyDescent="0.4">
      <c r="B246" s="39"/>
    </row>
    <row r="247" spans="2:2" x14ac:dyDescent="0.4">
      <c r="B247" s="39"/>
    </row>
    <row r="248" spans="2:2" x14ac:dyDescent="0.4">
      <c r="B248" s="39"/>
    </row>
    <row r="249" spans="2:2" x14ac:dyDescent="0.4">
      <c r="B249" s="39"/>
    </row>
    <row r="250" spans="2:2" x14ac:dyDescent="0.4">
      <c r="B250" s="39"/>
    </row>
    <row r="251" spans="2:2" x14ac:dyDescent="0.4">
      <c r="B251" s="39"/>
    </row>
    <row r="252" spans="2:2" x14ac:dyDescent="0.4">
      <c r="B252" s="39"/>
    </row>
    <row r="253" spans="2:2" x14ac:dyDescent="0.4">
      <c r="B253" s="39"/>
    </row>
    <row r="254" spans="2:2" x14ac:dyDescent="0.4">
      <c r="B254" s="39"/>
    </row>
    <row r="255" spans="2:2" x14ac:dyDescent="0.4">
      <c r="B255" s="39"/>
    </row>
    <row r="256" spans="2:2" x14ac:dyDescent="0.4">
      <c r="B256" s="39"/>
    </row>
    <row r="257" spans="2:2" x14ac:dyDescent="0.4">
      <c r="B257" s="39"/>
    </row>
    <row r="258" spans="2:2" x14ac:dyDescent="0.4">
      <c r="B258" s="39"/>
    </row>
    <row r="259" spans="2:2" x14ac:dyDescent="0.4">
      <c r="B259" s="39"/>
    </row>
    <row r="260" spans="2:2" x14ac:dyDescent="0.4">
      <c r="B260" s="39"/>
    </row>
    <row r="261" spans="2:2" x14ac:dyDescent="0.4">
      <c r="B261" s="39"/>
    </row>
    <row r="262" spans="2:2" x14ac:dyDescent="0.4">
      <c r="B262" s="39"/>
    </row>
    <row r="263" spans="2:2" x14ac:dyDescent="0.4">
      <c r="B263" s="39"/>
    </row>
    <row r="264" spans="2:2" x14ac:dyDescent="0.4">
      <c r="B264" s="39"/>
    </row>
    <row r="265" spans="2:2" x14ac:dyDescent="0.4">
      <c r="B265" s="39"/>
    </row>
    <row r="266" spans="2:2" x14ac:dyDescent="0.4">
      <c r="B266" s="39"/>
    </row>
    <row r="267" spans="2:2" x14ac:dyDescent="0.4">
      <c r="B267" s="39"/>
    </row>
    <row r="268" spans="2:2" x14ac:dyDescent="0.4">
      <c r="B268" s="39"/>
    </row>
    <row r="269" spans="2:2" x14ac:dyDescent="0.4">
      <c r="B269" s="39"/>
    </row>
    <row r="270" spans="2:2" x14ac:dyDescent="0.4">
      <c r="B270" s="39"/>
    </row>
    <row r="271" spans="2:2" x14ac:dyDescent="0.4">
      <c r="B271" s="39"/>
    </row>
    <row r="272" spans="2:2" x14ac:dyDescent="0.4">
      <c r="B272" s="39"/>
    </row>
    <row r="273" spans="2:2" x14ac:dyDescent="0.4">
      <c r="B273" s="39"/>
    </row>
    <row r="274" spans="2:2" x14ac:dyDescent="0.4">
      <c r="B274" s="39"/>
    </row>
    <row r="275" spans="2:2" x14ac:dyDescent="0.4">
      <c r="B275" s="39"/>
    </row>
    <row r="276" spans="2:2" x14ac:dyDescent="0.4">
      <c r="B276" s="39"/>
    </row>
    <row r="277" spans="2:2" x14ac:dyDescent="0.4">
      <c r="B277" s="39"/>
    </row>
    <row r="278" spans="2:2" x14ac:dyDescent="0.4">
      <c r="B278" s="39"/>
    </row>
    <row r="279" spans="2:2" x14ac:dyDescent="0.4">
      <c r="B279" s="39"/>
    </row>
    <row r="280" spans="2:2" x14ac:dyDescent="0.4">
      <c r="B280" s="39"/>
    </row>
    <row r="281" spans="2:2" x14ac:dyDescent="0.4">
      <c r="B281" s="39"/>
    </row>
    <row r="282" spans="2:2" x14ac:dyDescent="0.4">
      <c r="B282" s="39"/>
    </row>
    <row r="283" spans="2:2" x14ac:dyDescent="0.4">
      <c r="B283" s="39"/>
    </row>
    <row r="284" spans="2:2" x14ac:dyDescent="0.4">
      <c r="B284" s="39"/>
    </row>
    <row r="285" spans="2:2" x14ac:dyDescent="0.4">
      <c r="B285" s="39"/>
    </row>
    <row r="286" spans="2:2" x14ac:dyDescent="0.4">
      <c r="B286" s="39"/>
    </row>
    <row r="287" spans="2:2" x14ac:dyDescent="0.4">
      <c r="B287" s="39"/>
    </row>
    <row r="288" spans="2:2" x14ac:dyDescent="0.4">
      <c r="B288" s="39"/>
    </row>
    <row r="289" spans="2:2" x14ac:dyDescent="0.4">
      <c r="B289" s="39"/>
    </row>
    <row r="290" spans="2:2" x14ac:dyDescent="0.4">
      <c r="B290" s="39"/>
    </row>
    <row r="291" spans="2:2" x14ac:dyDescent="0.4">
      <c r="B291" s="39"/>
    </row>
    <row r="292" spans="2:2" x14ac:dyDescent="0.4">
      <c r="B292" s="39"/>
    </row>
    <row r="293" spans="2:2" x14ac:dyDescent="0.4">
      <c r="B293" s="39"/>
    </row>
    <row r="294" spans="2:2" x14ac:dyDescent="0.4">
      <c r="B294" s="39"/>
    </row>
    <row r="295" spans="2:2" x14ac:dyDescent="0.4">
      <c r="B295" s="39"/>
    </row>
    <row r="296" spans="2:2" x14ac:dyDescent="0.4">
      <c r="B296" s="39"/>
    </row>
    <row r="297" spans="2:2" x14ac:dyDescent="0.4">
      <c r="B297" s="39"/>
    </row>
    <row r="298" spans="2:2" x14ac:dyDescent="0.4">
      <c r="B298" s="39"/>
    </row>
    <row r="299" spans="2:2" x14ac:dyDescent="0.4">
      <c r="B299" s="39"/>
    </row>
    <row r="300" spans="2:2" x14ac:dyDescent="0.4">
      <c r="B300" s="39"/>
    </row>
    <row r="301" spans="2:2" x14ac:dyDescent="0.4">
      <c r="B301" s="39"/>
    </row>
    <row r="302" spans="2:2" x14ac:dyDescent="0.4">
      <c r="B302" s="39"/>
    </row>
    <row r="303" spans="2:2" x14ac:dyDescent="0.4">
      <c r="B303" s="39"/>
    </row>
    <row r="304" spans="2:2" x14ac:dyDescent="0.4">
      <c r="B304" s="39"/>
    </row>
    <row r="305" spans="2:2" x14ac:dyDescent="0.4">
      <c r="B305" s="39"/>
    </row>
    <row r="306" spans="2:2" x14ac:dyDescent="0.4">
      <c r="B306" s="39"/>
    </row>
    <row r="307" spans="2:2" x14ac:dyDescent="0.4">
      <c r="B307" s="39"/>
    </row>
    <row r="308" spans="2:2" x14ac:dyDescent="0.4">
      <c r="B308" s="39"/>
    </row>
    <row r="309" spans="2:2" x14ac:dyDescent="0.4">
      <c r="B309" s="39"/>
    </row>
    <row r="310" spans="2:2" x14ac:dyDescent="0.4">
      <c r="B310" s="39"/>
    </row>
    <row r="311" spans="2:2" x14ac:dyDescent="0.4">
      <c r="B311" s="39"/>
    </row>
    <row r="312" spans="2:2" x14ac:dyDescent="0.4">
      <c r="B312" s="39"/>
    </row>
    <row r="313" spans="2:2" x14ac:dyDescent="0.4">
      <c r="B313" s="39"/>
    </row>
    <row r="314" spans="2:2" x14ac:dyDescent="0.4">
      <c r="B314" s="39"/>
    </row>
    <row r="315" spans="2:2" x14ac:dyDescent="0.4">
      <c r="B315" s="39"/>
    </row>
    <row r="316" spans="2:2" x14ac:dyDescent="0.4">
      <c r="B316" s="39"/>
    </row>
    <row r="317" spans="2:2" x14ac:dyDescent="0.4">
      <c r="B317" s="39"/>
    </row>
    <row r="318" spans="2:2" x14ac:dyDescent="0.4">
      <c r="B318" s="39"/>
    </row>
    <row r="319" spans="2:2" x14ac:dyDescent="0.4">
      <c r="B319" s="39"/>
    </row>
    <row r="320" spans="2:2" x14ac:dyDescent="0.4">
      <c r="B320" s="39"/>
    </row>
    <row r="321" spans="2:2" x14ac:dyDescent="0.4">
      <c r="B321" s="39"/>
    </row>
    <row r="322" spans="2:2" x14ac:dyDescent="0.4">
      <c r="B322" s="39"/>
    </row>
    <row r="323" spans="2:2" x14ac:dyDescent="0.4">
      <c r="B323" s="39"/>
    </row>
    <row r="324" spans="2:2" x14ac:dyDescent="0.4">
      <c r="B324" s="39"/>
    </row>
    <row r="325" spans="2:2" x14ac:dyDescent="0.4">
      <c r="B325" s="39"/>
    </row>
    <row r="326" spans="2:2" x14ac:dyDescent="0.4">
      <c r="B326" s="39"/>
    </row>
    <row r="327" spans="2:2" x14ac:dyDescent="0.4">
      <c r="B327" s="39"/>
    </row>
    <row r="328" spans="2:2" x14ac:dyDescent="0.4">
      <c r="B328" s="39"/>
    </row>
    <row r="329" spans="2:2" x14ac:dyDescent="0.4">
      <c r="B329" s="39"/>
    </row>
    <row r="330" spans="2:2" x14ac:dyDescent="0.4">
      <c r="B330" s="39"/>
    </row>
    <row r="331" spans="2:2" x14ac:dyDescent="0.4">
      <c r="B331" s="39"/>
    </row>
    <row r="332" spans="2:2" x14ac:dyDescent="0.4">
      <c r="B332" s="39"/>
    </row>
    <row r="333" spans="2:2" x14ac:dyDescent="0.4">
      <c r="B333" s="39"/>
    </row>
    <row r="334" spans="2:2" x14ac:dyDescent="0.4">
      <c r="B334" s="39"/>
    </row>
    <row r="335" spans="2:2" x14ac:dyDescent="0.4">
      <c r="B335" s="39"/>
    </row>
    <row r="336" spans="2:2" x14ac:dyDescent="0.4">
      <c r="B336" s="39"/>
    </row>
    <row r="337" spans="2:2" x14ac:dyDescent="0.4">
      <c r="B337" s="39"/>
    </row>
    <row r="338" spans="2:2" x14ac:dyDescent="0.4">
      <c r="B338" s="39"/>
    </row>
    <row r="339" spans="2:2" x14ac:dyDescent="0.4">
      <c r="B339" s="39"/>
    </row>
    <row r="340" spans="2:2" x14ac:dyDescent="0.4">
      <c r="B340" s="39"/>
    </row>
    <row r="341" spans="2:2" x14ac:dyDescent="0.4">
      <c r="B341" s="39"/>
    </row>
    <row r="342" spans="2:2" x14ac:dyDescent="0.4">
      <c r="B342" s="39"/>
    </row>
    <row r="343" spans="2:2" x14ac:dyDescent="0.4">
      <c r="B343" s="39"/>
    </row>
    <row r="344" spans="2:2" x14ac:dyDescent="0.4">
      <c r="B344" s="39"/>
    </row>
    <row r="345" spans="2:2" x14ac:dyDescent="0.4">
      <c r="B345" s="39"/>
    </row>
    <row r="346" spans="2:2" x14ac:dyDescent="0.4">
      <c r="B346" s="39"/>
    </row>
    <row r="347" spans="2:2" x14ac:dyDescent="0.4">
      <c r="B347" s="39"/>
    </row>
    <row r="348" spans="2:2" x14ac:dyDescent="0.4">
      <c r="B348" s="39"/>
    </row>
    <row r="349" spans="2:2" x14ac:dyDescent="0.4">
      <c r="B349" s="39"/>
    </row>
    <row r="350" spans="2:2" x14ac:dyDescent="0.4">
      <c r="B350" s="39"/>
    </row>
    <row r="351" spans="2:2" x14ac:dyDescent="0.4">
      <c r="B351" s="39"/>
    </row>
    <row r="352" spans="2:2" x14ac:dyDescent="0.4">
      <c r="B352" s="39"/>
    </row>
    <row r="353" spans="2:2" x14ac:dyDescent="0.4">
      <c r="B353" s="39"/>
    </row>
    <row r="354" spans="2:2" x14ac:dyDescent="0.4">
      <c r="B354" s="39"/>
    </row>
    <row r="355" spans="2:2" x14ac:dyDescent="0.4">
      <c r="B355" s="39"/>
    </row>
    <row r="356" spans="2:2" x14ac:dyDescent="0.4">
      <c r="B356" s="39"/>
    </row>
    <row r="357" spans="2:2" x14ac:dyDescent="0.4">
      <c r="B357" s="39"/>
    </row>
    <row r="358" spans="2:2" x14ac:dyDescent="0.4">
      <c r="B358" s="39"/>
    </row>
    <row r="359" spans="2:2" x14ac:dyDescent="0.4">
      <c r="B359" s="39"/>
    </row>
    <row r="360" spans="2:2" x14ac:dyDescent="0.4">
      <c r="B360" s="39"/>
    </row>
    <row r="361" spans="2:2" x14ac:dyDescent="0.4">
      <c r="B361" s="39"/>
    </row>
    <row r="362" spans="2:2" x14ac:dyDescent="0.4">
      <c r="B362" s="39"/>
    </row>
    <row r="363" spans="2:2" x14ac:dyDescent="0.4">
      <c r="B363" s="39"/>
    </row>
    <row r="364" spans="2:2" x14ac:dyDescent="0.4">
      <c r="B364" s="39"/>
    </row>
    <row r="365" spans="2:2" x14ac:dyDescent="0.4">
      <c r="B365" s="39"/>
    </row>
    <row r="366" spans="2:2" x14ac:dyDescent="0.4">
      <c r="B366" s="39"/>
    </row>
    <row r="367" spans="2:2" x14ac:dyDescent="0.4">
      <c r="B367" s="39"/>
    </row>
    <row r="368" spans="2:2" x14ac:dyDescent="0.4">
      <c r="B368" s="39"/>
    </row>
    <row r="369" spans="2:2" x14ac:dyDescent="0.4">
      <c r="B369" s="39"/>
    </row>
    <row r="370" spans="2:2" x14ac:dyDescent="0.4">
      <c r="B370" s="39"/>
    </row>
    <row r="371" spans="2:2" x14ac:dyDescent="0.4">
      <c r="B371" s="39"/>
    </row>
    <row r="372" spans="2:2" x14ac:dyDescent="0.4">
      <c r="B372" s="39"/>
    </row>
    <row r="373" spans="2:2" x14ac:dyDescent="0.4">
      <c r="B373" s="39"/>
    </row>
    <row r="374" spans="2:2" x14ac:dyDescent="0.4">
      <c r="B374" s="39"/>
    </row>
    <row r="375" spans="2:2" x14ac:dyDescent="0.4">
      <c r="B375" s="39"/>
    </row>
    <row r="376" spans="2:2" x14ac:dyDescent="0.4">
      <c r="B376" s="39"/>
    </row>
    <row r="377" spans="2:2" x14ac:dyDescent="0.4">
      <c r="B377" s="39"/>
    </row>
    <row r="378" spans="2:2" x14ac:dyDescent="0.4">
      <c r="B378" s="39"/>
    </row>
    <row r="379" spans="2:2" x14ac:dyDescent="0.4">
      <c r="B379" s="39"/>
    </row>
    <row r="380" spans="2:2" x14ac:dyDescent="0.4">
      <c r="B380" s="39"/>
    </row>
    <row r="381" spans="2:2" x14ac:dyDescent="0.4">
      <c r="B381" s="39"/>
    </row>
    <row r="382" spans="2:2" x14ac:dyDescent="0.4">
      <c r="B382" s="39"/>
    </row>
    <row r="383" spans="2:2" x14ac:dyDescent="0.4">
      <c r="B383" s="39"/>
    </row>
    <row r="384" spans="2:2" x14ac:dyDescent="0.4">
      <c r="B384" s="39"/>
    </row>
    <row r="385" spans="2:2" x14ac:dyDescent="0.4">
      <c r="B385" s="39"/>
    </row>
    <row r="386" spans="2:2" x14ac:dyDescent="0.4">
      <c r="B386" s="39"/>
    </row>
    <row r="387" spans="2:2" x14ac:dyDescent="0.4">
      <c r="B387" s="39"/>
    </row>
    <row r="388" spans="2:2" x14ac:dyDescent="0.4">
      <c r="B388" s="39"/>
    </row>
    <row r="389" spans="2:2" x14ac:dyDescent="0.4">
      <c r="B389" s="39"/>
    </row>
    <row r="390" spans="2:2" x14ac:dyDescent="0.4">
      <c r="B390" s="39"/>
    </row>
    <row r="391" spans="2:2" x14ac:dyDescent="0.4">
      <c r="B391" s="39"/>
    </row>
    <row r="392" spans="2:2" x14ac:dyDescent="0.4">
      <c r="B392" s="39"/>
    </row>
    <row r="393" spans="2:2" x14ac:dyDescent="0.4">
      <c r="B393" s="39"/>
    </row>
    <row r="394" spans="2:2" x14ac:dyDescent="0.4">
      <c r="B394" s="39"/>
    </row>
    <row r="395" spans="2:2" x14ac:dyDescent="0.4">
      <c r="B395" s="39"/>
    </row>
    <row r="396" spans="2:2" x14ac:dyDescent="0.4">
      <c r="B396" s="39"/>
    </row>
    <row r="397" spans="2:2" x14ac:dyDescent="0.4">
      <c r="B397" s="39"/>
    </row>
    <row r="398" spans="2:2" x14ac:dyDescent="0.4">
      <c r="B398" s="39"/>
    </row>
    <row r="399" spans="2:2" x14ac:dyDescent="0.4">
      <c r="B399" s="39"/>
    </row>
    <row r="400" spans="2:2" x14ac:dyDescent="0.4">
      <c r="B400" s="39"/>
    </row>
    <row r="401" spans="2:2" x14ac:dyDescent="0.4">
      <c r="B401" s="39"/>
    </row>
    <row r="402" spans="2:2" x14ac:dyDescent="0.4">
      <c r="B402" s="39"/>
    </row>
    <row r="403" spans="2:2" x14ac:dyDescent="0.4">
      <c r="B403" s="39"/>
    </row>
    <row r="404" spans="2:2" x14ac:dyDescent="0.4">
      <c r="B404" s="39"/>
    </row>
    <row r="405" spans="2:2" x14ac:dyDescent="0.4">
      <c r="B405" s="39"/>
    </row>
    <row r="406" spans="2:2" x14ac:dyDescent="0.4">
      <c r="B406" s="39"/>
    </row>
    <row r="407" spans="2:2" x14ac:dyDescent="0.4">
      <c r="B407" s="39"/>
    </row>
    <row r="408" spans="2:2" x14ac:dyDescent="0.4">
      <c r="B408" s="39"/>
    </row>
    <row r="409" spans="2:2" x14ac:dyDescent="0.4">
      <c r="B409" s="39"/>
    </row>
    <row r="410" spans="2:2" x14ac:dyDescent="0.4">
      <c r="B410" s="39"/>
    </row>
    <row r="411" spans="2:2" x14ac:dyDescent="0.4">
      <c r="B411" s="39"/>
    </row>
    <row r="412" spans="2:2" x14ac:dyDescent="0.4">
      <c r="B412" s="39"/>
    </row>
    <row r="413" spans="2:2" x14ac:dyDescent="0.4">
      <c r="B413" s="39"/>
    </row>
    <row r="414" spans="2:2" x14ac:dyDescent="0.4">
      <c r="B414" s="39"/>
    </row>
    <row r="415" spans="2:2" x14ac:dyDescent="0.4">
      <c r="B415" s="39"/>
    </row>
    <row r="416" spans="2:2" x14ac:dyDescent="0.4">
      <c r="B416" s="39"/>
    </row>
    <row r="417" spans="2:2" x14ac:dyDescent="0.4">
      <c r="B417" s="39"/>
    </row>
    <row r="418" spans="2:2" x14ac:dyDescent="0.4">
      <c r="B418" s="39"/>
    </row>
    <row r="419" spans="2:2" x14ac:dyDescent="0.4">
      <c r="B419" s="39"/>
    </row>
    <row r="420" spans="2:2" x14ac:dyDescent="0.4">
      <c r="B420" s="39"/>
    </row>
    <row r="421" spans="2:2" x14ac:dyDescent="0.4">
      <c r="B421" s="39"/>
    </row>
    <row r="422" spans="2:2" x14ac:dyDescent="0.4">
      <c r="B422" s="39"/>
    </row>
    <row r="423" spans="2:2" x14ac:dyDescent="0.4">
      <c r="B423" s="39"/>
    </row>
    <row r="424" spans="2:2" x14ac:dyDescent="0.4">
      <c r="B424" s="39"/>
    </row>
    <row r="425" spans="2:2" x14ac:dyDescent="0.4">
      <c r="B425" s="39"/>
    </row>
    <row r="426" spans="2:2" x14ac:dyDescent="0.4">
      <c r="B426" s="39"/>
    </row>
    <row r="427" spans="2:2" x14ac:dyDescent="0.4">
      <c r="B427" s="39"/>
    </row>
    <row r="428" spans="2:2" x14ac:dyDescent="0.4">
      <c r="B428" s="39"/>
    </row>
    <row r="429" spans="2:2" x14ac:dyDescent="0.4">
      <c r="B429" s="39"/>
    </row>
    <row r="430" spans="2:2" x14ac:dyDescent="0.4">
      <c r="B430" s="39"/>
    </row>
    <row r="431" spans="2:2" x14ac:dyDescent="0.4">
      <c r="B431" s="39"/>
    </row>
    <row r="432" spans="2:2" x14ac:dyDescent="0.4">
      <c r="B432" s="39"/>
    </row>
    <row r="433" spans="2:2" x14ac:dyDescent="0.4">
      <c r="B433" s="39"/>
    </row>
    <row r="434" spans="2:2" x14ac:dyDescent="0.4">
      <c r="B434" s="39"/>
    </row>
    <row r="435" spans="2:2" x14ac:dyDescent="0.4">
      <c r="B435" s="39"/>
    </row>
    <row r="436" spans="2:2" x14ac:dyDescent="0.4">
      <c r="B436" s="39"/>
    </row>
    <row r="437" spans="2:2" x14ac:dyDescent="0.4">
      <c r="B437" s="39"/>
    </row>
    <row r="438" spans="2:2" x14ac:dyDescent="0.4">
      <c r="B438" s="39"/>
    </row>
    <row r="439" spans="2:2" x14ac:dyDescent="0.4">
      <c r="B439" s="39"/>
    </row>
    <row r="440" spans="2:2" x14ac:dyDescent="0.4">
      <c r="B440" s="39"/>
    </row>
    <row r="441" spans="2:2" x14ac:dyDescent="0.4">
      <c r="B441" s="39"/>
    </row>
    <row r="442" spans="2:2" x14ac:dyDescent="0.4">
      <c r="B442" s="39"/>
    </row>
    <row r="443" spans="2:2" x14ac:dyDescent="0.4">
      <c r="B443" s="39"/>
    </row>
    <row r="444" spans="2:2" x14ac:dyDescent="0.4">
      <c r="B444" s="39"/>
    </row>
    <row r="445" spans="2:2" x14ac:dyDescent="0.4">
      <c r="B445" s="39"/>
    </row>
    <row r="446" spans="2:2" x14ac:dyDescent="0.4">
      <c r="B446" s="39"/>
    </row>
    <row r="447" spans="2:2" x14ac:dyDescent="0.4">
      <c r="B447" s="39"/>
    </row>
    <row r="448" spans="2:2" x14ac:dyDescent="0.4">
      <c r="B448" s="39"/>
    </row>
    <row r="449" spans="2:2" x14ac:dyDescent="0.4">
      <c r="B449" s="39"/>
    </row>
    <row r="450" spans="2:2" x14ac:dyDescent="0.4">
      <c r="B450" s="39"/>
    </row>
    <row r="451" spans="2:2" x14ac:dyDescent="0.4">
      <c r="B451" s="39"/>
    </row>
    <row r="452" spans="2:2" x14ac:dyDescent="0.4">
      <c r="B452" s="39"/>
    </row>
    <row r="453" spans="2:2" x14ac:dyDescent="0.4">
      <c r="B453" s="39"/>
    </row>
    <row r="454" spans="2:2" x14ac:dyDescent="0.4">
      <c r="B454" s="39"/>
    </row>
    <row r="455" spans="2:2" x14ac:dyDescent="0.4">
      <c r="B455" s="39"/>
    </row>
    <row r="456" spans="2:2" x14ac:dyDescent="0.4">
      <c r="B456" s="39"/>
    </row>
    <row r="457" spans="2:2" x14ac:dyDescent="0.4">
      <c r="B457" s="39"/>
    </row>
    <row r="458" spans="2:2" x14ac:dyDescent="0.4">
      <c r="B458" s="39"/>
    </row>
    <row r="459" spans="2:2" x14ac:dyDescent="0.4">
      <c r="B459" s="39"/>
    </row>
    <row r="460" spans="2:2" x14ac:dyDescent="0.4">
      <c r="B460" s="39"/>
    </row>
    <row r="461" spans="2:2" x14ac:dyDescent="0.4">
      <c r="B461" s="39"/>
    </row>
    <row r="462" spans="2:2" x14ac:dyDescent="0.4">
      <c r="B462" s="39"/>
    </row>
    <row r="463" spans="2:2" x14ac:dyDescent="0.4">
      <c r="B463" s="39"/>
    </row>
    <row r="464" spans="2:2" x14ac:dyDescent="0.4">
      <c r="B464" s="39"/>
    </row>
    <row r="465" spans="2:2" x14ac:dyDescent="0.4">
      <c r="B465" s="39"/>
    </row>
    <row r="466" spans="2:2" x14ac:dyDescent="0.4">
      <c r="B466" s="39"/>
    </row>
    <row r="467" spans="2:2" x14ac:dyDescent="0.4">
      <c r="B467" s="39"/>
    </row>
    <row r="468" spans="2:2" x14ac:dyDescent="0.4">
      <c r="B468" s="39"/>
    </row>
    <row r="469" spans="2:2" x14ac:dyDescent="0.4">
      <c r="B469" s="39"/>
    </row>
    <row r="470" spans="2:2" x14ac:dyDescent="0.4">
      <c r="B470" s="39"/>
    </row>
    <row r="471" spans="2:2" x14ac:dyDescent="0.4">
      <c r="B471" s="39"/>
    </row>
    <row r="472" spans="2:2" x14ac:dyDescent="0.4">
      <c r="B472" s="39"/>
    </row>
    <row r="473" spans="2:2" x14ac:dyDescent="0.4">
      <c r="B473" s="39"/>
    </row>
    <row r="474" spans="2:2" x14ac:dyDescent="0.4">
      <c r="B474" s="39"/>
    </row>
    <row r="475" spans="2:2" x14ac:dyDescent="0.4">
      <c r="B475" s="39"/>
    </row>
    <row r="476" spans="2:2" x14ac:dyDescent="0.4">
      <c r="B476" s="39"/>
    </row>
    <row r="477" spans="2:2" x14ac:dyDescent="0.4">
      <c r="B477" s="39"/>
    </row>
    <row r="478" spans="2:2" x14ac:dyDescent="0.4">
      <c r="B478" s="39"/>
    </row>
    <row r="479" spans="2:2" x14ac:dyDescent="0.4">
      <c r="B479" s="39"/>
    </row>
    <row r="480" spans="2:2" x14ac:dyDescent="0.4">
      <c r="B480" s="39"/>
    </row>
    <row r="481" spans="2:2" x14ac:dyDescent="0.4">
      <c r="B481" s="39"/>
    </row>
    <row r="482" spans="2:2" x14ac:dyDescent="0.4">
      <c r="B482" s="39"/>
    </row>
    <row r="483" spans="2:2" x14ac:dyDescent="0.4">
      <c r="B483" s="39"/>
    </row>
    <row r="484" spans="2:2" x14ac:dyDescent="0.4">
      <c r="B484" s="39"/>
    </row>
    <row r="485" spans="2:2" x14ac:dyDescent="0.4">
      <c r="B485" s="39"/>
    </row>
    <row r="486" spans="2:2" x14ac:dyDescent="0.4">
      <c r="B486" s="39"/>
    </row>
    <row r="487" spans="2:2" x14ac:dyDescent="0.4">
      <c r="B487" s="39"/>
    </row>
    <row r="488" spans="2:2" x14ac:dyDescent="0.4">
      <c r="B488" s="39"/>
    </row>
    <row r="489" spans="2:2" x14ac:dyDescent="0.4">
      <c r="B489" s="39"/>
    </row>
    <row r="490" spans="2:2" x14ac:dyDescent="0.4">
      <c r="B490" s="39"/>
    </row>
    <row r="491" spans="2:2" x14ac:dyDescent="0.4">
      <c r="B491" s="39"/>
    </row>
    <row r="492" spans="2:2" x14ac:dyDescent="0.4">
      <c r="B492" s="39"/>
    </row>
    <row r="493" spans="2:2" x14ac:dyDescent="0.4">
      <c r="B493" s="39"/>
    </row>
    <row r="494" spans="2:2" x14ac:dyDescent="0.4">
      <c r="B494" s="39"/>
    </row>
    <row r="495" spans="2:2" x14ac:dyDescent="0.4">
      <c r="B495" s="39"/>
    </row>
    <row r="496" spans="2:2" x14ac:dyDescent="0.4">
      <c r="B496" s="39"/>
    </row>
    <row r="497" spans="2:2" x14ac:dyDescent="0.4">
      <c r="B497" s="39"/>
    </row>
    <row r="498" spans="2:2" x14ac:dyDescent="0.4">
      <c r="B498" s="39"/>
    </row>
    <row r="499" spans="2:2" x14ac:dyDescent="0.4">
      <c r="B499" s="39"/>
    </row>
    <row r="500" spans="2:2" x14ac:dyDescent="0.4">
      <c r="B500" s="39"/>
    </row>
    <row r="501" spans="2:2" x14ac:dyDescent="0.4">
      <c r="B501" s="39"/>
    </row>
    <row r="502" spans="2:2" x14ac:dyDescent="0.4">
      <c r="B502" s="39"/>
    </row>
    <row r="503" spans="2:2" x14ac:dyDescent="0.4">
      <c r="B503" s="39"/>
    </row>
    <row r="504" spans="2:2" x14ac:dyDescent="0.4">
      <c r="B504" s="39"/>
    </row>
    <row r="505" spans="2:2" x14ac:dyDescent="0.4">
      <c r="B505" s="39"/>
    </row>
    <row r="506" spans="2:2" x14ac:dyDescent="0.4">
      <c r="B506" s="39"/>
    </row>
    <row r="507" spans="2:2" x14ac:dyDescent="0.4">
      <c r="B507" s="39"/>
    </row>
  </sheetData>
  <sheetProtection sheet="1" objects="1" scenarios="1"/>
  <mergeCells count="1">
    <mergeCell ref="A1:K1"/>
  </mergeCells>
  <pageMargins left="0.70866141732283472" right="0.70866141732283472" top="0.74803149606299213" bottom="0.74803149606299213" header="0.31496062992125984" footer="0.31496062992125984"/>
  <pageSetup paperSize="9" scale="73" orientation="landscape" r:id="rId1"/>
  <ignoredErrors>
    <ignoredError sqref="C8:K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97971</xdr:colOff>
                    <xdr:row>5</xdr:row>
                    <xdr:rowOff>244929</xdr:rowOff>
                  </from>
                  <to>
                    <xdr:col>1</xdr:col>
                    <xdr:colOff>386443</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489857</xdr:colOff>
                    <xdr:row>5</xdr:row>
                    <xdr:rowOff>250371</xdr:rowOff>
                  </from>
                  <to>
                    <xdr:col>5</xdr:col>
                    <xdr:colOff>0</xdr:colOff>
                    <xdr:row>6</xdr:row>
                    <xdr:rowOff>195943</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showRowColHeaders="0" zoomScale="54" zoomScaleNormal="55" zoomScaleSheetLayoutView="100" workbookViewId="0">
      <selection activeCell="E9" sqref="E9"/>
    </sheetView>
  </sheetViews>
  <sheetFormatPr baseColWidth="10" defaultColWidth="11.4609375" defaultRowHeight="14.6" x14ac:dyDescent="0.4"/>
  <cols>
    <col min="1" max="1" width="1.23046875" customWidth="1"/>
    <col min="2" max="2" width="117.765625" customWidth="1"/>
    <col min="3" max="3" width="4.23046875" customWidth="1"/>
  </cols>
  <sheetData>
    <row r="1" spans="1:7" ht="48.75" customHeight="1" x14ac:dyDescent="0.4">
      <c r="A1" s="94" t="s">
        <v>7</v>
      </c>
      <c r="B1" s="94"/>
      <c r="C1" s="27"/>
      <c r="D1" s="27"/>
      <c r="E1" s="27"/>
      <c r="F1" s="27"/>
      <c r="G1" s="27"/>
    </row>
    <row r="3" spans="1:7" ht="18.75" customHeight="1" thickBot="1" x14ac:dyDescent="0.45">
      <c r="A3" s="95" t="s">
        <v>6</v>
      </c>
      <c r="B3" s="96"/>
      <c r="C3" s="28"/>
      <c r="D3" s="28"/>
      <c r="E3" s="28"/>
      <c r="F3" s="28"/>
      <c r="G3" s="29"/>
    </row>
    <row r="4" spans="1:7" ht="3" customHeight="1" x14ac:dyDescent="0.4"/>
    <row r="5" spans="1:7" s="30" customFormat="1" ht="4.2" customHeight="1" thickBot="1" x14ac:dyDescent="0.45">
      <c r="B5" s="92"/>
    </row>
    <row r="6" spans="1:7" ht="5.25" customHeight="1" thickTop="1" x14ac:dyDescent="0.4"/>
    <row r="7" spans="1:7" s="31" customFormat="1" ht="23.7" customHeight="1" x14ac:dyDescent="0.4">
      <c r="B7" s="103" t="s">
        <v>206</v>
      </c>
    </row>
    <row r="8" spans="1:7" s="31" customFormat="1" ht="9.4499999999999993" customHeight="1" x14ac:dyDescent="0.4">
      <c r="B8" s="75"/>
    </row>
    <row r="9" spans="1:7" s="31" customFormat="1" ht="287.60000000000002" customHeight="1" x14ac:dyDescent="0.4">
      <c r="B9" s="86" t="s">
        <v>205</v>
      </c>
    </row>
    <row r="10" spans="1:7" s="31" customFormat="1" x14ac:dyDescent="0.4">
      <c r="B10" s="75"/>
    </row>
    <row r="11" spans="1:7" s="31" customFormat="1" ht="198.9" customHeight="1" x14ac:dyDescent="0.4">
      <c r="B11" s="97" t="s">
        <v>204</v>
      </c>
    </row>
    <row r="12" spans="1:7" s="31" customFormat="1" ht="42.75" customHeight="1" x14ac:dyDescent="0.4">
      <c r="B12" s="97"/>
    </row>
    <row r="13" spans="1:7" s="31" customFormat="1" ht="33" customHeight="1" x14ac:dyDescent="0.4">
      <c r="B13" s="75"/>
    </row>
    <row r="14" spans="1:7" x14ac:dyDescent="0.4">
      <c r="B14" s="75"/>
    </row>
    <row r="15" spans="1:7" x14ac:dyDescent="0.4">
      <c r="B15" s="75"/>
    </row>
    <row r="16" spans="1:7" x14ac:dyDescent="0.4">
      <c r="B16" s="75"/>
    </row>
    <row r="17" spans="2:2" x14ac:dyDescent="0.4">
      <c r="B17" s="75"/>
    </row>
    <row r="18" spans="2:2" x14ac:dyDescent="0.4">
      <c r="B18" s="75"/>
    </row>
    <row r="19" spans="2:2" x14ac:dyDescent="0.4">
      <c r="B19" s="75"/>
    </row>
    <row r="20" spans="2:2" x14ac:dyDescent="0.4">
      <c r="B20" s="75"/>
    </row>
    <row r="21" spans="2:2" x14ac:dyDescent="0.4">
      <c r="B21" s="75"/>
    </row>
    <row r="22" spans="2:2" x14ac:dyDescent="0.4">
      <c r="B22" s="75"/>
    </row>
    <row r="23" spans="2:2" x14ac:dyDescent="0.4">
      <c r="B23" s="75"/>
    </row>
    <row r="24" spans="2:2" x14ac:dyDescent="0.4">
      <c r="B24" s="75"/>
    </row>
    <row r="25" spans="2:2" s="30" customFormat="1" ht="18.75" customHeight="1" x14ac:dyDescent="0.4">
      <c r="B25" s="75"/>
    </row>
    <row r="26" spans="2:2" x14ac:dyDescent="0.4">
      <c r="B26" s="75"/>
    </row>
  </sheetData>
  <mergeCells count="3">
    <mergeCell ref="A1:B1"/>
    <mergeCell ref="A3:B3"/>
    <mergeCell ref="B11:B12"/>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70" zoomScaleNormal="85" zoomScaleSheetLayoutView="100" workbookViewId="0">
      <selection sqref="A1:B1"/>
    </sheetView>
  </sheetViews>
  <sheetFormatPr baseColWidth="10" defaultColWidth="11.4609375" defaultRowHeight="14.6" x14ac:dyDescent="0.4"/>
  <cols>
    <col min="1" max="1" width="1.23046875" customWidth="1"/>
    <col min="2" max="2" width="117.765625" customWidth="1"/>
    <col min="3" max="3" width="4.23046875" customWidth="1"/>
  </cols>
  <sheetData>
    <row r="1" spans="1:7" ht="48.75" customHeight="1" x14ac:dyDescent="0.4">
      <c r="A1" s="94" t="s">
        <v>7</v>
      </c>
      <c r="B1" s="94"/>
      <c r="C1" s="27"/>
      <c r="D1" s="27"/>
      <c r="E1" s="27"/>
      <c r="F1" s="27"/>
      <c r="G1" s="27"/>
    </row>
    <row r="3" spans="1:7" ht="18.75" customHeight="1" thickBot="1" x14ac:dyDescent="0.45">
      <c r="A3" s="95" t="s">
        <v>8</v>
      </c>
      <c r="B3" s="96"/>
      <c r="C3" s="28"/>
      <c r="D3" s="28"/>
      <c r="E3" s="28"/>
      <c r="F3" s="28"/>
      <c r="G3" s="29"/>
    </row>
    <row r="4" spans="1:7" ht="3" customHeight="1" x14ac:dyDescent="0.4"/>
    <row r="5" spans="1:7" s="30" customFormat="1" ht="18.75" customHeight="1" thickBot="1" x14ac:dyDescent="0.45">
      <c r="B5" s="78" t="s">
        <v>9</v>
      </c>
    </row>
    <row r="6" spans="1:7" ht="5.25" customHeight="1" thickTop="1" x14ac:dyDescent="0.4"/>
    <row r="7" spans="1:7" s="31" customFormat="1" x14ac:dyDescent="0.4">
      <c r="B7" s="32" t="s">
        <v>10</v>
      </c>
    </row>
    <row r="8" spans="1:7" s="31" customFormat="1" x14ac:dyDescent="0.4">
      <c r="B8" s="32" t="s">
        <v>11</v>
      </c>
    </row>
    <row r="9" spans="1:7" s="31" customFormat="1" x14ac:dyDescent="0.4">
      <c r="B9" s="32" t="s">
        <v>12</v>
      </c>
    </row>
    <row r="10" spans="1:7" s="31" customFormat="1" x14ac:dyDescent="0.4">
      <c r="B10" s="32" t="s">
        <v>13</v>
      </c>
    </row>
    <row r="11" spans="1:7" s="31" customFormat="1" x14ac:dyDescent="0.4">
      <c r="B11" s="32" t="s">
        <v>14</v>
      </c>
    </row>
    <row r="12" spans="1:7" s="31" customFormat="1" x14ac:dyDescent="0.4">
      <c r="B12" s="32"/>
    </row>
    <row r="13" spans="1:7" s="30" customFormat="1" ht="18.75" customHeight="1" thickBot="1" x14ac:dyDescent="0.45">
      <c r="B13" s="78" t="s">
        <v>15</v>
      </c>
    </row>
    <row r="14" spans="1:7" ht="5.25" customHeight="1" thickTop="1" x14ac:dyDescent="0.4"/>
    <row r="15" spans="1:7" s="33" customFormat="1" ht="32.25" customHeight="1" x14ac:dyDescent="0.4">
      <c r="B15" s="34" t="s">
        <v>16</v>
      </c>
    </row>
    <row r="16" spans="1:7" s="33" customFormat="1" ht="32.25" customHeight="1" x14ac:dyDescent="0.4">
      <c r="B16" s="34" t="s">
        <v>17</v>
      </c>
    </row>
    <row r="17" spans="2:2" s="33" customFormat="1" ht="32.25" customHeight="1" x14ac:dyDescent="0.4">
      <c r="B17" s="34" t="s">
        <v>18</v>
      </c>
    </row>
    <row r="18" spans="2:2" s="33" customFormat="1" ht="32.25" customHeight="1" x14ac:dyDescent="0.4">
      <c r="B18" s="34" t="s">
        <v>19</v>
      </c>
    </row>
    <row r="19" spans="2:2" s="33" customFormat="1" ht="32.25" customHeight="1" x14ac:dyDescent="0.4">
      <c r="B19" s="34" t="s">
        <v>20</v>
      </c>
    </row>
    <row r="20" spans="2:2" s="33" customFormat="1" ht="32.25" customHeight="1" x14ac:dyDescent="0.4">
      <c r="B20" s="34" t="s">
        <v>21</v>
      </c>
    </row>
    <row r="21" spans="2:2" s="33" customFormat="1" ht="32.25" customHeight="1" x14ac:dyDescent="0.4">
      <c r="B21" s="34" t="s">
        <v>22</v>
      </c>
    </row>
    <row r="22" spans="2:2" s="33" customFormat="1" ht="32.25" customHeight="1" x14ac:dyDescent="0.4">
      <c r="B22" s="34" t="s">
        <v>23</v>
      </c>
    </row>
    <row r="23" spans="2:2" s="33" customFormat="1" ht="32.25" customHeight="1" x14ac:dyDescent="0.4">
      <c r="B23" s="34" t="s">
        <v>24</v>
      </c>
    </row>
    <row r="24" spans="2:2" s="33" customFormat="1" ht="32.25" customHeight="1" x14ac:dyDescent="0.4">
      <c r="B24" s="34" t="s">
        <v>25</v>
      </c>
    </row>
    <row r="25" spans="2:2" s="33" customFormat="1" ht="32.25" customHeight="1" x14ac:dyDescent="0.4">
      <c r="B25" s="34" t="s">
        <v>26</v>
      </c>
    </row>
    <row r="26" spans="2:2" s="30" customFormat="1" ht="18.75" customHeight="1" thickBot="1" x14ac:dyDescent="0.45">
      <c r="B26" s="78" t="s">
        <v>27</v>
      </c>
    </row>
    <row r="27" spans="2:2" ht="5.25" customHeight="1" thickTop="1" x14ac:dyDescent="0.4"/>
    <row r="28" spans="2:2" s="31" customFormat="1" ht="20.6" customHeight="1" x14ac:dyDescent="0.4">
      <c r="B28" s="32" t="s">
        <v>28</v>
      </c>
    </row>
    <row r="29" spans="2:2" s="31" customFormat="1" ht="20.6" customHeight="1" x14ac:dyDescent="0.4">
      <c r="B29" s="32" t="s">
        <v>202</v>
      </c>
    </row>
    <row r="30" spans="2:2" s="31" customFormat="1" ht="20.6" customHeight="1" x14ac:dyDescent="0.4">
      <c r="B30" s="32" t="s">
        <v>29</v>
      </c>
    </row>
    <row r="31" spans="2:2" s="31" customFormat="1" ht="20.6" customHeight="1" x14ac:dyDescent="0.4">
      <c r="B31" s="32" t="s">
        <v>30</v>
      </c>
    </row>
    <row r="32" spans="2:2" s="31" customFormat="1" ht="20.6" customHeight="1" x14ac:dyDescent="0.4">
      <c r="B32" s="32" t="s">
        <v>31</v>
      </c>
    </row>
    <row r="33" spans="2:2" s="31" customFormat="1" ht="20.6" customHeight="1" x14ac:dyDescent="0.4">
      <c r="B33" s="32" t="s">
        <v>32</v>
      </c>
    </row>
    <row r="34" spans="2:2" s="31" customFormat="1" ht="20.6" customHeight="1" x14ac:dyDescent="0.4">
      <c r="B34" s="32" t="s">
        <v>33</v>
      </c>
    </row>
    <row r="35" spans="2:2" s="31" customFormat="1" ht="20.6" customHeight="1" x14ac:dyDescent="0.4">
      <c r="B35" s="32" t="s">
        <v>203</v>
      </c>
    </row>
    <row r="36" spans="2:2" ht="20.6" customHeight="1" x14ac:dyDescent="0.4">
      <c r="B36" s="35" t="s">
        <v>34</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609375" defaultRowHeight="14.6" x14ac:dyDescent="0.4"/>
  <cols>
    <col min="1" max="1" width="6.23046875" customWidth="1"/>
    <col min="9" max="9" width="40.23046875" customWidth="1"/>
  </cols>
  <sheetData>
    <row r="1" spans="1:12" ht="56.6" customHeight="1" x14ac:dyDescent="0.4">
      <c r="A1" s="98" t="s">
        <v>35</v>
      </c>
      <c r="B1" s="98"/>
      <c r="C1" s="98"/>
      <c r="D1" s="98"/>
      <c r="E1" s="98"/>
      <c r="F1" s="98"/>
      <c r="G1" s="98"/>
      <c r="H1" s="98"/>
      <c r="I1" s="98"/>
      <c r="J1" s="98"/>
      <c r="K1" s="27"/>
      <c r="L1" s="27"/>
    </row>
    <row r="2" spans="1:12" ht="15" thickBot="1" x14ac:dyDescent="0.45">
      <c r="A2" s="79"/>
      <c r="B2" s="79"/>
      <c r="C2" s="79"/>
      <c r="D2" s="79"/>
      <c r="E2" s="79"/>
      <c r="F2" s="79"/>
      <c r="G2" s="79"/>
      <c r="H2" s="79"/>
      <c r="I2" s="79"/>
      <c r="J2" s="79"/>
    </row>
    <row r="3" spans="1:12" ht="18.75" customHeight="1" thickBot="1" x14ac:dyDescent="0.45">
      <c r="A3" s="95" t="s">
        <v>36</v>
      </c>
      <c r="B3" s="96"/>
      <c r="C3" s="96"/>
      <c r="D3" s="96"/>
      <c r="E3" s="96"/>
      <c r="F3" s="96"/>
      <c r="G3" s="96"/>
      <c r="H3" s="96"/>
      <c r="I3" s="96"/>
      <c r="J3" s="96"/>
      <c r="K3" s="29"/>
      <c r="L3" s="29"/>
    </row>
    <row r="5" spans="1:12" ht="17.05" customHeight="1" x14ac:dyDescent="0.4">
      <c r="B5" s="99" t="s">
        <v>190</v>
      </c>
      <c r="C5" s="99"/>
      <c r="D5" s="99"/>
      <c r="E5" s="99"/>
      <c r="F5" s="99"/>
      <c r="G5" s="99"/>
      <c r="H5" s="99"/>
      <c r="I5" s="99"/>
    </row>
    <row r="6" spans="1:12" ht="17.05" customHeight="1" x14ac:dyDescent="0.4">
      <c r="B6" s="99"/>
      <c r="C6" s="99"/>
      <c r="D6" s="99"/>
      <c r="E6" s="99"/>
      <c r="F6" s="99"/>
      <c r="G6" s="99"/>
      <c r="H6" s="99"/>
      <c r="I6" s="99"/>
    </row>
    <row r="7" spans="1:12" ht="17.05" customHeight="1" x14ac:dyDescent="0.4">
      <c r="B7" s="99"/>
      <c r="C7" s="99"/>
      <c r="D7" s="99"/>
      <c r="E7" s="99"/>
      <c r="F7" s="99"/>
      <c r="G7" s="99"/>
      <c r="H7" s="99"/>
      <c r="I7" s="99"/>
    </row>
    <row r="8" spans="1:12" ht="17.05" customHeight="1" x14ac:dyDescent="0.4">
      <c r="B8" s="99"/>
      <c r="C8" s="99"/>
      <c r="D8" s="99"/>
      <c r="E8" s="99"/>
      <c r="F8" s="99"/>
      <c r="G8" s="99"/>
      <c r="H8" s="99"/>
      <c r="I8" s="99"/>
    </row>
    <row r="9" spans="1:12" ht="17.05" customHeight="1" x14ac:dyDescent="0.4">
      <c r="B9" s="99"/>
      <c r="C9" s="99"/>
      <c r="D9" s="99"/>
      <c r="E9" s="99"/>
      <c r="F9" s="99"/>
      <c r="G9" s="99"/>
      <c r="H9" s="99"/>
      <c r="I9" s="99"/>
    </row>
    <row r="10" spans="1:12" ht="17.05" customHeight="1" x14ac:dyDescent="0.4">
      <c r="B10" s="99"/>
      <c r="C10" s="99"/>
      <c r="D10" s="99"/>
      <c r="E10" s="99"/>
      <c r="F10" s="99"/>
      <c r="G10" s="99"/>
      <c r="H10" s="99"/>
      <c r="I10" s="99"/>
    </row>
    <row r="11" spans="1:12" ht="17.05" customHeight="1" x14ac:dyDescent="0.4">
      <c r="B11" s="99"/>
      <c r="C11" s="99"/>
      <c r="D11" s="99"/>
      <c r="E11" s="99"/>
      <c r="F11" s="99"/>
      <c r="G11" s="99"/>
      <c r="H11" s="99"/>
      <c r="I11" s="99"/>
    </row>
    <row r="12" spans="1:12" ht="17.05" customHeight="1" x14ac:dyDescent="0.4">
      <c r="B12" s="99"/>
      <c r="C12" s="99"/>
      <c r="D12" s="99"/>
      <c r="E12" s="99"/>
      <c r="F12" s="99"/>
      <c r="G12" s="99"/>
      <c r="H12" s="99"/>
      <c r="I12" s="99"/>
    </row>
    <row r="13" spans="1:12" ht="17.05" customHeight="1" x14ac:dyDescent="0.4">
      <c r="B13" s="99"/>
      <c r="C13" s="99"/>
      <c r="D13" s="99"/>
      <c r="E13" s="99"/>
      <c r="F13" s="99"/>
      <c r="G13" s="99"/>
      <c r="H13" s="99"/>
      <c r="I13" s="99"/>
    </row>
    <row r="14" spans="1:12" ht="17.05" customHeight="1" x14ac:dyDescent="0.4">
      <c r="B14" s="99"/>
      <c r="C14" s="99"/>
      <c r="D14" s="99"/>
      <c r="E14" s="99"/>
      <c r="F14" s="99"/>
      <c r="G14" s="99"/>
      <c r="H14" s="99"/>
      <c r="I14" s="99"/>
    </row>
    <row r="15" spans="1:12" ht="17.05" customHeight="1" x14ac:dyDescent="0.4">
      <c r="B15" s="99"/>
      <c r="C15" s="99"/>
      <c r="D15" s="99"/>
      <c r="E15" s="99"/>
      <c r="F15" s="99"/>
      <c r="G15" s="99"/>
      <c r="H15" s="99"/>
      <c r="I15" s="99"/>
    </row>
    <row r="16" spans="1:12" ht="17.05" customHeight="1" x14ac:dyDescent="0.4">
      <c r="B16" s="99"/>
      <c r="C16" s="99"/>
      <c r="D16" s="99"/>
      <c r="E16" s="99"/>
      <c r="F16" s="99"/>
      <c r="G16" s="99"/>
      <c r="H16" s="99"/>
      <c r="I16" s="99"/>
    </row>
    <row r="17" spans="2:9" ht="17.05" customHeight="1" x14ac:dyDescent="0.4">
      <c r="B17" s="99"/>
      <c r="C17" s="99"/>
      <c r="D17" s="99"/>
      <c r="E17" s="99"/>
      <c r="F17" s="99"/>
      <c r="G17" s="99"/>
      <c r="H17" s="99"/>
      <c r="I17" s="99"/>
    </row>
    <row r="18" spans="2:9" ht="17.05" customHeight="1" x14ac:dyDescent="0.4">
      <c r="B18" s="99"/>
      <c r="C18" s="99"/>
      <c r="D18" s="99"/>
      <c r="E18" s="99"/>
      <c r="F18" s="99"/>
      <c r="G18" s="99"/>
      <c r="H18" s="99"/>
      <c r="I18" s="99"/>
    </row>
    <row r="19" spans="2:9" ht="17.05" customHeight="1" x14ac:dyDescent="0.4">
      <c r="B19" s="99"/>
      <c r="C19" s="99"/>
      <c r="D19" s="99"/>
      <c r="E19" s="99"/>
      <c r="F19" s="99"/>
      <c r="G19" s="99"/>
      <c r="H19" s="99"/>
      <c r="I19" s="99"/>
    </row>
    <row r="20" spans="2:9" ht="17.05" customHeight="1" x14ac:dyDescent="0.4">
      <c r="B20" s="99"/>
      <c r="C20" s="99"/>
      <c r="D20" s="99"/>
      <c r="E20" s="99"/>
      <c r="F20" s="99"/>
      <c r="G20" s="99"/>
      <c r="H20" s="99"/>
      <c r="I20" s="99"/>
    </row>
    <row r="21" spans="2:9" ht="17.05" customHeight="1" x14ac:dyDescent="0.4">
      <c r="B21" s="99"/>
      <c r="C21" s="99"/>
      <c r="D21" s="99"/>
      <c r="E21" s="99"/>
      <c r="F21" s="99"/>
      <c r="G21" s="99"/>
      <c r="H21" s="99"/>
      <c r="I21" s="99"/>
    </row>
    <row r="22" spans="2:9" ht="17.05" customHeight="1" x14ac:dyDescent="0.4">
      <c r="B22" s="99"/>
      <c r="C22" s="99"/>
      <c r="D22" s="99"/>
      <c r="E22" s="99"/>
      <c r="F22" s="99"/>
      <c r="G22" s="99"/>
      <c r="H22" s="99"/>
      <c r="I22" s="99"/>
    </row>
    <row r="23" spans="2:9" ht="17.05" customHeight="1" x14ac:dyDescent="0.4">
      <c r="B23" s="99"/>
      <c r="C23" s="99"/>
      <c r="D23" s="99"/>
      <c r="E23" s="99"/>
      <c r="F23" s="99"/>
      <c r="G23" s="99"/>
      <c r="H23" s="99"/>
      <c r="I23" s="99"/>
    </row>
    <row r="24" spans="2:9" ht="17.05" customHeight="1" x14ac:dyDescent="0.4">
      <c r="B24" s="99"/>
      <c r="C24" s="99"/>
      <c r="D24" s="99"/>
      <c r="E24" s="99"/>
      <c r="F24" s="99"/>
      <c r="G24" s="99"/>
      <c r="H24" s="99"/>
      <c r="I24" s="99"/>
    </row>
    <row r="25" spans="2:9" ht="17.05" customHeight="1" x14ac:dyDescent="0.4">
      <c r="B25" s="99"/>
      <c r="C25" s="99"/>
      <c r="D25" s="99"/>
      <c r="E25" s="99"/>
      <c r="F25" s="99"/>
      <c r="G25" s="99"/>
      <c r="H25" s="99"/>
      <c r="I25" s="99"/>
    </row>
    <row r="26" spans="2:9" ht="17.05" customHeight="1" x14ac:dyDescent="0.4">
      <c r="B26" s="99"/>
      <c r="C26" s="99"/>
      <c r="D26" s="99"/>
      <c r="E26" s="99"/>
      <c r="F26" s="99"/>
      <c r="G26" s="99"/>
      <c r="H26" s="99"/>
      <c r="I26" s="99"/>
    </row>
    <row r="27" spans="2:9" ht="17.05" customHeight="1" x14ac:dyDescent="0.4">
      <c r="B27" s="99"/>
      <c r="C27" s="99"/>
      <c r="D27" s="99"/>
      <c r="E27" s="99"/>
      <c r="F27" s="99"/>
      <c r="G27" s="99"/>
      <c r="H27" s="99"/>
      <c r="I27" s="99"/>
    </row>
    <row r="28" spans="2:9" ht="17.05" customHeight="1" x14ac:dyDescent="0.4">
      <c r="B28" s="99"/>
      <c r="C28" s="99"/>
      <c r="D28" s="99"/>
      <c r="E28" s="99"/>
      <c r="F28" s="99"/>
      <c r="G28" s="99"/>
      <c r="H28" s="99"/>
      <c r="I28" s="99"/>
    </row>
    <row r="29" spans="2:9" ht="17.05" customHeight="1" x14ac:dyDescent="0.4">
      <c r="B29" s="99"/>
      <c r="C29" s="99"/>
      <c r="D29" s="99"/>
      <c r="E29" s="99"/>
      <c r="F29" s="99"/>
      <c r="G29" s="99"/>
      <c r="H29" s="99"/>
      <c r="I29" s="99"/>
    </row>
    <row r="30" spans="2:9" ht="17.05" customHeight="1" x14ac:dyDescent="0.4">
      <c r="B30" s="99"/>
      <c r="C30" s="99"/>
      <c r="D30" s="99"/>
      <c r="E30" s="99"/>
      <c r="F30" s="99"/>
      <c r="G30" s="99"/>
      <c r="H30" s="99"/>
      <c r="I30" s="99"/>
    </row>
    <row r="31" spans="2:9" ht="17.05" customHeight="1" x14ac:dyDescent="0.4">
      <c r="B31" s="99"/>
      <c r="C31" s="99"/>
      <c r="D31" s="99"/>
      <c r="E31" s="99"/>
      <c r="F31" s="99"/>
      <c r="G31" s="99"/>
      <c r="H31" s="99"/>
      <c r="I31" s="99"/>
    </row>
    <row r="32" spans="2:9" ht="17.05" customHeight="1" x14ac:dyDescent="0.4">
      <c r="B32" s="99"/>
      <c r="C32" s="99"/>
      <c r="D32" s="99"/>
      <c r="E32" s="99"/>
      <c r="F32" s="99"/>
      <c r="G32" s="99"/>
      <c r="H32" s="99"/>
      <c r="I32" s="99"/>
    </row>
    <row r="33" spans="2:9" ht="17.05" customHeight="1" x14ac:dyDescent="0.4">
      <c r="B33" s="99"/>
      <c r="C33" s="99"/>
      <c r="D33" s="99"/>
      <c r="E33" s="99"/>
      <c r="F33" s="99"/>
      <c r="G33" s="99"/>
      <c r="H33" s="99"/>
      <c r="I33" s="99"/>
    </row>
    <row r="34" spans="2:9" ht="17.05" customHeight="1" x14ac:dyDescent="0.4">
      <c r="B34" s="99"/>
      <c r="C34" s="99"/>
      <c r="D34" s="99"/>
      <c r="E34" s="99"/>
      <c r="F34" s="99"/>
      <c r="G34" s="99"/>
      <c r="H34" s="99"/>
      <c r="I34" s="99"/>
    </row>
    <row r="35" spans="2:9" ht="17.05" customHeight="1" x14ac:dyDescent="0.4">
      <c r="B35" s="99"/>
      <c r="C35" s="99"/>
      <c r="D35" s="99"/>
      <c r="E35" s="99"/>
      <c r="F35" s="99"/>
      <c r="G35" s="99"/>
      <c r="H35" s="99"/>
      <c r="I35" s="99"/>
    </row>
    <row r="36" spans="2:9" ht="17.05" customHeight="1" x14ac:dyDescent="0.4">
      <c r="B36" s="99"/>
      <c r="C36" s="99"/>
      <c r="D36" s="99"/>
      <c r="E36" s="99"/>
      <c r="F36" s="99"/>
      <c r="G36" s="99"/>
      <c r="H36" s="99"/>
      <c r="I36" s="99"/>
    </row>
    <row r="37" spans="2:9" ht="17.05" customHeight="1" x14ac:dyDescent="0.4">
      <c r="B37" s="99"/>
      <c r="C37" s="99"/>
      <c r="D37" s="99"/>
      <c r="E37" s="99"/>
      <c r="F37" s="99"/>
      <c r="G37" s="99"/>
      <c r="H37" s="99"/>
      <c r="I37" s="99"/>
    </row>
    <row r="38" spans="2:9" ht="17.05" customHeight="1" x14ac:dyDescent="0.4">
      <c r="B38" s="99"/>
      <c r="C38" s="99"/>
      <c r="D38" s="99"/>
      <c r="E38" s="99"/>
      <c r="F38" s="99"/>
      <c r="G38" s="99"/>
      <c r="H38" s="99"/>
      <c r="I38" s="99"/>
    </row>
    <row r="39" spans="2:9" ht="17.05" customHeight="1" x14ac:dyDescent="0.4">
      <c r="B39" s="99"/>
      <c r="C39" s="99"/>
      <c r="D39" s="99"/>
      <c r="E39" s="99"/>
      <c r="F39" s="99"/>
      <c r="G39" s="99"/>
      <c r="H39" s="99"/>
      <c r="I39" s="99"/>
    </row>
    <row r="40" spans="2:9" ht="14.6" customHeight="1" x14ac:dyDescent="0.4">
      <c r="B40" s="99"/>
      <c r="C40" s="99"/>
      <c r="D40" s="99"/>
      <c r="E40" s="99"/>
      <c r="F40" s="99"/>
      <c r="G40" s="99"/>
      <c r="H40" s="99"/>
      <c r="I40" s="99"/>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80" zoomScaleNormal="80" workbookViewId="0">
      <selection activeCell="F31" sqref="F31:F32"/>
    </sheetView>
  </sheetViews>
  <sheetFormatPr baseColWidth="10" defaultColWidth="11.4609375" defaultRowHeight="14.6" x14ac:dyDescent="0.4"/>
  <cols>
    <col min="4" max="4" width="44.53515625" bestFit="1" customWidth="1"/>
    <col min="5" max="5" width="44.53515625" customWidth="1"/>
    <col min="6" max="6" width="15.765625" customWidth="1"/>
    <col min="7" max="7" width="22.23046875" customWidth="1"/>
    <col min="11" max="11" width="3.765625" customWidth="1"/>
    <col min="12" max="12" width="49.23046875" bestFit="1" customWidth="1"/>
    <col min="14" max="14" width="15.4609375" customWidth="1"/>
    <col min="15" max="15" width="13.07421875" customWidth="1"/>
    <col min="16" max="16" width="16.765625" style="2" customWidth="1"/>
  </cols>
  <sheetData>
    <row r="2" spans="3:16" x14ac:dyDescent="0.4">
      <c r="C2" s="100" t="s">
        <v>37</v>
      </c>
      <c r="D2" s="100"/>
      <c r="F2" s="100" t="s">
        <v>38</v>
      </c>
      <c r="G2" s="100"/>
      <c r="K2" s="100" t="s">
        <v>39</v>
      </c>
      <c r="L2" s="100"/>
      <c r="N2" t="s">
        <v>191</v>
      </c>
      <c r="O2">
        <v>0</v>
      </c>
      <c r="P2">
        <v>1</v>
      </c>
    </row>
    <row r="3" spans="3:16" x14ac:dyDescent="0.4">
      <c r="C3">
        <v>1</v>
      </c>
      <c r="D3" t="s">
        <v>40</v>
      </c>
      <c r="E3" t="s">
        <v>41</v>
      </c>
      <c r="F3">
        <v>1</v>
      </c>
      <c r="G3" t="s">
        <v>42</v>
      </c>
      <c r="K3">
        <v>1</v>
      </c>
      <c r="L3" t="s">
        <v>43</v>
      </c>
      <c r="N3" t="s">
        <v>44</v>
      </c>
      <c r="O3" t="s">
        <v>45</v>
      </c>
      <c r="P3">
        <v>100</v>
      </c>
    </row>
    <row r="4" spans="3:16" x14ac:dyDescent="0.4">
      <c r="C4">
        <v>2</v>
      </c>
      <c r="D4" t="s">
        <v>46</v>
      </c>
      <c r="E4" t="s">
        <v>47</v>
      </c>
      <c r="F4">
        <v>2</v>
      </c>
      <c r="G4" t="s">
        <v>44</v>
      </c>
      <c r="K4">
        <v>2</v>
      </c>
      <c r="L4" t="s">
        <v>48</v>
      </c>
      <c r="N4">
        <v>0</v>
      </c>
      <c r="O4" t="s">
        <v>49</v>
      </c>
      <c r="P4">
        <v>9.4399371260407108</v>
      </c>
    </row>
    <row r="5" spans="3:16" x14ac:dyDescent="0.4">
      <c r="C5">
        <v>3</v>
      </c>
      <c r="D5" t="s">
        <v>50</v>
      </c>
      <c r="E5" t="s">
        <v>51</v>
      </c>
      <c r="F5">
        <v>3</v>
      </c>
      <c r="G5" t="s">
        <v>52</v>
      </c>
      <c r="K5">
        <v>3</v>
      </c>
      <c r="L5" t="s">
        <v>53</v>
      </c>
      <c r="N5">
        <v>0</v>
      </c>
      <c r="O5" t="s">
        <v>54</v>
      </c>
      <c r="P5">
        <v>13.278753405692667</v>
      </c>
    </row>
    <row r="6" spans="3:16" x14ac:dyDescent="0.4">
      <c r="C6">
        <v>4</v>
      </c>
      <c r="D6" t="s">
        <v>55</v>
      </c>
      <c r="E6" t="s">
        <v>56</v>
      </c>
      <c r="F6">
        <v>4</v>
      </c>
      <c r="G6" t="s">
        <v>57</v>
      </c>
      <c r="N6">
        <v>0</v>
      </c>
      <c r="O6" t="s">
        <v>58</v>
      </c>
      <c r="P6">
        <v>15.760415978958136</v>
      </c>
    </row>
    <row r="7" spans="3:16" x14ac:dyDescent="0.4">
      <c r="C7">
        <v>5</v>
      </c>
      <c r="D7" t="s">
        <v>59</v>
      </c>
      <c r="E7" t="s">
        <v>60</v>
      </c>
      <c r="F7">
        <v>5</v>
      </c>
      <c r="G7" t="s">
        <v>61</v>
      </c>
      <c r="N7">
        <v>0</v>
      </c>
      <c r="O7" t="s">
        <v>62</v>
      </c>
      <c r="P7">
        <v>20.301235535655849</v>
      </c>
    </row>
    <row r="8" spans="3:16" x14ac:dyDescent="0.4">
      <c r="C8">
        <v>6</v>
      </c>
      <c r="D8" t="s">
        <v>63</v>
      </c>
      <c r="E8" t="s">
        <v>64</v>
      </c>
      <c r="F8">
        <v>6</v>
      </c>
      <c r="G8" t="s">
        <v>65</v>
      </c>
      <c r="N8">
        <v>0</v>
      </c>
      <c r="O8" t="s">
        <v>66</v>
      </c>
      <c r="P8">
        <v>13.259190651843264</v>
      </c>
    </row>
    <row r="9" spans="3:16" x14ac:dyDescent="0.4">
      <c r="C9">
        <v>7</v>
      </c>
      <c r="D9" t="s">
        <v>67</v>
      </c>
      <c r="E9" t="s">
        <v>68</v>
      </c>
      <c r="N9">
        <v>0</v>
      </c>
      <c r="O9" t="s">
        <v>69</v>
      </c>
      <c r="P9">
        <v>9.7211450712180945</v>
      </c>
    </row>
    <row r="10" spans="3:16" x14ac:dyDescent="0.4">
      <c r="C10">
        <v>8</v>
      </c>
      <c r="D10" t="s">
        <v>70</v>
      </c>
      <c r="E10" t="s">
        <v>71</v>
      </c>
      <c r="N10">
        <v>0</v>
      </c>
      <c r="O10" t="s">
        <v>72</v>
      </c>
      <c r="P10">
        <v>9.3199568636607886</v>
      </c>
    </row>
    <row r="11" spans="3:16" x14ac:dyDescent="0.4">
      <c r="C11">
        <v>9</v>
      </c>
      <c r="D11" t="s">
        <v>73</v>
      </c>
      <c r="E11" t="s">
        <v>53</v>
      </c>
      <c r="N11">
        <v>0</v>
      </c>
      <c r="O11" t="s">
        <v>74</v>
      </c>
      <c r="P11">
        <v>8.919380798608568</v>
      </c>
    </row>
    <row r="12" spans="3:16" x14ac:dyDescent="0.4">
      <c r="C12">
        <v>10</v>
      </c>
      <c r="D12" t="s">
        <v>75</v>
      </c>
      <c r="E12" t="s">
        <v>76</v>
      </c>
      <c r="N12">
        <v>0</v>
      </c>
      <c r="O12" t="s">
        <v>77</v>
      </c>
      <c r="P12">
        <v>5.8867913363009974</v>
      </c>
    </row>
    <row r="13" spans="3:16" x14ac:dyDescent="0.4">
      <c r="C13">
        <v>11</v>
      </c>
      <c r="D13" t="s">
        <v>78</v>
      </c>
      <c r="E13" t="s">
        <v>79</v>
      </c>
      <c r="N13">
        <v>0</v>
      </c>
      <c r="O13" t="s">
        <v>80</v>
      </c>
      <c r="P13">
        <v>6.5509606847233446</v>
      </c>
    </row>
    <row r="14" spans="3:16" x14ac:dyDescent="0.4">
      <c r="N14">
        <v>0</v>
      </c>
      <c r="O14" t="s">
        <v>81</v>
      </c>
      <c r="P14">
        <v>8.2873020195422669</v>
      </c>
    </row>
    <row r="15" spans="3:16" x14ac:dyDescent="0.4">
      <c r="N15">
        <v>0</v>
      </c>
      <c r="O15" t="s">
        <v>82</v>
      </c>
      <c r="P15">
        <v>18.389773303056902</v>
      </c>
    </row>
    <row r="16" spans="3:16" x14ac:dyDescent="0.4">
      <c r="N16">
        <v>0</v>
      </c>
      <c r="O16" t="s">
        <v>83</v>
      </c>
      <c r="P16">
        <v>20.798041837460371</v>
      </c>
    </row>
    <row r="17" spans="14:16" x14ac:dyDescent="0.4">
      <c r="N17">
        <v>0</v>
      </c>
      <c r="O17" t="s">
        <v>84</v>
      </c>
      <c r="P17">
        <v>10.560746961745261</v>
      </c>
    </row>
    <row r="18" spans="14:16" x14ac:dyDescent="0.4">
      <c r="N18">
        <v>0</v>
      </c>
      <c r="O18" t="s">
        <v>85</v>
      </c>
      <c r="P18">
        <v>12.601473642443192</v>
      </c>
    </row>
    <row r="19" spans="14:16" x14ac:dyDescent="0.4">
      <c r="N19">
        <v>0</v>
      </c>
      <c r="O19" t="s">
        <v>86</v>
      </c>
      <c r="P19">
        <v>16.924931258331775</v>
      </c>
    </row>
    <row r="20" spans="14:16" x14ac:dyDescent="0.4">
      <c r="N20">
        <v>0</v>
      </c>
      <c r="O20" t="s">
        <v>87</v>
      </c>
      <c r="P20">
        <v>6.9579948209076674</v>
      </c>
    </row>
    <row r="21" spans="14:16" x14ac:dyDescent="0.4">
      <c r="N21">
        <v>0</v>
      </c>
      <c r="O21" t="s">
        <v>88</v>
      </c>
      <c r="P21">
        <v>6.7871462929335866</v>
      </c>
    </row>
    <row r="22" spans="14:16" x14ac:dyDescent="0.4">
      <c r="N22">
        <v>0</v>
      </c>
      <c r="O22" t="s">
        <v>89</v>
      </c>
      <c r="P22">
        <v>14.431362760231753</v>
      </c>
    </row>
    <row r="23" spans="14:16" x14ac:dyDescent="0.4">
      <c r="N23">
        <v>0</v>
      </c>
      <c r="O23" t="s">
        <v>90</v>
      </c>
      <c r="P23">
        <v>28.982617917723918</v>
      </c>
    </row>
    <row r="24" spans="14:16" x14ac:dyDescent="0.4">
      <c r="N24">
        <v>0</v>
      </c>
      <c r="O24" t="s">
        <v>91</v>
      </c>
      <c r="P24">
        <v>19.838375440192973</v>
      </c>
    </row>
    <row r="25" spans="14:16" x14ac:dyDescent="0.4">
      <c r="N25">
        <v>0</v>
      </c>
      <c r="O25" t="s">
        <v>92</v>
      </c>
      <c r="P25">
        <v>23.00251216379116</v>
      </c>
    </row>
    <row r="26" spans="14:16" x14ac:dyDescent="0.4">
      <c r="N26">
        <v>0</v>
      </c>
      <c r="O26" t="s">
        <v>186</v>
      </c>
      <c r="P26">
        <v>22.487796516439182</v>
      </c>
    </row>
    <row r="27" spans="14:16" x14ac:dyDescent="0.4">
      <c r="N27">
        <v>0</v>
      </c>
      <c r="O27" t="s">
        <v>187</v>
      </c>
      <c r="P27">
        <v>15.026441220276428</v>
      </c>
    </row>
    <row r="28" spans="14:16" x14ac:dyDescent="0.4">
      <c r="N28">
        <v>0</v>
      </c>
      <c r="O28" t="s">
        <v>188</v>
      </c>
      <c r="P28">
        <v>24.950231675304018</v>
      </c>
    </row>
    <row r="29" spans="14:16" x14ac:dyDescent="0.4">
      <c r="N29">
        <v>0</v>
      </c>
      <c r="O29" t="s">
        <v>189</v>
      </c>
      <c r="P29">
        <v>15.179728397525668</v>
      </c>
    </row>
    <row r="30" spans="14:16" x14ac:dyDescent="0.4">
      <c r="N30">
        <v>0</v>
      </c>
      <c r="O30" t="s">
        <v>97</v>
      </c>
      <c r="P30">
        <v>49.675065089593687</v>
      </c>
    </row>
    <row r="31" spans="14:16" x14ac:dyDescent="0.4">
      <c r="N31">
        <v>0</v>
      </c>
      <c r="O31" t="s">
        <v>98</v>
      </c>
      <c r="P31">
        <v>50.324944604332558</v>
      </c>
    </row>
    <row r="32" spans="14:16" x14ac:dyDescent="0.4">
      <c r="P32"/>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showGridLines="0" zoomScale="70" zoomScaleNormal="70" workbookViewId="0">
      <pane xSplit="3" ySplit="2" topLeftCell="D3" activePane="bottomRight" state="frozen"/>
      <selection activeCell="F31" sqref="F31:F32"/>
      <selection pane="topRight" activeCell="F31" sqref="F31:F32"/>
      <selection pane="bottomLeft" activeCell="F31" sqref="F31:F32"/>
      <selection pane="bottomRight" activeCell="F31" sqref="F31:F32"/>
    </sheetView>
  </sheetViews>
  <sheetFormatPr baseColWidth="10" defaultColWidth="11.4609375" defaultRowHeight="14.6" x14ac:dyDescent="0.4"/>
  <cols>
    <col min="1" max="1" width="48.765625" style="23" bestFit="1" customWidth="1"/>
    <col min="2" max="2" width="28.765625" style="23" customWidth="1"/>
    <col min="3" max="3" width="22" style="23" bestFit="1" customWidth="1"/>
    <col min="4" max="4" width="17" style="24" customWidth="1"/>
    <col min="5" max="5" width="17.765625" style="24" customWidth="1"/>
    <col min="6" max="6" width="18.3046875" style="24" customWidth="1"/>
    <col min="7" max="7" width="17.23046875" style="24" customWidth="1"/>
    <col min="8" max="8" width="17.765625" style="24" customWidth="1"/>
    <col min="9" max="9" width="16.3046875" style="24" customWidth="1"/>
    <col min="10" max="11" width="17" style="24" customWidth="1"/>
    <col min="12" max="12" width="16.23046875" style="85" customWidth="1"/>
    <col min="13" max="16384" width="11.4609375" style="23"/>
  </cols>
  <sheetData>
    <row r="2" spans="1:15" x14ac:dyDescent="0.4">
      <c r="B2" s="23">
        <v>0</v>
      </c>
      <c r="C2" s="23">
        <v>0</v>
      </c>
      <c r="D2" s="24" t="s">
        <v>192</v>
      </c>
      <c r="E2" s="24" t="s">
        <v>193</v>
      </c>
      <c r="F2" s="53" t="s">
        <v>194</v>
      </c>
      <c r="G2" s="53" t="s">
        <v>195</v>
      </c>
      <c r="H2" s="53" t="s">
        <v>196</v>
      </c>
      <c r="I2" s="53" t="s">
        <v>197</v>
      </c>
      <c r="J2" s="53" t="s">
        <v>198</v>
      </c>
      <c r="K2" s="53" t="s">
        <v>199</v>
      </c>
      <c r="L2" s="53" t="s">
        <v>200</v>
      </c>
      <c r="M2"/>
    </row>
    <row r="3" spans="1:15" x14ac:dyDescent="0.4">
      <c r="A3" s="23" t="str">
        <f>B3&amp;C3</f>
        <v>VOLUMEN (miles Consumiciones)TotalAlimentacion</v>
      </c>
      <c r="B3" s="23" t="s">
        <v>41</v>
      </c>
      <c r="C3" s="23" t="s">
        <v>42</v>
      </c>
      <c r="D3" s="24">
        <v>2935840</v>
      </c>
      <c r="E3" s="24">
        <v>2829807</v>
      </c>
      <c r="F3" s="53">
        <v>2969534</v>
      </c>
      <c r="G3" s="53">
        <v>4120007</v>
      </c>
      <c r="H3" s="53">
        <v>2851387</v>
      </c>
      <c r="I3" s="53">
        <v>2775030</v>
      </c>
      <c r="J3" s="53">
        <v>2900176</v>
      </c>
      <c r="K3" s="53">
        <v>4046382</v>
      </c>
      <c r="L3" s="53">
        <v>2772704</v>
      </c>
      <c r="M3" s="24"/>
      <c r="N3" s="24"/>
      <c r="O3" s="24"/>
    </row>
    <row r="4" spans="1:15" x14ac:dyDescent="0.4">
      <c r="A4" s="23" t="str">
        <f>B3&amp;C4</f>
        <v>VOLUMEN (miles Consumiciones).T.Alimentos TOTAL ING</v>
      </c>
      <c r="B4" s="23">
        <v>0</v>
      </c>
      <c r="C4" s="23" t="s">
        <v>44</v>
      </c>
      <c r="D4" s="24">
        <v>1166672</v>
      </c>
      <c r="E4" s="24">
        <v>1125577</v>
      </c>
      <c r="F4" s="53">
        <v>1179265</v>
      </c>
      <c r="G4" s="53">
        <v>1645699</v>
      </c>
      <c r="H4" s="53">
        <v>1138254</v>
      </c>
      <c r="I4" s="53">
        <v>1135491</v>
      </c>
      <c r="J4" s="53">
        <v>1171655</v>
      </c>
      <c r="K4" s="53">
        <v>1643940</v>
      </c>
      <c r="L4" s="53">
        <v>1145535</v>
      </c>
      <c r="M4" s="24"/>
      <c r="N4" s="24"/>
      <c r="O4" s="24"/>
    </row>
    <row r="5" spans="1:15" x14ac:dyDescent="0.4">
      <c r="A5" s="23" t="str">
        <f>B3&amp;C5</f>
        <v>VOLUMEN (miles Consumiciones)Total Bebidas</v>
      </c>
      <c r="B5" s="23">
        <v>0</v>
      </c>
      <c r="C5" s="23" t="s">
        <v>52</v>
      </c>
      <c r="D5" s="24">
        <v>1639939</v>
      </c>
      <c r="E5" s="24">
        <v>1574847</v>
      </c>
      <c r="F5" s="53">
        <v>1666405</v>
      </c>
      <c r="G5" s="53">
        <v>2331992</v>
      </c>
      <c r="H5" s="53">
        <v>1592737</v>
      </c>
      <c r="I5" s="53">
        <v>1531146</v>
      </c>
      <c r="J5" s="53">
        <v>1618014</v>
      </c>
      <c r="K5" s="53">
        <v>2267297</v>
      </c>
      <c r="L5" s="53">
        <v>1515358</v>
      </c>
      <c r="M5" s="24"/>
      <c r="N5" s="24"/>
      <c r="O5" s="24"/>
    </row>
    <row r="6" spans="1:15" x14ac:dyDescent="0.4">
      <c r="A6" s="23" t="str">
        <f>B3&amp;C6</f>
        <v>VOLUMEN (miles Consumiciones)Total Bebidas Frias</v>
      </c>
      <c r="B6" s="23">
        <v>0</v>
      </c>
      <c r="C6" s="23" t="s">
        <v>57</v>
      </c>
      <c r="D6" s="24">
        <v>963000.4</v>
      </c>
      <c r="E6" s="24">
        <v>881953.5</v>
      </c>
      <c r="F6" s="53">
        <v>1016499</v>
      </c>
      <c r="G6" s="53">
        <v>1542285</v>
      </c>
      <c r="H6" s="53">
        <v>929551.4</v>
      </c>
      <c r="I6" s="53">
        <v>853638.7</v>
      </c>
      <c r="J6" s="53">
        <v>984158</v>
      </c>
      <c r="K6" s="53">
        <v>1491032</v>
      </c>
      <c r="L6" s="53">
        <v>890214.9</v>
      </c>
      <c r="M6" s="24"/>
      <c r="N6" s="24"/>
      <c r="O6" s="24"/>
    </row>
    <row r="7" spans="1:15" x14ac:dyDescent="0.4">
      <c r="A7" s="23" t="str">
        <f>B3&amp;C7</f>
        <v>VOLUMEN (miles Consumiciones)Total Bebidas Calientes</v>
      </c>
      <c r="B7" s="23">
        <v>0</v>
      </c>
      <c r="C7" s="23" t="s">
        <v>61</v>
      </c>
      <c r="D7" s="24">
        <v>676938.5</v>
      </c>
      <c r="E7" s="24">
        <v>692893.9</v>
      </c>
      <c r="F7" s="53">
        <v>649905.5</v>
      </c>
      <c r="G7" s="53">
        <v>789707.6</v>
      </c>
      <c r="H7" s="53">
        <v>663185.5</v>
      </c>
      <c r="I7" s="53">
        <v>677507.5</v>
      </c>
      <c r="J7" s="53">
        <v>633856.5</v>
      </c>
      <c r="K7" s="53">
        <v>776264.6</v>
      </c>
      <c r="L7" s="53">
        <v>625143.6</v>
      </c>
      <c r="M7" s="24"/>
      <c r="N7" s="24"/>
      <c r="O7" s="24"/>
    </row>
    <row r="8" spans="1:15" x14ac:dyDescent="0.4">
      <c r="A8" s="23" t="str">
        <f>B3&amp;C8</f>
        <v>VOLUMEN (miles Consumiciones)Total Aperitivos</v>
      </c>
      <c r="B8" s="23">
        <v>0</v>
      </c>
      <c r="C8" s="23" t="s">
        <v>65</v>
      </c>
      <c r="D8" s="24">
        <v>129229.5</v>
      </c>
      <c r="E8" s="24">
        <v>129382.5</v>
      </c>
      <c r="F8" s="53">
        <v>123864.1</v>
      </c>
      <c r="G8" s="53">
        <v>142315.9</v>
      </c>
      <c r="H8" s="53">
        <v>120396</v>
      </c>
      <c r="I8" s="53">
        <v>108393.1</v>
      </c>
      <c r="J8" s="53">
        <v>110506.6</v>
      </c>
      <c r="K8" s="53">
        <v>135145.60000000001</v>
      </c>
      <c r="L8" s="53">
        <v>111810.7</v>
      </c>
      <c r="M8" s="24"/>
      <c r="N8" s="24"/>
      <c r="O8" s="24"/>
    </row>
    <row r="9" spans="1:15" x14ac:dyDescent="0.4">
      <c r="A9" s="23" t="str">
        <f>B9&amp;C9</f>
        <v>VOLUMEN (Miles kg ó litros)TotalAlimentacion</v>
      </c>
      <c r="B9" s="23" t="s">
        <v>47</v>
      </c>
      <c r="C9" s="23" t="s">
        <v>42</v>
      </c>
      <c r="D9" s="24">
        <v>861172.09768796596</v>
      </c>
      <c r="E9" s="24">
        <v>812789.07704297197</v>
      </c>
      <c r="F9" s="53">
        <v>888169.53755380004</v>
      </c>
      <c r="G9" s="53">
        <v>1309156.412726956</v>
      </c>
      <c r="H9" s="53">
        <v>844364.50808944996</v>
      </c>
      <c r="I9" s="53">
        <v>813940.89692290907</v>
      </c>
      <c r="J9" s="53">
        <v>883395.99811740511</v>
      </c>
      <c r="K9" s="53">
        <v>1315575.774451192</v>
      </c>
      <c r="L9" s="53">
        <v>832287.336861677</v>
      </c>
      <c r="M9" s="24"/>
      <c r="N9" s="24"/>
      <c r="O9" s="24"/>
    </row>
    <row r="10" spans="1:15" x14ac:dyDescent="0.4">
      <c r="A10" s="23" t="str">
        <f>B9&amp;C10</f>
        <v>VOLUMEN (Miles kg ó litros).T.Alimentos TOTAL ING</v>
      </c>
      <c r="B10" s="23">
        <v>0</v>
      </c>
      <c r="C10" s="23" t="s">
        <v>44</v>
      </c>
      <c r="D10" s="24">
        <v>356013.20736985997</v>
      </c>
      <c r="E10" s="24">
        <v>345149.68261304998</v>
      </c>
      <c r="F10" s="53">
        <v>358632.90047041001</v>
      </c>
      <c r="G10" s="53">
        <v>509096.5491986</v>
      </c>
      <c r="H10" s="53">
        <v>353970.41186162003</v>
      </c>
      <c r="I10" s="53">
        <v>358419.58588562498</v>
      </c>
      <c r="J10" s="53">
        <v>372997.05444257497</v>
      </c>
      <c r="K10" s="53">
        <v>532973.66526555002</v>
      </c>
      <c r="L10" s="53">
        <v>360562.30710342003</v>
      </c>
      <c r="M10" s="24"/>
      <c r="N10" s="24"/>
      <c r="O10" s="24"/>
    </row>
    <row r="11" spans="1:15" x14ac:dyDescent="0.4">
      <c r="A11" s="23" t="str">
        <f>B9&amp;C11</f>
        <v>VOLUMEN (Miles kg ó litros)Total Bebidas</v>
      </c>
      <c r="B11" s="23">
        <v>0</v>
      </c>
      <c r="C11" s="23" t="s">
        <v>52</v>
      </c>
      <c r="D11" s="24">
        <v>491793.663683636</v>
      </c>
      <c r="E11" s="24">
        <v>454490.39196179202</v>
      </c>
      <c r="F11" s="53">
        <v>516847.91877451004</v>
      </c>
      <c r="G11" s="53">
        <v>784011.58253349597</v>
      </c>
      <c r="H11" s="53">
        <v>478596.12595712999</v>
      </c>
      <c r="I11" s="53">
        <v>443938.90018660005</v>
      </c>
      <c r="J11" s="53">
        <v>499115.49383925</v>
      </c>
      <c r="K11" s="53">
        <v>767143.07991168997</v>
      </c>
      <c r="L11" s="53">
        <v>459500.00067536999</v>
      </c>
      <c r="M11" s="24"/>
      <c r="N11" s="24"/>
      <c r="O11" s="24"/>
    </row>
    <row r="12" spans="1:15" x14ac:dyDescent="0.4">
      <c r="A12" s="23" t="str">
        <f>B9&amp;C12</f>
        <v>VOLUMEN (Miles kg ó litros)Total Bebidas Frias</v>
      </c>
      <c r="B12" s="23">
        <v>0</v>
      </c>
      <c r="C12" s="23" t="s">
        <v>57</v>
      </c>
      <c r="D12" s="24">
        <v>423230.806793636</v>
      </c>
      <c r="E12" s="24">
        <v>384255.631891792</v>
      </c>
      <c r="F12" s="53">
        <v>451295.87573201</v>
      </c>
      <c r="G12" s="53">
        <v>704261.76720099605</v>
      </c>
      <c r="H12" s="53">
        <v>411653.31570713001</v>
      </c>
      <c r="I12" s="53">
        <v>375000.58990660001</v>
      </c>
      <c r="J12" s="53">
        <v>435075.51476925</v>
      </c>
      <c r="K12" s="53">
        <v>688673.79428668995</v>
      </c>
      <c r="L12" s="53">
        <v>395295.66400037002</v>
      </c>
      <c r="M12" s="24"/>
      <c r="N12" s="24"/>
      <c r="O12" s="24"/>
    </row>
    <row r="13" spans="1:15" x14ac:dyDescent="0.4">
      <c r="A13" s="23" t="str">
        <f>B9&amp;C13</f>
        <v>VOLUMEN (Miles kg ó litros)Total Bebidas Calientes</v>
      </c>
      <c r="B13" s="23">
        <v>0</v>
      </c>
      <c r="C13" s="23" t="s">
        <v>61</v>
      </c>
      <c r="D13" s="24">
        <v>68562.856889999995</v>
      </c>
      <c r="E13" s="24">
        <v>70234.760069999989</v>
      </c>
      <c r="F13" s="53">
        <v>65552.043042499994</v>
      </c>
      <c r="G13" s="53">
        <v>79749.815332500002</v>
      </c>
      <c r="H13" s="53">
        <v>66942.810249999995</v>
      </c>
      <c r="I13" s="53">
        <v>68938.310280000005</v>
      </c>
      <c r="J13" s="53">
        <v>64039.979070000001</v>
      </c>
      <c r="K13" s="53">
        <v>78469.285625000004</v>
      </c>
      <c r="L13" s="53">
        <v>64204.336674999999</v>
      </c>
      <c r="M13" s="24"/>
      <c r="N13" s="24"/>
      <c r="O13" s="24"/>
    </row>
    <row r="14" spans="1:15" x14ac:dyDescent="0.4">
      <c r="A14" s="23" t="str">
        <f>B9&amp;C14</f>
        <v>VOLUMEN (Miles kg ó litros)Total Aperitivos</v>
      </c>
      <c r="B14" s="23">
        <v>0</v>
      </c>
      <c r="C14" s="23" t="s">
        <v>65</v>
      </c>
      <c r="D14" s="24">
        <v>13365.22663447</v>
      </c>
      <c r="E14" s="24">
        <v>13149.00246813</v>
      </c>
      <c r="F14" s="53">
        <v>12688.718308879999</v>
      </c>
      <c r="G14" s="53">
        <v>16048.280994860001</v>
      </c>
      <c r="H14" s="53">
        <v>11797.9702707</v>
      </c>
      <c r="I14" s="53">
        <v>11582.410850684</v>
      </c>
      <c r="J14" s="53">
        <v>11283.449835580001</v>
      </c>
      <c r="K14" s="53">
        <v>15459.029273951999</v>
      </c>
      <c r="L14" s="53">
        <v>12225.029082887</v>
      </c>
      <c r="M14" s="24"/>
      <c r="N14" s="24"/>
      <c r="O14" s="24"/>
    </row>
    <row r="15" spans="1:15" x14ac:dyDescent="0.4">
      <c r="A15" s="23" t="str">
        <f>B15&amp;C15</f>
        <v>VALOR (Miles Euros)TotalAlimentacion</v>
      </c>
      <c r="B15" s="23" t="s">
        <v>51</v>
      </c>
      <c r="C15" s="23" t="s">
        <v>42</v>
      </c>
      <c r="D15" s="24">
        <v>7775732</v>
      </c>
      <c r="E15" s="24">
        <v>7491582</v>
      </c>
      <c r="F15" s="53">
        <v>8082935</v>
      </c>
      <c r="G15" s="53">
        <v>11574530</v>
      </c>
      <c r="H15" s="53">
        <v>8044351</v>
      </c>
      <c r="I15" s="53">
        <v>7702922</v>
      </c>
      <c r="J15" s="53">
        <v>8227662</v>
      </c>
      <c r="K15" s="53">
        <v>11951200</v>
      </c>
      <c r="L15" s="53">
        <v>7990992</v>
      </c>
      <c r="M15" s="24"/>
      <c r="N15" s="24"/>
      <c r="O15" s="24"/>
    </row>
    <row r="16" spans="1:15" x14ac:dyDescent="0.4">
      <c r="A16" s="23" t="str">
        <f>B15&amp;C16</f>
        <v>VALOR (Miles Euros).T.Alimentos TOTAL ING</v>
      </c>
      <c r="B16" s="23">
        <v>0</v>
      </c>
      <c r="C16" s="23" t="s">
        <v>44</v>
      </c>
      <c r="D16" s="24">
        <v>5039964</v>
      </c>
      <c r="E16" s="24">
        <v>4918947</v>
      </c>
      <c r="F16" s="53">
        <v>5318152</v>
      </c>
      <c r="G16" s="53">
        <v>7618788</v>
      </c>
      <c r="H16" s="53">
        <v>5341660</v>
      </c>
      <c r="I16" s="53">
        <v>5138436</v>
      </c>
      <c r="J16" s="53">
        <v>5477959</v>
      </c>
      <c r="K16" s="53">
        <v>8006886</v>
      </c>
      <c r="L16" s="53">
        <v>5379315</v>
      </c>
      <c r="M16" s="24"/>
      <c r="N16" s="24"/>
      <c r="O16" s="24"/>
    </row>
    <row r="17" spans="1:15" x14ac:dyDescent="0.4">
      <c r="A17" s="23" t="str">
        <f>B15&amp;C17</f>
        <v>VALOR (Miles Euros)Total Bebidas</v>
      </c>
      <c r="B17" s="23">
        <v>0</v>
      </c>
      <c r="C17" s="23" t="s">
        <v>52</v>
      </c>
      <c r="D17" s="24">
        <v>2620604</v>
      </c>
      <c r="E17" s="24">
        <v>2453111</v>
      </c>
      <c r="F17" s="53">
        <v>2654140</v>
      </c>
      <c r="G17" s="53">
        <v>3815291</v>
      </c>
      <c r="H17" s="53">
        <v>2594657</v>
      </c>
      <c r="I17" s="53">
        <v>2460402</v>
      </c>
      <c r="J17" s="53">
        <v>2652668</v>
      </c>
      <c r="K17" s="53">
        <v>3812512</v>
      </c>
      <c r="L17" s="53">
        <v>2512798</v>
      </c>
      <c r="M17" s="24"/>
      <c r="N17" s="24"/>
      <c r="O17" s="24"/>
    </row>
    <row r="18" spans="1:15" x14ac:dyDescent="0.4">
      <c r="A18" s="23" t="str">
        <f>B15&amp;C18</f>
        <v>VALOR (Miles Euros)Total Bebidas Frias</v>
      </c>
      <c r="B18" s="23">
        <v>0</v>
      </c>
      <c r="C18" s="23" t="s">
        <v>57</v>
      </c>
      <c r="D18" s="24">
        <v>1838025</v>
      </c>
      <c r="E18" s="24">
        <v>1655922</v>
      </c>
      <c r="F18" s="53">
        <v>1908695</v>
      </c>
      <c r="G18" s="53">
        <v>2911986</v>
      </c>
      <c r="H18" s="53">
        <v>1820432</v>
      </c>
      <c r="I18" s="53">
        <v>1676047</v>
      </c>
      <c r="J18" s="53">
        <v>1919954</v>
      </c>
      <c r="K18" s="53">
        <v>2914173</v>
      </c>
      <c r="L18" s="53">
        <v>1777767</v>
      </c>
      <c r="M18" s="24"/>
      <c r="N18" s="24"/>
      <c r="O18" s="24"/>
    </row>
    <row r="19" spans="1:15" x14ac:dyDescent="0.4">
      <c r="A19" s="23" t="str">
        <f>B15&amp;C19</f>
        <v>VALOR (Miles Euros)Total Bebidas Calientes</v>
      </c>
      <c r="B19" s="23">
        <v>0</v>
      </c>
      <c r="C19" s="23" t="s">
        <v>61</v>
      </c>
      <c r="D19" s="24">
        <v>782578.9</v>
      </c>
      <c r="E19" s="24">
        <v>797188.3</v>
      </c>
      <c r="F19" s="53">
        <v>745444.4</v>
      </c>
      <c r="G19" s="53">
        <v>903304.6</v>
      </c>
      <c r="H19" s="53">
        <v>774225.7</v>
      </c>
      <c r="I19" s="53">
        <v>784354.7</v>
      </c>
      <c r="J19" s="53">
        <v>732714.2</v>
      </c>
      <c r="K19" s="53">
        <v>898338.7</v>
      </c>
      <c r="L19" s="53">
        <v>735031.9</v>
      </c>
      <c r="M19" s="24"/>
      <c r="N19" s="24"/>
      <c r="O19" s="24"/>
    </row>
    <row r="20" spans="1:15" x14ac:dyDescent="0.4">
      <c r="A20" s="23" t="str">
        <f>B15&amp;C20</f>
        <v>VALOR (Miles Euros)Total Aperitivos</v>
      </c>
      <c r="B20" s="23">
        <v>0</v>
      </c>
      <c r="C20" s="23" t="s">
        <v>65</v>
      </c>
      <c r="D20" s="24">
        <v>115164.1</v>
      </c>
      <c r="E20" s="24">
        <v>119524.8</v>
      </c>
      <c r="F20" s="53">
        <v>110643.3</v>
      </c>
      <c r="G20" s="53">
        <v>140455.1</v>
      </c>
      <c r="H20" s="53">
        <v>108034.8</v>
      </c>
      <c r="I20" s="53">
        <v>104084.7</v>
      </c>
      <c r="J20" s="53">
        <v>97035.13</v>
      </c>
      <c r="K20" s="53">
        <v>131803.9</v>
      </c>
      <c r="L20" s="53">
        <v>98878.77</v>
      </c>
      <c r="M20" s="24"/>
      <c r="N20" s="24"/>
      <c r="O20" s="24"/>
    </row>
    <row r="21" spans="1:15" x14ac:dyDescent="0.4">
      <c r="A21" s="23" t="str">
        <f>B21&amp;C21</f>
        <v>PENETRACION (%)TotalAlimentacion</v>
      </c>
      <c r="B21" s="23" t="s">
        <v>56</v>
      </c>
      <c r="C21" s="23" t="s">
        <v>42</v>
      </c>
      <c r="D21" s="24">
        <v>91.1905</v>
      </c>
      <c r="E21" s="24">
        <v>92.121279999999999</v>
      </c>
      <c r="F21" s="53">
        <v>92.400400000000005</v>
      </c>
      <c r="G21" s="53">
        <v>92.766620000000003</v>
      </c>
      <c r="H21" s="53">
        <v>91.082369999999997</v>
      </c>
      <c r="I21" s="53">
        <v>90.867289999999997</v>
      </c>
      <c r="J21" s="53">
        <v>90.622169999999997</v>
      </c>
      <c r="K21" s="53">
        <v>91.671000000000006</v>
      </c>
      <c r="L21" s="53">
        <v>91.002830000000003</v>
      </c>
      <c r="M21" s="24"/>
      <c r="N21" s="24"/>
      <c r="O21" s="24"/>
    </row>
    <row r="22" spans="1:15" x14ac:dyDescent="0.4">
      <c r="A22" s="23" t="str">
        <f>B21&amp;C22</f>
        <v>PENETRACION (%).T.Alimentos TOTAL ING</v>
      </c>
      <c r="B22" s="23">
        <v>0</v>
      </c>
      <c r="C22" s="23" t="s">
        <v>44</v>
      </c>
      <c r="D22" s="24">
        <v>80.596770000000006</v>
      </c>
      <c r="E22" s="24">
        <v>81.252300000000005</v>
      </c>
      <c r="F22" s="53">
        <v>82.186639999999997</v>
      </c>
      <c r="G22" s="53">
        <v>83.670760000000001</v>
      </c>
      <c r="H22" s="53">
        <v>79.835599999999999</v>
      </c>
      <c r="I22" s="53">
        <v>79.520700000000005</v>
      </c>
      <c r="J22" s="53">
        <v>80.717179999999999</v>
      </c>
      <c r="K22" s="53">
        <v>82.422539999999998</v>
      </c>
      <c r="L22" s="53">
        <v>79.790790000000001</v>
      </c>
      <c r="M22" s="24"/>
      <c r="N22" s="24"/>
      <c r="O22" s="24"/>
    </row>
    <row r="23" spans="1:15" x14ac:dyDescent="0.4">
      <c r="A23" s="23" t="str">
        <f>B21&amp;C23</f>
        <v>PENETRACION (%)Total Bebidas</v>
      </c>
      <c r="B23" s="23">
        <v>0</v>
      </c>
      <c r="C23" s="23" t="s">
        <v>52</v>
      </c>
      <c r="D23" s="24">
        <v>87.689390000000003</v>
      </c>
      <c r="E23" s="24">
        <v>88.143010000000004</v>
      </c>
      <c r="F23" s="53">
        <v>88.317419999999998</v>
      </c>
      <c r="G23" s="53">
        <v>89.526660000000007</v>
      </c>
      <c r="H23" s="53">
        <v>86.977029999999999</v>
      </c>
      <c r="I23" s="53">
        <v>86.654510000000002</v>
      </c>
      <c r="J23" s="53">
        <v>86.04392</v>
      </c>
      <c r="K23" s="53">
        <v>88.393090000000001</v>
      </c>
      <c r="L23" s="53">
        <v>86.877430000000004</v>
      </c>
      <c r="M23" s="24"/>
      <c r="N23" s="24"/>
      <c r="O23" s="24"/>
    </row>
    <row r="24" spans="1:15" x14ac:dyDescent="0.4">
      <c r="A24" s="23" t="str">
        <f>B21&amp;C24</f>
        <v>PENETRACION (%)Total Bebidas Frias</v>
      </c>
      <c r="B24" s="23">
        <v>0</v>
      </c>
      <c r="C24" s="23" t="s">
        <v>57</v>
      </c>
      <c r="D24" s="24">
        <v>81.900760000000005</v>
      </c>
      <c r="E24" s="24">
        <v>81.600309999999993</v>
      </c>
      <c r="F24" s="53">
        <v>83.534739999999999</v>
      </c>
      <c r="G24" s="53">
        <v>86.141109999999998</v>
      </c>
      <c r="H24" s="53">
        <v>81.019000000000005</v>
      </c>
      <c r="I24" s="53">
        <v>79.791240000000002</v>
      </c>
      <c r="J24" s="53">
        <v>80.759159999999994</v>
      </c>
      <c r="K24" s="53">
        <v>84.921570000000003</v>
      </c>
      <c r="L24" s="53">
        <v>80.110249999999994</v>
      </c>
      <c r="M24" s="24"/>
      <c r="N24" s="24"/>
      <c r="O24" s="24"/>
    </row>
    <row r="25" spans="1:15" x14ac:dyDescent="0.4">
      <c r="A25" s="23" t="str">
        <f>B21&amp;C25</f>
        <v>PENETRACION (%)Total Bebidas Calientes</v>
      </c>
      <c r="B25" s="23">
        <v>0</v>
      </c>
      <c r="C25" s="23" t="s">
        <v>61</v>
      </c>
      <c r="D25" s="24">
        <v>70.788309999999996</v>
      </c>
      <c r="E25" s="24">
        <v>71.183890000000005</v>
      </c>
      <c r="F25" s="53">
        <v>68.942729999999997</v>
      </c>
      <c r="G25" s="53">
        <v>70.006029999999996</v>
      </c>
      <c r="H25" s="53">
        <v>70.173720000000003</v>
      </c>
      <c r="I25" s="53">
        <v>68.848920000000007</v>
      </c>
      <c r="J25" s="53">
        <v>67.109870000000001</v>
      </c>
      <c r="K25" s="53">
        <v>68.23751</v>
      </c>
      <c r="L25" s="53">
        <v>69.444149999999993</v>
      </c>
      <c r="M25" s="24"/>
      <c r="N25" s="24"/>
      <c r="O25" s="24"/>
    </row>
    <row r="26" spans="1:15" x14ac:dyDescent="0.4">
      <c r="A26" s="23" t="str">
        <f>B21&amp;C26</f>
        <v>PENETRACION (%)Total Aperitivos</v>
      </c>
      <c r="B26" s="23">
        <v>0</v>
      </c>
      <c r="C26" s="23" t="s">
        <v>65</v>
      </c>
      <c r="D26" s="24">
        <v>33.834009999999999</v>
      </c>
      <c r="E26" s="24">
        <v>31.907330000000002</v>
      </c>
      <c r="F26" s="53">
        <v>35.210529999999999</v>
      </c>
      <c r="G26" s="53">
        <v>38.389040000000001</v>
      </c>
      <c r="H26" s="53">
        <v>30.80152</v>
      </c>
      <c r="I26" s="53">
        <v>31.13701</v>
      </c>
      <c r="J26" s="53">
        <v>31.205480000000001</v>
      </c>
      <c r="K26" s="53">
        <v>36.529269999999997</v>
      </c>
      <c r="L26" s="53">
        <v>30.775069999999999</v>
      </c>
      <c r="M26" s="24"/>
      <c r="N26" s="24"/>
      <c r="O26" s="24"/>
    </row>
    <row r="27" spans="1:15" x14ac:dyDescent="0.4">
      <c r="A27" s="23" t="str">
        <f>B27&amp;C27</f>
        <v>FRECUENCIA COMPRA (Actos)TotalAlimentacion</v>
      </c>
      <c r="B27" s="23" t="s">
        <v>60</v>
      </c>
      <c r="C27" s="23" t="s">
        <v>42</v>
      </c>
      <c r="D27" s="24">
        <v>27.167671647619361</v>
      </c>
      <c r="E27" s="24">
        <v>26.938800711377194</v>
      </c>
      <c r="F27" s="53">
        <v>27.885922170928982</v>
      </c>
      <c r="G27" s="53">
        <v>37.288981581074118</v>
      </c>
      <c r="H27" s="53">
        <v>26.330527193779904</v>
      </c>
      <c r="I27" s="53">
        <v>26.489481088527999</v>
      </c>
      <c r="J27" s="53">
        <v>27.064147804419509</v>
      </c>
      <c r="K27" s="53">
        <v>36.696896999204419</v>
      </c>
      <c r="L27" s="53">
        <v>25.822495284810451</v>
      </c>
      <c r="M27" s="24"/>
      <c r="N27" s="24"/>
      <c r="O27" s="24"/>
    </row>
    <row r="28" spans="1:15" x14ac:dyDescent="0.4">
      <c r="A28" s="23" t="str">
        <f>B27&amp;C28</f>
        <v>FRECUENCIA COMPRA (Actos).T.Alimentos TOTAL ING</v>
      </c>
      <c r="B28" s="23">
        <v>0</v>
      </c>
      <c r="C28" s="23" t="s">
        <v>44</v>
      </c>
      <c r="D28" s="24">
        <v>12.718623372161536</v>
      </c>
      <c r="E28" s="24">
        <v>12.576122882876291</v>
      </c>
      <c r="F28" s="53">
        <v>13.175037332923431</v>
      </c>
      <c r="G28" s="53">
        <v>17.63592303319815</v>
      </c>
      <c r="H28" s="53">
        <v>12.662770553316594</v>
      </c>
      <c r="I28" s="53">
        <v>12.777635490072511</v>
      </c>
      <c r="J28" s="53">
        <v>12.888553700736619</v>
      </c>
      <c r="K28" s="53">
        <v>17.680839392670695</v>
      </c>
      <c r="L28" s="53">
        <v>12.537186231244483</v>
      </c>
      <c r="M28" s="24"/>
      <c r="N28" s="24"/>
      <c r="O28" s="24"/>
    </row>
    <row r="29" spans="1:15" x14ac:dyDescent="0.4">
      <c r="A29" s="23" t="str">
        <f>B27&amp;C29</f>
        <v>FRECUENCIA COMPRA (Actos)Total Bebidas</v>
      </c>
      <c r="B29" s="23">
        <v>0</v>
      </c>
      <c r="C29" s="23" t="s">
        <v>52</v>
      </c>
      <c r="D29" s="24">
        <v>23.271914676630772</v>
      </c>
      <c r="E29" s="24">
        <v>22.955211606763868</v>
      </c>
      <c r="F29" s="53">
        <v>23.803479379775119</v>
      </c>
      <c r="G29" s="53">
        <v>31.667689885268622</v>
      </c>
      <c r="H29" s="53">
        <v>22.688407656875345</v>
      </c>
      <c r="I29" s="53">
        <v>22.670866270740529</v>
      </c>
      <c r="J29" s="53">
        <v>23.247697483437463</v>
      </c>
      <c r="K29" s="53">
        <v>30.906170866006729</v>
      </c>
      <c r="L29" s="53">
        <v>22.294202141974729</v>
      </c>
      <c r="M29" s="24"/>
      <c r="N29" s="24"/>
      <c r="O29" s="24"/>
    </row>
    <row r="30" spans="1:15" x14ac:dyDescent="0.4">
      <c r="A30" s="23" t="str">
        <f>B27&amp;C30</f>
        <v>FRECUENCIA COMPRA (Actos)Total Bebidas Frias</v>
      </c>
      <c r="B30" s="23">
        <v>0</v>
      </c>
      <c r="C30" s="23" t="s">
        <v>57</v>
      </c>
      <c r="D30" s="24">
        <v>13.300126484356031</v>
      </c>
      <c r="E30" s="24">
        <v>12.649901154066553</v>
      </c>
      <c r="F30" s="53">
        <v>13.989466387284939</v>
      </c>
      <c r="G30" s="53">
        <v>20.000978823566886</v>
      </c>
      <c r="H30" s="53">
        <v>12.87490188261898</v>
      </c>
      <c r="I30" s="53">
        <v>12.426211543560282</v>
      </c>
      <c r="J30" s="53">
        <v>13.704605703761581</v>
      </c>
      <c r="K30" s="53">
        <v>19.481702280671843</v>
      </c>
      <c r="L30" s="53">
        <v>12.918141344751692</v>
      </c>
      <c r="M30" s="24"/>
      <c r="N30" s="24"/>
      <c r="O30" s="24"/>
    </row>
    <row r="31" spans="1:15" x14ac:dyDescent="0.4">
      <c r="A31" s="23" t="str">
        <f>B27&amp;C31</f>
        <v>FRECUENCIA COMPRA (Actos)Total Bebidas Calientes</v>
      </c>
      <c r="B31" s="23">
        <v>0</v>
      </c>
      <c r="C31" s="23" t="s">
        <v>61</v>
      </c>
      <c r="D31" s="24">
        <v>16.218121833007363</v>
      </c>
      <c r="E31" s="24">
        <v>16.627986487902675</v>
      </c>
      <c r="F31" s="53">
        <v>16.530740086173481</v>
      </c>
      <c r="G31" s="53">
        <v>19.664051501977706</v>
      </c>
      <c r="H31" s="53">
        <v>15.857286518943079</v>
      </c>
      <c r="I31" s="53">
        <v>16.691826781447414</v>
      </c>
      <c r="J31" s="53">
        <v>16.082980529243912</v>
      </c>
      <c r="K31" s="53">
        <v>19.537147313229323</v>
      </c>
      <c r="L31" s="53">
        <v>15.465592299866461</v>
      </c>
      <c r="M31" s="24"/>
      <c r="N31" s="24"/>
      <c r="O31" s="24"/>
    </row>
    <row r="32" spans="1:15" x14ac:dyDescent="0.4">
      <c r="A32" s="23" t="str">
        <f>B27&amp;C32</f>
        <v>FRECUENCIA COMPRA (Actos)Total Aperitivos</v>
      </c>
      <c r="B32" s="23">
        <v>0</v>
      </c>
      <c r="C32" s="23" t="s">
        <v>65</v>
      </c>
      <c r="D32" s="24">
        <v>5.1154858154331917</v>
      </c>
      <c r="E32" s="24">
        <v>5.6423879441855131</v>
      </c>
      <c r="F32" s="53">
        <v>5.063298907312749</v>
      </c>
      <c r="G32" s="53">
        <v>5.7441693550608699</v>
      </c>
      <c r="H32" s="53">
        <v>5.0954647781198785</v>
      </c>
      <c r="I32" s="53">
        <v>5.2306217645643232</v>
      </c>
      <c r="J32" s="53">
        <v>4.8889143655660439</v>
      </c>
      <c r="K32" s="53">
        <v>5.6550384189469725</v>
      </c>
      <c r="L32" s="53">
        <v>4.7319830808055379</v>
      </c>
      <c r="M32" s="24"/>
      <c r="N32" s="24"/>
      <c r="O32" s="24"/>
    </row>
    <row r="33" spans="1:15" x14ac:dyDescent="0.4">
      <c r="A33" s="23" t="str">
        <f>B33&amp;C33</f>
        <v>COMPRA MEDIA (Consumiciones)TotalAlimentacion</v>
      </c>
      <c r="B33" s="23" t="s">
        <v>64</v>
      </c>
      <c r="C33" s="23" t="s">
        <v>42</v>
      </c>
      <c r="D33" s="24">
        <v>93.054981502095757</v>
      </c>
      <c r="E33" s="24">
        <v>87.799204726959985</v>
      </c>
      <c r="F33" s="53">
        <v>91.855613722722026</v>
      </c>
      <c r="G33" s="53">
        <v>126.94017091910381</v>
      </c>
      <c r="H33" s="53">
        <v>89.477651353138342</v>
      </c>
      <c r="I33" s="53">
        <v>86.02839557381715</v>
      </c>
      <c r="J33" s="53">
        <v>90.151345598145852</v>
      </c>
      <c r="K33" s="53">
        <v>124.3419578844442</v>
      </c>
      <c r="L33" s="53">
        <v>85.828491229112871</v>
      </c>
      <c r="M33" s="24"/>
      <c r="N33" s="24"/>
      <c r="O33" s="24"/>
    </row>
    <row r="34" spans="1:15" x14ac:dyDescent="0.4">
      <c r="A34" s="23" t="str">
        <f>B33&amp;C34</f>
        <v>COMPRA MEDIA (Consumiciones).T.Alimentos TOTAL ING</v>
      </c>
      <c r="B34" s="23">
        <v>0</v>
      </c>
      <c r="C34" s="23" t="s">
        <v>44</v>
      </c>
      <c r="D34" s="24">
        <v>41.839639912969169</v>
      </c>
      <c r="E34" s="24">
        <v>39.594346644753784</v>
      </c>
      <c r="F34" s="53">
        <v>41.01109450324433</v>
      </c>
      <c r="G34" s="53">
        <v>56.217240465233225</v>
      </c>
      <c r="H34" s="53">
        <v>40.750734548875826</v>
      </c>
      <c r="I34" s="53">
        <v>40.224002176470528</v>
      </c>
      <c r="J34" s="53">
        <v>40.889910584566351</v>
      </c>
      <c r="K34" s="53">
        <v>56.185308919401557</v>
      </c>
      <c r="L34" s="53">
        <v>40.442541924095323</v>
      </c>
      <c r="M34" s="24"/>
      <c r="N34" s="24"/>
      <c r="O34" s="24"/>
    </row>
    <row r="35" spans="1:15" x14ac:dyDescent="0.4">
      <c r="A35" s="23" t="str">
        <f>B33&amp;C35</f>
        <v>COMPRA MEDIA (Consumiciones)Total Bebidas</v>
      </c>
      <c r="B35" s="23">
        <v>0</v>
      </c>
      <c r="C35" s="23" t="s">
        <v>52</v>
      </c>
      <c r="D35" s="24">
        <v>54.055197023689253</v>
      </c>
      <c r="E35" s="24">
        <v>51.067445734351494</v>
      </c>
      <c r="F35" s="53">
        <v>53.929383270290778</v>
      </c>
      <c r="G35" s="53">
        <v>74.450470951925325</v>
      </c>
      <c r="H35" s="53">
        <v>52.339825353943667</v>
      </c>
      <c r="I35" s="53">
        <v>49.774540555880812</v>
      </c>
      <c r="J35" s="53">
        <v>52.971762169976991</v>
      </c>
      <c r="K35" s="53">
        <v>72.255833089537688</v>
      </c>
      <c r="L35" s="53">
        <v>49.135006663272883</v>
      </c>
      <c r="M35" s="24"/>
      <c r="N35" s="24"/>
      <c r="O35" s="24"/>
    </row>
    <row r="36" spans="1:15" x14ac:dyDescent="0.4">
      <c r="A36" s="23" t="str">
        <f>B33&amp;C36</f>
        <v>COMPRA MEDIA (Consumiciones)Total Bebidas Frias</v>
      </c>
      <c r="B36" s="23">
        <v>0</v>
      </c>
      <c r="C36" s="23" t="s">
        <v>57</v>
      </c>
      <c r="D36" s="24">
        <v>33.985626521059082</v>
      </c>
      <c r="E36" s="24">
        <v>30.89210381415003</v>
      </c>
      <c r="F36" s="53">
        <v>34.780116907840984</v>
      </c>
      <c r="G36" s="53">
        <v>51.173725588306141</v>
      </c>
      <c r="H36" s="53">
        <v>32.79286252277646</v>
      </c>
      <c r="I36" s="53">
        <v>30.137043900437877</v>
      </c>
      <c r="J36" s="53">
        <v>34.328538341332738</v>
      </c>
      <c r="K36" s="53">
        <v>49.459736127521779</v>
      </c>
      <c r="L36" s="53">
        <v>31.303258515507725</v>
      </c>
      <c r="M36" s="24"/>
      <c r="N36" s="24"/>
      <c r="O36" s="24"/>
    </row>
    <row r="37" spans="1:15" x14ac:dyDescent="0.4">
      <c r="A37" s="23" t="str">
        <f>B33&amp;C37</f>
        <v>COMPRA MEDIA (Consumiciones)Total Bebidas Calientes</v>
      </c>
      <c r="B37" s="23">
        <v>0</v>
      </c>
      <c r="C37" s="23" t="s">
        <v>61</v>
      </c>
      <c r="D37" s="24">
        <v>27.640409294880953</v>
      </c>
      <c r="E37" s="24">
        <v>27.821377075931064</v>
      </c>
      <c r="F37" s="53">
        <v>26.943432536894033</v>
      </c>
      <c r="G37" s="53">
        <v>32.242122660151615</v>
      </c>
      <c r="H37" s="53">
        <v>27.011784515212995</v>
      </c>
      <c r="I37" s="53">
        <v>27.720348761088019</v>
      </c>
      <c r="J37" s="53">
        <v>26.606444414781759</v>
      </c>
      <c r="K37" s="53">
        <v>32.045679250353686</v>
      </c>
      <c r="L37" s="53">
        <v>25.358696481102577</v>
      </c>
      <c r="M37" s="24"/>
      <c r="N37" s="24"/>
      <c r="O37" s="24"/>
    </row>
    <row r="38" spans="1:15" x14ac:dyDescent="0.4">
      <c r="A38" s="23" t="str">
        <f>B33&amp;C38</f>
        <v>COMPRA MEDIA (Consumiciones)Total Aperitivos</v>
      </c>
      <c r="B38" s="23">
        <v>0</v>
      </c>
      <c r="C38" s="23" t="s">
        <v>65</v>
      </c>
      <c r="D38" s="24">
        <v>11.039896870579069</v>
      </c>
      <c r="E38" s="24">
        <v>11.589872628524796</v>
      </c>
      <c r="F38" s="53">
        <v>10.054581599247353</v>
      </c>
      <c r="G38" s="53">
        <v>10.595926347553716</v>
      </c>
      <c r="H38" s="53">
        <v>11.172045944245555</v>
      </c>
      <c r="I38" s="53">
        <v>9.8063307332236853</v>
      </c>
      <c r="J38" s="53">
        <v>9.975617616339898</v>
      </c>
      <c r="K38" s="53">
        <v>10.421821838495447</v>
      </c>
      <c r="L38" s="53">
        <v>10.234510799670842</v>
      </c>
      <c r="M38" s="24"/>
      <c r="N38" s="24"/>
      <c r="O38" s="24"/>
    </row>
    <row r="39" spans="1:15" x14ac:dyDescent="0.4">
      <c r="A39" s="23" t="str">
        <f>B39&amp;C39</f>
        <v>CONSUMO MEDIO (kg ó litros por consumidor)TotalAlimentacion</v>
      </c>
      <c r="B39" s="23" t="s">
        <v>68</v>
      </c>
      <c r="C39" s="23" t="s">
        <v>42</v>
      </c>
      <c r="D39" s="24">
        <v>27.295885886313513</v>
      </c>
      <c r="E39" s="24">
        <v>25.21805712373061</v>
      </c>
      <c r="F39" s="53">
        <v>27.47345474469412</v>
      </c>
      <c r="G39" s="53">
        <v>40.335984572696262</v>
      </c>
      <c r="H39" s="53">
        <v>26.496492082552091</v>
      </c>
      <c r="I39" s="53">
        <v>25.232890979265648</v>
      </c>
      <c r="J39" s="53">
        <v>27.46017411574373</v>
      </c>
      <c r="K39" s="53">
        <v>40.42655081517394</v>
      </c>
      <c r="L39" s="53">
        <v>25.763286088934901</v>
      </c>
      <c r="M39" s="24"/>
      <c r="N39" s="24"/>
      <c r="O39" s="24"/>
    </row>
    <row r="40" spans="1:15" x14ac:dyDescent="0.4">
      <c r="A40" s="23" t="str">
        <f>B39&amp;C40</f>
        <v>CONSUMO MEDIO (kg ó litros por consumidor).T.Alimentos TOTAL ING</v>
      </c>
      <c r="B40" s="23">
        <v>0</v>
      </c>
      <c r="C40" s="23" t="s">
        <v>44</v>
      </c>
      <c r="D40" s="24">
        <v>12.767482549179343</v>
      </c>
      <c r="E40" s="24">
        <v>12.141307238605487</v>
      </c>
      <c r="F40" s="53">
        <v>12.472114217893861</v>
      </c>
      <c r="G40" s="53">
        <v>17.390788428696943</v>
      </c>
      <c r="H40" s="53">
        <v>12.672526775156621</v>
      </c>
      <c r="I40" s="53">
        <v>12.696771883487447</v>
      </c>
      <c r="J40" s="53">
        <v>13.017326947321113</v>
      </c>
      <c r="K40" s="53">
        <v>18.215561412734434</v>
      </c>
      <c r="L40" s="53">
        <v>12.729472448487909</v>
      </c>
      <c r="M40" s="24"/>
      <c r="N40" s="24"/>
      <c r="O40" s="24"/>
    </row>
    <row r="41" spans="1:15" x14ac:dyDescent="0.4">
      <c r="A41" s="23" t="str">
        <f>B39&amp;C41</f>
        <v>CONSUMO MEDIO (kg ó litros por consumidor)Total Bebidas</v>
      </c>
      <c r="B41" s="23">
        <v>0</v>
      </c>
      <c r="C41" s="23" t="s">
        <v>52</v>
      </c>
      <c r="D41" s="24">
        <v>16.210361108200313</v>
      </c>
      <c r="E41" s="24">
        <v>14.737725904988203</v>
      </c>
      <c r="F41" s="53">
        <v>16.726599778590838</v>
      </c>
      <c r="G41" s="53">
        <v>25.030116549020342</v>
      </c>
      <c r="H41" s="53">
        <v>15.727416169568617</v>
      </c>
      <c r="I41" s="53">
        <v>14.431579216920561</v>
      </c>
      <c r="J41" s="53">
        <v>16.340419325792833</v>
      </c>
      <c r="K41" s="53">
        <v>24.447861192377065</v>
      </c>
      <c r="L41" s="53">
        <v>14.899143037459266</v>
      </c>
      <c r="M41" s="24"/>
      <c r="N41" s="24"/>
      <c r="O41" s="24"/>
    </row>
    <row r="42" spans="1:15" x14ac:dyDescent="0.4">
      <c r="A42" s="23" t="str">
        <f>B39&amp;C42</f>
        <v>CONSUMO MEDIO (kg ó litros por consumidor)Total Bebidas Frias</v>
      </c>
      <c r="B42" s="23">
        <v>0</v>
      </c>
      <c r="C42" s="23" t="s">
        <v>57</v>
      </c>
      <c r="D42" s="24">
        <v>14.936405147801628</v>
      </c>
      <c r="E42" s="24">
        <v>13.459286540132851</v>
      </c>
      <c r="F42" s="53">
        <v>15.441356379087225</v>
      </c>
      <c r="G42" s="53">
        <v>23.367729321804539</v>
      </c>
      <c r="H42" s="53">
        <v>14.522371316991196</v>
      </c>
      <c r="I42" s="53">
        <v>13.239101320857767</v>
      </c>
      <c r="J42" s="53">
        <v>15.17592346973888</v>
      </c>
      <c r="K42" s="53">
        <v>22.844328051550136</v>
      </c>
      <c r="L42" s="53">
        <v>13.90006206396103</v>
      </c>
      <c r="M42" s="24"/>
      <c r="N42" s="24"/>
      <c r="O42" s="24"/>
    </row>
    <row r="43" spans="1:15" x14ac:dyDescent="0.4">
      <c r="A43" s="23" t="str">
        <f>B39&amp;C43</f>
        <v>CONSUMO MEDIO (kg ó litros por consumidor)Total Bebidas Calientes</v>
      </c>
      <c r="B43" s="23">
        <v>0</v>
      </c>
      <c r="C43" s="23" t="s">
        <v>61</v>
      </c>
      <c r="D43" s="24">
        <v>2.7995237778113502</v>
      </c>
      <c r="E43" s="24">
        <v>2.8200966175990527</v>
      </c>
      <c r="F43" s="53">
        <v>2.717621330133646</v>
      </c>
      <c r="G43" s="53">
        <v>3.2560194786968051</v>
      </c>
      <c r="H43" s="53">
        <v>2.7266047965701778</v>
      </c>
      <c r="I43" s="53">
        <v>2.8206241317796477</v>
      </c>
      <c r="J43" s="53">
        <v>2.6881102322840298</v>
      </c>
      <c r="K43" s="53">
        <v>3.239361370005974</v>
      </c>
      <c r="L43" s="53">
        <v>2.604422866221213</v>
      </c>
      <c r="M43" s="24"/>
      <c r="N43" s="24"/>
      <c r="O43" s="24"/>
    </row>
    <row r="44" spans="1:15" x14ac:dyDescent="0.4">
      <c r="A44" s="23" t="str">
        <f>B39&amp;C44</f>
        <v>CONSUMO MEDIO (kg ó litros por consumidor)Total Aperitivos</v>
      </c>
      <c r="B44" s="23">
        <v>0</v>
      </c>
      <c r="C44" s="23" t="s">
        <v>65</v>
      </c>
      <c r="D44" s="24">
        <v>1.1417727662527934</v>
      </c>
      <c r="E44" s="24">
        <v>1.1778661240723041</v>
      </c>
      <c r="F44" s="53">
        <v>1.0299978252495907</v>
      </c>
      <c r="G44" s="53">
        <v>1.1948517588434084</v>
      </c>
      <c r="H44" s="53">
        <v>1.094782766147576</v>
      </c>
      <c r="I44" s="53">
        <v>1.0478614551100207</v>
      </c>
      <c r="J44" s="53">
        <v>1.0185760936713226</v>
      </c>
      <c r="K44" s="53">
        <v>1.1921309231614892</v>
      </c>
      <c r="L44" s="53">
        <v>1.1190091125008352</v>
      </c>
      <c r="M44" s="24"/>
      <c r="N44" s="24"/>
      <c r="O44" s="24"/>
    </row>
    <row r="45" spans="1:15" x14ac:dyDescent="0.4">
      <c r="A45" s="23" t="str">
        <f>B45&amp;C45</f>
        <v>VOLUMEN POR ACTO (consumiciones)TotalAlimentacion</v>
      </c>
      <c r="B45" s="23" t="s">
        <v>71</v>
      </c>
      <c r="C45" s="23" t="s">
        <v>42</v>
      </c>
      <c r="D45" s="24">
        <v>3.4252100330522781</v>
      </c>
      <c r="E45" s="24">
        <v>3.2592098537586094</v>
      </c>
      <c r="F45" s="53">
        <v>3.2939779850092719</v>
      </c>
      <c r="G45" s="53">
        <v>3.4042273491194464</v>
      </c>
      <c r="H45" s="53">
        <v>3.3982476193745095</v>
      </c>
      <c r="I45" s="53">
        <v>3.2476436698140576</v>
      </c>
      <c r="J45" s="53">
        <v>3.3310247287159864</v>
      </c>
      <c r="K45" s="53">
        <v>3.38835073404544</v>
      </c>
      <c r="L45" s="53">
        <v>3.3237876619770246</v>
      </c>
      <c r="M45" s="24"/>
      <c r="N45" s="24"/>
      <c r="O45" s="24"/>
    </row>
    <row r="46" spans="1:15" x14ac:dyDescent="0.4">
      <c r="A46" s="23" t="str">
        <f>B45&amp;C46</f>
        <v>VOLUMEN POR ACTO (consumiciones).T.Alimentos TOTAL ING</v>
      </c>
      <c r="B46" s="23">
        <v>0</v>
      </c>
      <c r="C46" s="23" t="s">
        <v>44</v>
      </c>
      <c r="D46" s="24">
        <v>3.2896358897258944</v>
      </c>
      <c r="E46" s="24">
        <v>3.1483746631217828</v>
      </c>
      <c r="F46" s="53">
        <v>3.1127877262829973</v>
      </c>
      <c r="G46" s="53">
        <v>3.1876551263809088</v>
      </c>
      <c r="H46" s="53">
        <v>3.2181531188056249</v>
      </c>
      <c r="I46" s="53">
        <v>3.1480004424701478</v>
      </c>
      <c r="J46" s="53">
        <v>3.1725755685239823</v>
      </c>
      <c r="K46" s="53">
        <v>3.1777512182307515</v>
      </c>
      <c r="L46" s="53">
        <v>3.2258069058036845</v>
      </c>
      <c r="M46" s="24"/>
      <c r="N46" s="24"/>
      <c r="O46" s="24"/>
    </row>
    <row r="47" spans="1:15" x14ac:dyDescent="0.4">
      <c r="A47" s="23" t="str">
        <f>B45&amp;C47</f>
        <v>VOLUMEN POR ACTO (consumiciones)Total Bebidas</v>
      </c>
      <c r="B47" s="23">
        <v>0</v>
      </c>
      <c r="C47" s="23" t="s">
        <v>52</v>
      </c>
      <c r="D47" s="24">
        <v>2.3227653493406146</v>
      </c>
      <c r="E47" s="24">
        <v>2.2246558476204252</v>
      </c>
      <c r="F47" s="53">
        <v>2.2656092586242855</v>
      </c>
      <c r="G47" s="53">
        <v>2.3509915381152786</v>
      </c>
      <c r="H47" s="53">
        <v>2.306897255439738</v>
      </c>
      <c r="I47" s="53">
        <v>2.1955288325316809</v>
      </c>
      <c r="J47" s="53">
        <v>2.2785810167960108</v>
      </c>
      <c r="K47" s="53">
        <v>2.337909584555196</v>
      </c>
      <c r="L47" s="53">
        <v>2.2039365369691004</v>
      </c>
      <c r="M47" s="24"/>
      <c r="N47" s="24"/>
      <c r="O47" s="24"/>
    </row>
    <row r="48" spans="1:15" x14ac:dyDescent="0.4">
      <c r="A48" s="23" t="str">
        <f>B45&amp;C48</f>
        <v>VOLUMEN POR ACTO (consumiciones)Total Bebidas Frias</v>
      </c>
      <c r="B48" s="23">
        <v>0</v>
      </c>
      <c r="C48" s="23" t="s">
        <v>57</v>
      </c>
      <c r="D48" s="24">
        <v>2.5552859637112397</v>
      </c>
      <c r="E48" s="24">
        <v>2.4420826248289829</v>
      </c>
      <c r="F48" s="53">
        <v>2.4861646573919876</v>
      </c>
      <c r="G48" s="53">
        <v>2.5585610604221443</v>
      </c>
      <c r="H48" s="53">
        <v>2.5470378587542153</v>
      </c>
      <c r="I48" s="53">
        <v>2.4252801261906729</v>
      </c>
      <c r="J48" s="53">
        <v>2.5048906246102645</v>
      </c>
      <c r="K48" s="53">
        <v>2.5387789739807132</v>
      </c>
      <c r="L48" s="53">
        <v>2.4232014250428859</v>
      </c>
      <c r="M48" s="24"/>
      <c r="N48" s="24"/>
      <c r="O48" s="24"/>
    </row>
    <row r="49" spans="1:15" x14ac:dyDescent="0.4">
      <c r="A49" s="23" t="str">
        <f>B45&amp;C49</f>
        <v>VOLUMEN POR ACTO (consumiciones)Total Bebidas Calientes</v>
      </c>
      <c r="B49" s="23">
        <v>0</v>
      </c>
      <c r="C49" s="23" t="s">
        <v>61</v>
      </c>
      <c r="D49" s="24">
        <v>1.7042916300349145</v>
      </c>
      <c r="E49" s="24">
        <v>1.6731657255177526</v>
      </c>
      <c r="F49" s="53">
        <v>1.6298987459992706</v>
      </c>
      <c r="G49" s="53">
        <v>1.6396479971031845</v>
      </c>
      <c r="H49" s="53">
        <v>1.7034304376694447</v>
      </c>
      <c r="I49" s="53">
        <v>1.6607139005239713</v>
      </c>
      <c r="J49" s="53">
        <v>1.6543229886029447</v>
      </c>
      <c r="K49" s="53">
        <v>1.6402435184923019</v>
      </c>
      <c r="L49" s="53">
        <v>1.6396847912072232</v>
      </c>
      <c r="M49" s="24"/>
      <c r="N49" s="24"/>
      <c r="O49" s="24"/>
    </row>
    <row r="50" spans="1:15" x14ac:dyDescent="0.4">
      <c r="A50" s="23" t="str">
        <f>B45&amp;C50</f>
        <v>VOLUMEN POR ACTO (consumiciones)Total Aperitivos</v>
      </c>
      <c r="B50" s="23">
        <v>0</v>
      </c>
      <c r="C50" s="23" t="s">
        <v>65</v>
      </c>
      <c r="D50" s="24">
        <v>2.1581326327349388</v>
      </c>
      <c r="E50" s="24">
        <v>2.0540722727986425</v>
      </c>
      <c r="F50" s="53">
        <v>1.9857768192839387</v>
      </c>
      <c r="G50" s="53">
        <v>1.844640311347755</v>
      </c>
      <c r="H50" s="53">
        <v>2.1925469865317782</v>
      </c>
      <c r="I50" s="53">
        <v>1.8747925532788909</v>
      </c>
      <c r="J50" s="53">
        <v>2.0404566066038896</v>
      </c>
      <c r="K50" s="53">
        <v>1.8429267966734875</v>
      </c>
      <c r="L50" s="53">
        <v>2.162837572514861</v>
      </c>
      <c r="M50" s="24"/>
      <c r="N50" s="24"/>
      <c r="O50" s="24"/>
    </row>
    <row r="51" spans="1:15" x14ac:dyDescent="0.4">
      <c r="A51" s="23" t="str">
        <f>B51&amp;C51</f>
        <v>CONSUMO PER CAPITA (kg ó litros por individuo)TotalAlimentacion</v>
      </c>
      <c r="B51" s="23" t="s">
        <v>53</v>
      </c>
      <c r="C51" s="23" t="s">
        <v>42</v>
      </c>
      <c r="D51" s="24">
        <v>24.891254819158725</v>
      </c>
      <c r="E51" s="24">
        <v>23.231197013511824</v>
      </c>
      <c r="F51" s="53">
        <v>25.385582077916347</v>
      </c>
      <c r="G51" s="53">
        <v>37.418329531811771</v>
      </c>
      <c r="H51" s="53">
        <v>24.1336329556508</v>
      </c>
      <c r="I51" s="53">
        <v>22.928444221513157</v>
      </c>
      <c r="J51" s="53">
        <v>24.885005669465276</v>
      </c>
      <c r="K51" s="53">
        <v>37.059423397778104</v>
      </c>
      <c r="L51" s="53">
        <v>23.445319441927072</v>
      </c>
      <c r="M51" s="24"/>
      <c r="N51" s="24"/>
      <c r="O51" s="24"/>
    </row>
    <row r="52" spans="1:15" x14ac:dyDescent="0.4">
      <c r="A52" s="23" t="str">
        <f>B51&amp;C52</f>
        <v>CONSUMO PER CAPITA (kg ó litros por individuo).T.Alimentos TOTAL ING</v>
      </c>
      <c r="B52" s="23">
        <v>0</v>
      </c>
      <c r="C52" s="23" t="s">
        <v>44</v>
      </c>
      <c r="D52" s="24">
        <v>10.290178544952211</v>
      </c>
      <c r="E52" s="24">
        <v>9.8650913814334462</v>
      </c>
      <c r="F52" s="53">
        <v>10.250411612649241</v>
      </c>
      <c r="G52" s="53">
        <v>14.551004848282792</v>
      </c>
      <c r="H52" s="53">
        <v>10.117187786106941</v>
      </c>
      <c r="I52" s="53">
        <v>10.096561879152404</v>
      </c>
      <c r="J52" s="53">
        <v>10.507219223257689</v>
      </c>
      <c r="K52" s="53">
        <v>15.013728391635604</v>
      </c>
      <c r="L52" s="53">
        <v>10.156946629480846</v>
      </c>
      <c r="M52" s="24"/>
      <c r="N52" s="24"/>
      <c r="O52" s="24"/>
    </row>
    <row r="53" spans="1:15" x14ac:dyDescent="0.4">
      <c r="A53" s="23" t="str">
        <f>B51&amp;C53</f>
        <v>CONSUMO PER CAPITA (kg ó litros por individuo)Total Bebidas</v>
      </c>
      <c r="B53" s="23">
        <v>0</v>
      </c>
      <c r="C53" s="23" t="s">
        <v>52</v>
      </c>
      <c r="D53" s="24">
        <v>14.214766772578095</v>
      </c>
      <c r="E53" s="24">
        <v>12.990275218206342</v>
      </c>
      <c r="F53" s="53">
        <v>14.772501378177138</v>
      </c>
      <c r="G53" s="53">
        <v>22.408627340445179</v>
      </c>
      <c r="H53" s="53">
        <v>13.679239480030544</v>
      </c>
      <c r="I53" s="53">
        <v>12.50561425568435</v>
      </c>
      <c r="J53" s="53">
        <v>14.059937332349724</v>
      </c>
      <c r="K53" s="53">
        <v>21.610219946852936</v>
      </c>
      <c r="L53" s="53">
        <v>12.94399256296855</v>
      </c>
      <c r="M53" s="24"/>
      <c r="N53" s="24"/>
      <c r="O53" s="24"/>
    </row>
    <row r="54" spans="1:15" x14ac:dyDescent="0.4">
      <c r="A54" s="23" t="str">
        <f>B51&amp;C54</f>
        <v>CONSUMO PER CAPITA (kg ó litros por individuo)Total Bebidas Frias</v>
      </c>
      <c r="B54" s="23">
        <v>0</v>
      </c>
      <c r="C54" s="23" t="s">
        <v>57</v>
      </c>
      <c r="D54" s="24">
        <v>12.233029332728659</v>
      </c>
      <c r="E54" s="24">
        <v>10.982819540536681</v>
      </c>
      <c r="F54" s="53">
        <v>12.898896903743925</v>
      </c>
      <c r="G54" s="53">
        <v>20.129221419597901</v>
      </c>
      <c r="H54" s="53">
        <v>11.7658800173131</v>
      </c>
      <c r="I54" s="53">
        <v>10.56364310876879</v>
      </c>
      <c r="J54" s="53">
        <v>12.255948316403973</v>
      </c>
      <c r="K54" s="53">
        <v>19.399762037326788</v>
      </c>
      <c r="L54" s="53">
        <v>11.135374469594339</v>
      </c>
      <c r="M54" s="24"/>
      <c r="N54" s="24"/>
      <c r="O54" s="24"/>
    </row>
    <row r="55" spans="1:15" x14ac:dyDescent="0.4">
      <c r="A55" s="23" t="str">
        <f>B51&amp;C55</f>
        <v>CONSUMO PER CAPITA (kg ó litros por individuo)Total Bebidas Calientes</v>
      </c>
      <c r="B55" s="23">
        <v>0</v>
      </c>
      <c r="C55" s="23" t="s">
        <v>61</v>
      </c>
      <c r="D55" s="24">
        <v>1.9817355703608099</v>
      </c>
      <c r="E55" s="24">
        <v>2.0074544741654305</v>
      </c>
      <c r="F55" s="53">
        <v>1.8736023360564482</v>
      </c>
      <c r="G55" s="53">
        <v>2.2794099730623287</v>
      </c>
      <c r="H55" s="53">
        <v>1.9133600154517261</v>
      </c>
      <c r="I55" s="53">
        <v>1.9419692519896641</v>
      </c>
      <c r="J55" s="53">
        <v>1.8039872823425107</v>
      </c>
      <c r="K55" s="53">
        <v>2.2104595387939634</v>
      </c>
      <c r="L55" s="53">
        <v>1.8086193218529585</v>
      </c>
      <c r="M55" s="24"/>
      <c r="N55" s="24"/>
      <c r="O55" s="24"/>
    </row>
    <row r="56" spans="1:15" x14ac:dyDescent="0.4">
      <c r="A56" s="23" t="str">
        <f>B51&amp;C56</f>
        <v>CONSUMO PER CAPITA (kg ó litros por individuo)Total Aperitivos</v>
      </c>
      <c r="B56" s="23">
        <v>0</v>
      </c>
      <c r="C56" s="23" t="s">
        <v>65</v>
      </c>
      <c r="D56" s="24">
        <v>0.38630751191124679</v>
      </c>
      <c r="E56" s="24">
        <v>0.37582563116595952</v>
      </c>
      <c r="F56" s="53">
        <v>0.36266769325885467</v>
      </c>
      <c r="G56" s="53">
        <v>0.45869211964309964</v>
      </c>
      <c r="H56" s="53">
        <v>0.3372097326714989</v>
      </c>
      <c r="I56" s="53">
        <v>0.32627272606375257</v>
      </c>
      <c r="J56" s="53">
        <v>0.31785155919538582</v>
      </c>
      <c r="K56" s="53">
        <v>0.43547672367515278</v>
      </c>
      <c r="L56" s="53">
        <v>0.34437583767851077</v>
      </c>
      <c r="M56" s="24"/>
      <c r="N56" s="24"/>
      <c r="O56" s="24"/>
    </row>
    <row r="57" spans="1:15" x14ac:dyDescent="0.4">
      <c r="A57" s="23" t="str">
        <f>B57&amp;C57</f>
        <v>GASTO PER CAPITA (€ por individuo)TotalAlimentacion</v>
      </c>
      <c r="B57" s="23" t="s">
        <v>76</v>
      </c>
      <c r="C57" s="23" t="s">
        <v>42</v>
      </c>
      <c r="D57" s="24">
        <v>224.74918443957307</v>
      </c>
      <c r="E57" s="24">
        <v>214.12494618905609</v>
      </c>
      <c r="F57" s="53">
        <v>231.02572335243323</v>
      </c>
      <c r="G57" s="53">
        <v>330.8234016237223</v>
      </c>
      <c r="H57" s="53">
        <v>229.92370302217367</v>
      </c>
      <c r="I57" s="53">
        <v>216.98874953618954</v>
      </c>
      <c r="J57" s="53">
        <v>231.77082073359466</v>
      </c>
      <c r="K57" s="53">
        <v>336.6621592711287</v>
      </c>
      <c r="L57" s="53">
        <v>225.1041819335295</v>
      </c>
      <c r="M57" s="24"/>
      <c r="N57" s="24"/>
      <c r="O57" s="24"/>
    </row>
    <row r="58" spans="1:15" x14ac:dyDescent="0.4">
      <c r="A58" s="23" t="str">
        <f>B57&amp;C58</f>
        <v>GASTO PER CAPITA (€ por individuo).T.Alimentos TOTAL ING</v>
      </c>
      <c r="B58" s="23">
        <v>0</v>
      </c>
      <c r="C58" s="23" t="s">
        <v>44</v>
      </c>
      <c r="D58" s="24">
        <v>145.67473438212158</v>
      </c>
      <c r="E58" s="24">
        <v>140.59367312190355</v>
      </c>
      <c r="F58" s="53">
        <v>152.00291704171619</v>
      </c>
      <c r="G58" s="53">
        <v>217.76030754981912</v>
      </c>
      <c r="H58" s="53">
        <v>152.67540873066878</v>
      </c>
      <c r="I58" s="53">
        <v>144.74805250352563</v>
      </c>
      <c r="J58" s="53">
        <v>154.31252183756553</v>
      </c>
      <c r="K58" s="53">
        <v>225.55187901618802</v>
      </c>
      <c r="L58" s="53">
        <v>151.53390768185349</v>
      </c>
      <c r="M58" s="24"/>
      <c r="N58" s="24"/>
      <c r="O58" s="24"/>
    </row>
    <row r="59" spans="1:15" x14ac:dyDescent="0.4">
      <c r="A59" s="23" t="str">
        <f>B57&amp;C59</f>
        <v>GASTO PER CAPITA (€ por individuo)Total Bebidas</v>
      </c>
      <c r="B59" s="23">
        <v>0</v>
      </c>
      <c r="C59" s="23" t="s">
        <v>52</v>
      </c>
      <c r="D59" s="24">
        <v>75.745739349843419</v>
      </c>
      <c r="E59" s="24">
        <v>70.114985034685461</v>
      </c>
      <c r="F59" s="53">
        <v>75.860394099759986</v>
      </c>
      <c r="G59" s="53">
        <v>109.04868769678124</v>
      </c>
      <c r="H59" s="53">
        <v>74.160513523916151</v>
      </c>
      <c r="I59" s="53">
        <v>69.308723144066164</v>
      </c>
      <c r="J59" s="53">
        <v>74.72488092213284</v>
      </c>
      <c r="K59" s="53">
        <v>107.39746603658401</v>
      </c>
      <c r="L59" s="53">
        <v>70.784850003125754</v>
      </c>
      <c r="M59" s="24"/>
      <c r="N59" s="24"/>
      <c r="O59" s="24"/>
    </row>
    <row r="60" spans="1:15" x14ac:dyDescent="0.4">
      <c r="A60" s="23" t="str">
        <f>B57&amp;C60</f>
        <v>GASTO PER CAPITA (€ por individuo)Total Bebidas Frias</v>
      </c>
      <c r="B60" s="23">
        <v>0</v>
      </c>
      <c r="C60" s="23" t="s">
        <v>57</v>
      </c>
      <c r="D60" s="24">
        <v>53.126127347936446</v>
      </c>
      <c r="E60" s="24">
        <v>47.329670640523055</v>
      </c>
      <c r="F60" s="53">
        <v>54.554143633059645</v>
      </c>
      <c r="G60" s="53">
        <v>83.230431772168359</v>
      </c>
      <c r="H60" s="53">
        <v>52.031609304261785</v>
      </c>
      <c r="I60" s="53">
        <v>47.213691972944261</v>
      </c>
      <c r="J60" s="53">
        <v>54.084535201557095</v>
      </c>
      <c r="K60" s="53">
        <v>82.091497026047591</v>
      </c>
      <c r="L60" s="53">
        <v>50.079226937001742</v>
      </c>
      <c r="M60" s="24"/>
      <c r="N60" s="24"/>
      <c r="O60" s="24"/>
    </row>
    <row r="61" spans="1:15" x14ac:dyDescent="0.4">
      <c r="A61" s="23" t="str">
        <f>B57&amp;C61</f>
        <v>GASTO PER CAPITA (€ por individuo)Total Bebidas Calientes</v>
      </c>
      <c r="B61" s="23">
        <v>0</v>
      </c>
      <c r="C61" s="23" t="s">
        <v>61</v>
      </c>
      <c r="D61" s="24">
        <v>22.619600656839481</v>
      </c>
      <c r="E61" s="24">
        <v>22.785287769081343</v>
      </c>
      <c r="F61" s="53">
        <v>21.30622181119028</v>
      </c>
      <c r="G61" s="53">
        <v>25.818260586165696</v>
      </c>
      <c r="H61" s="53">
        <v>22.128926045723087</v>
      </c>
      <c r="I61" s="53">
        <v>22.095010798306109</v>
      </c>
      <c r="J61" s="53">
        <v>20.64034244837811</v>
      </c>
      <c r="K61" s="53">
        <v>25.305969497065476</v>
      </c>
      <c r="L61" s="53">
        <v>20.705655807140097</v>
      </c>
      <c r="M61" s="24"/>
      <c r="N61" s="24"/>
      <c r="O61" s="24"/>
    </row>
    <row r="62" spans="1:15" x14ac:dyDescent="0.4">
      <c r="A62" s="23" t="str">
        <f>B57&amp;C62</f>
        <v>GASTO PER CAPITA (€ por individuo)Total Aperitivos</v>
      </c>
      <c r="B62" s="23">
        <v>0</v>
      </c>
      <c r="C62" s="23" t="s">
        <v>65</v>
      </c>
      <c r="D62" s="24">
        <v>3.3286945406341193</v>
      </c>
      <c r="E62" s="24">
        <v>3.4162654930563336</v>
      </c>
      <c r="F62" s="53">
        <v>3.1623958707843141</v>
      </c>
      <c r="G62" s="53">
        <v>4.0144890006797613</v>
      </c>
      <c r="H62" s="53">
        <v>3.0878519941428331</v>
      </c>
      <c r="I62" s="53">
        <v>2.9320319619401478</v>
      </c>
      <c r="J62" s="53">
        <v>2.7334518978380831</v>
      </c>
      <c r="K62" s="53">
        <v>3.7128806422742588</v>
      </c>
      <c r="L62" s="53">
        <v>2.7853888131061511</v>
      </c>
      <c r="M62" s="24"/>
      <c r="N62" s="24"/>
      <c r="O62" s="24"/>
    </row>
    <row r="63" spans="1:15" x14ac:dyDescent="0.4">
      <c r="A63" s="23" t="str">
        <f>B63&amp;C63</f>
        <v>PRECIO MEDIO (kg ó litros)TotalAlimentacion</v>
      </c>
      <c r="B63" s="23" t="s">
        <v>79</v>
      </c>
      <c r="C63" s="23" t="s">
        <v>42</v>
      </c>
      <c r="D63" s="24">
        <v>9.0292428434176131</v>
      </c>
      <c r="E63" s="24">
        <v>9.2171292794131894</v>
      </c>
      <c r="F63" s="53">
        <v>9.1006667738932485</v>
      </c>
      <c r="G63" s="53">
        <v>8.8412124689443363</v>
      </c>
      <c r="H63" s="53">
        <v>9.527106981559438</v>
      </c>
      <c r="I63" s="53">
        <v>9.4637362849326987</v>
      </c>
      <c r="J63" s="53">
        <v>9.3136736158346594</v>
      </c>
      <c r="K63" s="53">
        <v>9.0843874082324021</v>
      </c>
      <c r="L63" s="53">
        <v>9.6012418381034106</v>
      </c>
      <c r="M63" s="24"/>
      <c r="N63" s="24"/>
      <c r="O63" s="24"/>
    </row>
    <row r="64" spans="1:15" x14ac:dyDescent="0.4">
      <c r="A64" s="23" t="str">
        <f>B63&amp;C64</f>
        <v>PRECIO MEDIO (kg ó litros).T.Alimentos TOTAL ING</v>
      </c>
      <c r="B64" s="23">
        <v>0</v>
      </c>
      <c r="C64" s="23" t="s">
        <v>44</v>
      </c>
      <c r="D64" s="24">
        <v>14.156677043624429</v>
      </c>
      <c r="E64" s="24">
        <v>14.251634139599282</v>
      </c>
      <c r="F64" s="53">
        <v>14.828957390758935</v>
      </c>
      <c r="G64" s="53">
        <v>14.965310631142954</v>
      </c>
      <c r="H64" s="53">
        <v>15.09069634353577</v>
      </c>
      <c r="I64" s="53">
        <v>14.336370562181617</v>
      </c>
      <c r="J64" s="53">
        <v>14.686333135221483</v>
      </c>
      <c r="K64" s="53">
        <v>15.023042453721668</v>
      </c>
      <c r="L64" s="53">
        <v>14.919238350826982</v>
      </c>
      <c r="M64" s="24"/>
      <c r="N64" s="24"/>
      <c r="O64" s="24"/>
    </row>
    <row r="65" spans="1:15" x14ac:dyDescent="0.4">
      <c r="A65" s="23" t="str">
        <f>B63&amp;C65</f>
        <v>PRECIO MEDIO (kg ó litros)Total Bebidas</v>
      </c>
      <c r="B65" s="23">
        <v>0</v>
      </c>
      <c r="C65" s="23" t="s">
        <v>52</v>
      </c>
      <c r="D65" s="24">
        <v>5.3286656447973231</v>
      </c>
      <c r="E65" s="24">
        <v>5.3974980404123212</v>
      </c>
      <c r="F65" s="53">
        <v>5.1352436637322434</v>
      </c>
      <c r="G65" s="53">
        <v>4.8663707080335081</v>
      </c>
      <c r="H65" s="53">
        <v>5.4213915643613362</v>
      </c>
      <c r="I65" s="53">
        <v>5.5422086214247583</v>
      </c>
      <c r="J65" s="53">
        <v>5.3147378367186979</v>
      </c>
      <c r="K65" s="53">
        <v>4.9697534916679151</v>
      </c>
      <c r="L65" s="53">
        <v>5.4685484141604057</v>
      </c>
      <c r="M65" s="24"/>
      <c r="N65" s="24"/>
      <c r="O65" s="24"/>
    </row>
    <row r="66" spans="1:15" x14ac:dyDescent="0.4">
      <c r="A66" s="23" t="str">
        <f>B63&amp;C66</f>
        <v>PRECIO MEDIO (kg ó litros)Total Bebidas Frias</v>
      </c>
      <c r="B66" s="23">
        <v>0</v>
      </c>
      <c r="C66" s="23" t="s">
        <v>57</v>
      </c>
      <c r="D66" s="24">
        <v>4.3428431260113971</v>
      </c>
      <c r="E66" s="24">
        <v>4.3094280540468812</v>
      </c>
      <c r="F66" s="53">
        <v>4.2293650410699248</v>
      </c>
      <c r="G66" s="53">
        <v>4.1348063115414302</v>
      </c>
      <c r="H66" s="53">
        <v>4.4222454442590786</v>
      </c>
      <c r="I66" s="53">
        <v>4.469451635842618</v>
      </c>
      <c r="J66" s="53">
        <v>4.4129212856721702</v>
      </c>
      <c r="K66" s="53">
        <v>4.2315723702227164</v>
      </c>
      <c r="L66" s="53">
        <v>4.4973096390916547</v>
      </c>
      <c r="M66" s="24"/>
      <c r="N66" s="24"/>
      <c r="O66" s="24"/>
    </row>
    <row r="67" spans="1:15" x14ac:dyDescent="0.4">
      <c r="A67" s="23" t="str">
        <f>B63&amp;C67</f>
        <v>PRECIO MEDIO (kg ó litros)Total Bebidas Calientes</v>
      </c>
      <c r="B67" s="23">
        <v>0</v>
      </c>
      <c r="C67" s="23" t="s">
        <v>61</v>
      </c>
      <c r="D67" s="24">
        <v>11.414035754891954</v>
      </c>
      <c r="E67" s="24">
        <v>11.350338482049009</v>
      </c>
      <c r="F67" s="53">
        <v>11.37179507153879</v>
      </c>
      <c r="G67" s="53">
        <v>11.326729676223856</v>
      </c>
      <c r="H67" s="53">
        <v>11.565479505694938</v>
      </c>
      <c r="I67" s="53">
        <v>11.377631636375522</v>
      </c>
      <c r="J67" s="53">
        <v>11.44151217162476</v>
      </c>
      <c r="K67" s="53">
        <v>11.448284419117902</v>
      </c>
      <c r="L67" s="53">
        <v>11.448321687687619</v>
      </c>
      <c r="M67" s="24"/>
      <c r="N67" s="24"/>
      <c r="O67" s="24"/>
    </row>
    <row r="68" spans="1:15" x14ac:dyDescent="0.4">
      <c r="A68" s="23" t="str">
        <f>B63&amp;C68</f>
        <v>PRECIO MEDIO (kg ó litros)Total Aperitivos</v>
      </c>
      <c r="B68" s="23">
        <v>0</v>
      </c>
      <c r="C68" s="23" t="s">
        <v>65</v>
      </c>
      <c r="D68" s="24">
        <v>8.6166963830588905</v>
      </c>
      <c r="E68" s="24">
        <v>9.0900279538086028</v>
      </c>
      <c r="F68" s="53">
        <v>8.7198168724864846</v>
      </c>
      <c r="G68" s="53">
        <v>8.7520339433853049</v>
      </c>
      <c r="H68" s="53">
        <v>9.1570666412257413</v>
      </c>
      <c r="I68" s="53">
        <v>8.9864451660211362</v>
      </c>
      <c r="J68" s="53">
        <v>8.5997750168587626</v>
      </c>
      <c r="K68" s="53">
        <v>8.5260139989569463</v>
      </c>
      <c r="L68" s="53">
        <v>8.0882237031577926</v>
      </c>
      <c r="M68" s="24"/>
      <c r="N68" s="24"/>
      <c r="O68"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showGridLines="0" zoomScale="60" zoomScaleNormal="60" workbookViewId="0">
      <pane xSplit="3" ySplit="2" topLeftCell="E3" activePane="bottomRight" state="frozen"/>
      <selection activeCell="F31" sqref="F31:F32"/>
      <selection pane="topRight" activeCell="F31" sqref="F31:F32"/>
      <selection pane="bottomLeft" activeCell="F31" sqref="F31:F32"/>
      <selection pane="bottomRight" activeCell="F31" sqref="F31:F32"/>
    </sheetView>
  </sheetViews>
  <sheetFormatPr baseColWidth="10" defaultColWidth="11.4609375" defaultRowHeight="14.6" x14ac:dyDescent="0.4"/>
  <cols>
    <col min="1" max="1" width="87" style="23" customWidth="1"/>
    <col min="2" max="2" width="49.23046875" style="23" customWidth="1"/>
    <col min="3" max="3" width="18.23046875" style="23" bestFit="1" customWidth="1"/>
    <col min="4" max="4" width="11.4609375" style="23"/>
    <col min="5" max="12" width="11.4609375" style="24"/>
    <col min="13" max="13" width="11.4609375" style="85"/>
    <col min="14" max="14" width="11.4609375" style="24"/>
    <col min="15" max="16384" width="11.4609375" style="23"/>
  </cols>
  <sheetData>
    <row r="2" spans="1:13" x14ac:dyDescent="0.4">
      <c r="B2" s="23">
        <v>0</v>
      </c>
      <c r="C2" s="23">
        <v>0</v>
      </c>
      <c r="D2">
        <v>0</v>
      </c>
      <c r="E2" s="53" t="s">
        <v>192</v>
      </c>
      <c r="F2" s="53" t="s">
        <v>193</v>
      </c>
      <c r="G2" s="53" t="s">
        <v>194</v>
      </c>
      <c r="H2" s="53" t="s">
        <v>195</v>
      </c>
      <c r="I2" s="53" t="s">
        <v>196</v>
      </c>
      <c r="J2" s="53" t="s">
        <v>197</v>
      </c>
      <c r="K2" s="53" t="s">
        <v>198</v>
      </c>
      <c r="L2" s="53" t="s">
        <v>199</v>
      </c>
      <c r="M2" s="85" t="s">
        <v>200</v>
      </c>
    </row>
    <row r="3" spans="1:13" x14ac:dyDescent="0.4">
      <c r="A3" s="23" t="str">
        <f>B3&amp;C3&amp;D3</f>
        <v>DISTRIBUCION VOLUMEN X CRITERIO (Consumiciones)TotalAlimentacionT.ESPAÑA</v>
      </c>
      <c r="B3" s="23" t="s">
        <v>43</v>
      </c>
      <c r="C3" s="23" t="s">
        <v>42</v>
      </c>
      <c r="D3" s="24" t="s">
        <v>45</v>
      </c>
      <c r="E3" s="24">
        <v>100</v>
      </c>
      <c r="F3" s="24">
        <v>100</v>
      </c>
      <c r="G3" s="24">
        <v>100</v>
      </c>
      <c r="H3" s="24">
        <v>100</v>
      </c>
      <c r="I3" s="24">
        <v>100</v>
      </c>
      <c r="J3" s="24">
        <v>100</v>
      </c>
      <c r="K3" s="24">
        <v>100</v>
      </c>
      <c r="L3" s="24">
        <v>100</v>
      </c>
      <c r="M3" s="85">
        <v>100</v>
      </c>
    </row>
    <row r="4" spans="1:13" x14ac:dyDescent="0.4">
      <c r="A4" s="23" t="str">
        <f>B3&amp;C3&amp;D4</f>
        <v>DISTRIBUCION VOLUMEN X CRITERIO (Consumiciones)TotalAlimentacionBCN AM</v>
      </c>
      <c r="B4" s="23">
        <v>0</v>
      </c>
      <c r="C4" s="23">
        <v>0</v>
      </c>
      <c r="D4" s="24" t="s">
        <v>49</v>
      </c>
      <c r="E4" s="24">
        <v>9.1850645811760856</v>
      </c>
      <c r="F4" s="24">
        <v>9.5434670986395886</v>
      </c>
      <c r="G4" s="24">
        <v>9.2417194078262774</v>
      </c>
      <c r="H4" s="24">
        <v>9.2515036989014821</v>
      </c>
      <c r="I4" s="24">
        <v>9.3617176482883586</v>
      </c>
      <c r="J4" s="24">
        <v>9.4529788867147388</v>
      </c>
      <c r="K4" s="24">
        <v>9.5656470503859072</v>
      </c>
      <c r="L4" s="24">
        <v>9.4915284814928498</v>
      </c>
      <c r="M4" s="85">
        <v>9.7318249622029622</v>
      </c>
    </row>
    <row r="5" spans="1:13" x14ac:dyDescent="0.4">
      <c r="A5" s="23" t="str">
        <f>B3&amp;C3&amp;D5</f>
        <v>DISTRIBUCION VOLUMEN X CRITERIO (Consumiciones)TotalAlimentacionREST.CAT ARAGON</v>
      </c>
      <c r="B5" s="23">
        <v>0</v>
      </c>
      <c r="C5" s="23">
        <v>0</v>
      </c>
      <c r="D5" s="24" t="s">
        <v>54</v>
      </c>
      <c r="E5" s="24">
        <v>12.865690909586352</v>
      </c>
      <c r="F5" s="24">
        <v>13.789986384230444</v>
      </c>
      <c r="G5" s="24">
        <v>13.825095115934015</v>
      </c>
      <c r="H5" s="24">
        <v>13.734840741775439</v>
      </c>
      <c r="I5" s="24">
        <v>13.494089017029257</v>
      </c>
      <c r="J5" s="24">
        <v>14.641585856729478</v>
      </c>
      <c r="K5" s="24">
        <v>14.266279012032374</v>
      </c>
      <c r="L5" s="24">
        <v>14.347298401386722</v>
      </c>
      <c r="M5" s="85">
        <v>15.442596829665192</v>
      </c>
    </row>
    <row r="6" spans="1:13" x14ac:dyDescent="0.4">
      <c r="A6" s="23" t="str">
        <f>B3&amp;C3&amp;D6</f>
        <v>DISTRIBUCION VOLUMEN X CRITERIO (Consumiciones)TotalAlimentacionLEVANTE</v>
      </c>
      <c r="B6" s="23">
        <v>0</v>
      </c>
      <c r="C6" s="23">
        <v>0</v>
      </c>
      <c r="D6" s="24" t="s">
        <v>58</v>
      </c>
      <c r="E6" s="24">
        <v>15.977113875415554</v>
      </c>
      <c r="F6" s="24">
        <v>15.7357374548865</v>
      </c>
      <c r="G6" s="24">
        <v>15.021872118655654</v>
      </c>
      <c r="H6" s="24">
        <v>15.187100410266293</v>
      </c>
      <c r="I6" s="24">
        <v>15.570646846604831</v>
      </c>
      <c r="J6" s="24">
        <v>15.023970912026178</v>
      </c>
      <c r="K6" s="24">
        <v>14.424207358449969</v>
      </c>
      <c r="L6" s="24">
        <v>14.361723633606516</v>
      </c>
      <c r="M6" s="85">
        <v>14.379692170531005</v>
      </c>
    </row>
    <row r="7" spans="1:13" x14ac:dyDescent="0.4">
      <c r="A7" s="23" t="str">
        <f>B3&amp;C3&amp;D7</f>
        <v>DISTRIBUCION VOLUMEN X CRITERIO (Consumiciones)TotalAlimentacionANDALUCIA</v>
      </c>
      <c r="B7" s="23">
        <v>0</v>
      </c>
      <c r="C7" s="23">
        <v>0</v>
      </c>
      <c r="D7" s="24" t="s">
        <v>62</v>
      </c>
      <c r="E7" s="24">
        <v>20.811968635892963</v>
      </c>
      <c r="F7" s="24">
        <v>19.387725028597355</v>
      </c>
      <c r="G7" s="24">
        <v>19.419248946130942</v>
      </c>
      <c r="H7" s="24">
        <v>19.542954660028489</v>
      </c>
      <c r="I7" s="24">
        <v>19.713016858111509</v>
      </c>
      <c r="J7" s="24">
        <v>19.92733051534578</v>
      </c>
      <c r="K7" s="24">
        <v>20.11666878148085</v>
      </c>
      <c r="L7" s="24">
        <v>20.278876289979543</v>
      </c>
      <c r="M7" s="85">
        <v>19.951278607453229</v>
      </c>
    </row>
    <row r="8" spans="1:13" x14ac:dyDescent="0.4">
      <c r="A8" s="23" t="str">
        <f>B3&amp;C3&amp;D8</f>
        <v>DISTRIBUCION VOLUMEN X CRITERIO (Consumiciones)TotalAlimentacionMDD AM</v>
      </c>
      <c r="B8" s="23">
        <v>0</v>
      </c>
      <c r="C8" s="23">
        <v>0</v>
      </c>
      <c r="D8" s="24" t="s">
        <v>66</v>
      </c>
      <c r="E8" s="24">
        <v>13.203025369229932</v>
      </c>
      <c r="F8" s="24">
        <v>13.294687588234815</v>
      </c>
      <c r="G8" s="24">
        <v>13.433734047160261</v>
      </c>
      <c r="H8" s="24">
        <v>13.270040560610695</v>
      </c>
      <c r="I8" s="24">
        <v>13.54453814932873</v>
      </c>
      <c r="J8" s="24">
        <v>13.457281542902239</v>
      </c>
      <c r="K8" s="24">
        <v>13.753265319070293</v>
      </c>
      <c r="L8" s="24">
        <v>13.165168291080773</v>
      </c>
      <c r="M8" s="85">
        <v>13.078117967154085</v>
      </c>
    </row>
    <row r="9" spans="1:13" x14ac:dyDescent="0.4">
      <c r="A9" s="23" t="str">
        <f>B3&amp;C3&amp;D9</f>
        <v>DISTRIBUCION VOLUMEN X CRITERIO (Consumiciones)TotalAlimentacionRTO CENTRO</v>
      </c>
      <c r="B9" s="23">
        <v>0</v>
      </c>
      <c r="C9" s="23">
        <v>0</v>
      </c>
      <c r="D9" s="24" t="s">
        <v>69</v>
      </c>
      <c r="E9" s="24">
        <v>8.7127568259850676</v>
      </c>
      <c r="F9" s="24">
        <v>8.3058279239538244</v>
      </c>
      <c r="G9" s="24">
        <v>8.7653955132354096</v>
      </c>
      <c r="H9" s="24">
        <v>8.7258808055423209</v>
      </c>
      <c r="I9" s="24">
        <v>8.7351278518138713</v>
      </c>
      <c r="J9" s="24">
        <v>8.1469966090456687</v>
      </c>
      <c r="K9" s="24">
        <v>8.5054458763881922</v>
      </c>
      <c r="L9" s="24">
        <v>8.561752202337793</v>
      </c>
      <c r="M9" s="85">
        <v>8.8182005724375916</v>
      </c>
    </row>
    <row r="10" spans="1:13" x14ac:dyDescent="0.4">
      <c r="A10" s="23" t="str">
        <f>B3&amp;C3&amp;D10</f>
        <v>DISTRIBUCION VOLUMEN X CRITERIO (Consumiciones)TotalAlimentacionNORTE-CENTRO</v>
      </c>
      <c r="B10" s="23">
        <v>0</v>
      </c>
      <c r="C10" s="23">
        <v>0</v>
      </c>
      <c r="D10" s="24" t="s">
        <v>72</v>
      </c>
      <c r="E10" s="24">
        <v>9.46201768488746</v>
      </c>
      <c r="F10" s="24">
        <v>9.9243835356969576</v>
      </c>
      <c r="G10" s="24">
        <v>9.328345794323285</v>
      </c>
      <c r="H10" s="24">
        <v>10.025681995200493</v>
      </c>
      <c r="I10" s="24">
        <v>9.7029901588244591</v>
      </c>
      <c r="J10" s="24">
        <v>9.423393620969863</v>
      </c>
      <c r="K10" s="24">
        <v>9.6015517678927083</v>
      </c>
      <c r="L10" s="24">
        <v>10.314107763429158</v>
      </c>
      <c r="M10" s="85">
        <v>9.5559569286876638</v>
      </c>
    </row>
    <row r="11" spans="1:13" x14ac:dyDescent="0.4">
      <c r="A11" s="23" t="str">
        <f>B3&amp;C3&amp;D11</f>
        <v>DISTRIBUCION VOLUMEN X CRITERIO (Consumiciones)TotalAlimentacionNOROESTE</v>
      </c>
      <c r="B11" s="23">
        <v>0</v>
      </c>
      <c r="C11" s="23">
        <v>0</v>
      </c>
      <c r="D11" s="24" t="s">
        <v>74</v>
      </c>
      <c r="E11" s="24">
        <v>9.7823723363671036</v>
      </c>
      <c r="F11" s="24">
        <v>10.018167316710997</v>
      </c>
      <c r="G11" s="24">
        <v>10.964582321670672</v>
      </c>
      <c r="H11" s="24">
        <v>10.262006836396152</v>
      </c>
      <c r="I11" s="24">
        <v>9.8778594417383534</v>
      </c>
      <c r="J11" s="24">
        <v>9.9264512455721192</v>
      </c>
      <c r="K11" s="24">
        <v>9.7669451784995118</v>
      </c>
      <c r="L11" s="24">
        <v>9.4795424653431137</v>
      </c>
      <c r="M11" s="85">
        <v>9.0423355684559201</v>
      </c>
    </row>
    <row r="12" spans="1:13" x14ac:dyDescent="0.4">
      <c r="A12" s="23" t="str">
        <f>B3&amp;C3&amp;D12</f>
        <v>DISTRIBUCION VOLUMEN X CRITERIO (Consumiciones)TotalAlimentacion&lt;2MIL</v>
      </c>
      <c r="B12" s="23">
        <v>0</v>
      </c>
      <c r="C12" s="23">
        <v>0</v>
      </c>
      <c r="D12" s="24" t="s">
        <v>77</v>
      </c>
      <c r="E12" s="24">
        <v>4.7234658564499421</v>
      </c>
      <c r="F12" s="24">
        <v>5.0824844238494</v>
      </c>
      <c r="G12" s="24">
        <v>4.9653649360472052</v>
      </c>
      <c r="H12" s="24">
        <v>5.5508425107044719</v>
      </c>
      <c r="I12" s="24">
        <v>5.0451832739645663</v>
      </c>
      <c r="J12" s="24">
        <v>5.4094622400478558</v>
      </c>
      <c r="K12" s="24">
        <v>5.5038108032064263</v>
      </c>
      <c r="L12" s="24">
        <v>5.4811705864646498</v>
      </c>
      <c r="M12" s="85">
        <v>5.3324624626357515</v>
      </c>
    </row>
    <row r="13" spans="1:13" x14ac:dyDescent="0.4">
      <c r="A13" s="23" t="str">
        <f>B3&amp;C3&amp;D13</f>
        <v>DISTRIBUCION VOLUMEN X CRITERIO (Consumiciones)TotalAlimentacion2-5MIL</v>
      </c>
      <c r="B13" s="23">
        <v>0</v>
      </c>
      <c r="C13" s="23">
        <v>0</v>
      </c>
      <c r="D13" s="24" t="s">
        <v>80</v>
      </c>
      <c r="E13" s="24">
        <v>4.8559696713717369</v>
      </c>
      <c r="F13" s="24">
        <v>5.3262042252351485</v>
      </c>
      <c r="G13" s="24">
        <v>4.9457221234038746</v>
      </c>
      <c r="H13" s="24">
        <v>4.9166324231973393</v>
      </c>
      <c r="I13" s="24">
        <v>4.7811328311449834</v>
      </c>
      <c r="J13" s="24">
        <v>4.7795014828668521</v>
      </c>
      <c r="K13" s="24">
        <v>4.5335593426054146</v>
      </c>
      <c r="L13" s="24">
        <v>4.6242594001258404</v>
      </c>
      <c r="M13" s="85">
        <v>4.091936968388981</v>
      </c>
    </row>
    <row r="14" spans="1:13" x14ac:dyDescent="0.4">
      <c r="A14" s="23" t="str">
        <f>B3&amp;C3&amp;D14</f>
        <v>DISTRIBUCION VOLUMEN X CRITERIO (Consumiciones)TotalAlimentacion5-10MIL</v>
      </c>
      <c r="B14" s="23">
        <v>0</v>
      </c>
      <c r="C14" s="23">
        <v>0</v>
      </c>
      <c r="D14" s="24" t="s">
        <v>81</v>
      </c>
      <c r="E14" s="24">
        <v>7.1670527004196423</v>
      </c>
      <c r="F14" s="24">
        <v>7.090950018852876</v>
      </c>
      <c r="G14" s="24">
        <v>8.0303239498183903</v>
      </c>
      <c r="H14" s="24">
        <v>7.7911615198712054</v>
      </c>
      <c r="I14" s="24">
        <v>7.5806475936097071</v>
      </c>
      <c r="J14" s="24">
        <v>7.5512012482747943</v>
      </c>
      <c r="K14" s="24">
        <v>7.7464160795758605</v>
      </c>
      <c r="L14" s="24">
        <v>7.4341671152155175</v>
      </c>
      <c r="M14" s="85">
        <v>7.5857574411116371</v>
      </c>
    </row>
    <row r="15" spans="1:13" x14ac:dyDescent="0.4">
      <c r="A15" s="23" t="str">
        <f>B3&amp;C3&amp;D15</f>
        <v>DISTRIBUCION VOLUMEN X CRITERIO (Consumiciones)TotalAlimentacion10-30MIL</v>
      </c>
      <c r="B15" s="23">
        <v>0</v>
      </c>
      <c r="C15" s="23">
        <v>0</v>
      </c>
      <c r="D15" s="24" t="s">
        <v>82</v>
      </c>
      <c r="E15" s="24">
        <v>17.573634802986536</v>
      </c>
      <c r="F15" s="24">
        <v>17.25418729969924</v>
      </c>
      <c r="G15" s="24">
        <v>16.705149696888466</v>
      </c>
      <c r="H15" s="24">
        <v>16.898284396118747</v>
      </c>
      <c r="I15" s="24">
        <v>17.26960598473655</v>
      </c>
      <c r="J15" s="24">
        <v>17.243446016799819</v>
      </c>
      <c r="K15" s="24">
        <v>17.950841604095753</v>
      </c>
      <c r="L15" s="24">
        <v>17.542777720936879</v>
      </c>
      <c r="M15" s="85">
        <v>17.958047451152375</v>
      </c>
    </row>
    <row r="16" spans="1:13" x14ac:dyDescent="0.4">
      <c r="A16" s="23" t="str">
        <f>B3&amp;C3&amp;D16</f>
        <v>DISTRIBUCION VOLUMEN X CRITERIO (Consumiciones)TotalAlimentacion30-100MIL</v>
      </c>
      <c r="B16" s="23">
        <v>0</v>
      </c>
      <c r="C16" s="23">
        <v>0</v>
      </c>
      <c r="D16" s="24" t="s">
        <v>83</v>
      </c>
      <c r="E16" s="24">
        <v>22.189731048013517</v>
      </c>
      <c r="F16" s="24">
        <v>21.847921077303152</v>
      </c>
      <c r="G16" s="24">
        <v>21.402782389425411</v>
      </c>
      <c r="H16" s="24">
        <v>21.652747191934381</v>
      </c>
      <c r="I16" s="24">
        <v>22.273121817557563</v>
      </c>
      <c r="J16" s="24">
        <v>21.434366475317383</v>
      </c>
      <c r="K16" s="24">
        <v>20.982430031832553</v>
      </c>
      <c r="L16" s="24">
        <v>22.508418631755479</v>
      </c>
      <c r="M16" s="85">
        <v>22.737879701547659</v>
      </c>
    </row>
    <row r="17" spans="1:13" x14ac:dyDescent="0.4">
      <c r="A17" s="23" t="str">
        <f>B3&amp;C3&amp;D17</f>
        <v>DISTRIBUCION VOLUMEN X CRITERIO (Consumiciones)TotalAlimentacion100-200MIL</v>
      </c>
      <c r="B17" s="23">
        <v>0</v>
      </c>
      <c r="C17" s="23">
        <v>0</v>
      </c>
      <c r="D17" s="24" t="s">
        <v>84</v>
      </c>
      <c r="E17" s="24">
        <v>9.9440160226715353</v>
      </c>
      <c r="F17" s="24">
        <v>9.7832148976944353</v>
      </c>
      <c r="G17" s="24">
        <v>9.7552477930880741</v>
      </c>
      <c r="H17" s="24">
        <v>9.8871579587122067</v>
      </c>
      <c r="I17" s="24">
        <v>9.5505695999876554</v>
      </c>
      <c r="J17" s="24">
        <v>10.549889550743595</v>
      </c>
      <c r="K17" s="24">
        <v>10.736662188777508</v>
      </c>
      <c r="L17" s="24">
        <v>10.667514831768232</v>
      </c>
      <c r="M17" s="85">
        <v>10.136603113783513</v>
      </c>
    </row>
    <row r="18" spans="1:13" x14ac:dyDescent="0.4">
      <c r="A18" s="23" t="str">
        <f>B3&amp;C3&amp;D18</f>
        <v>DISTRIBUCION VOLUMEN X CRITERIO (Consumiciones)TotalAlimentacion200-500MIL</v>
      </c>
      <c r="B18" s="23">
        <v>0</v>
      </c>
      <c r="C18" s="23">
        <v>0</v>
      </c>
      <c r="D18" s="24" t="s">
        <v>85</v>
      </c>
      <c r="E18" s="24">
        <v>14.301937435282577</v>
      </c>
      <c r="F18" s="24">
        <v>14.575951646172335</v>
      </c>
      <c r="G18" s="24">
        <v>15.054463090841864</v>
      </c>
      <c r="H18" s="24">
        <v>14.753957942304465</v>
      </c>
      <c r="I18" s="24">
        <v>14.173267255549668</v>
      </c>
      <c r="J18" s="24">
        <v>13.272710565291188</v>
      </c>
      <c r="K18" s="24">
        <v>13.372171206161282</v>
      </c>
      <c r="L18" s="24">
        <v>13.592154670518008</v>
      </c>
      <c r="M18" s="85">
        <v>13.53126045910418</v>
      </c>
    </row>
    <row r="19" spans="1:13" x14ac:dyDescent="0.4">
      <c r="A19" s="23" t="str">
        <f>B3&amp;C3&amp;D19</f>
        <v>DISTRIBUCION VOLUMEN X CRITERIO (Consumiciones)TotalAlimentacion&gt;500MIL</v>
      </c>
      <c r="B19" s="23">
        <v>0</v>
      </c>
      <c r="C19" s="23">
        <v>0</v>
      </c>
      <c r="D19" s="24" t="s">
        <v>86</v>
      </c>
      <c r="E19" s="24">
        <v>19.244189056624339</v>
      </c>
      <c r="F19" s="24">
        <v>19.039075809763702</v>
      </c>
      <c r="G19" s="24">
        <v>19.140939285423233</v>
      </c>
      <c r="H19" s="24">
        <v>18.549218484337526</v>
      </c>
      <c r="I19" s="24">
        <v>19.326450601058362</v>
      </c>
      <c r="J19" s="24">
        <v>19.759422420658517</v>
      </c>
      <c r="K19" s="24">
        <v>19.174122536011609</v>
      </c>
      <c r="L19" s="24">
        <v>18.149537043215393</v>
      </c>
      <c r="M19" s="85">
        <v>18.62605600886355</v>
      </c>
    </row>
    <row r="20" spans="1:13" x14ac:dyDescent="0.4">
      <c r="A20" s="23" t="str">
        <f>B3&amp;C3&amp;D20</f>
        <v>DISTRIBUCION VOLUMEN X CRITERIO (Consumiciones)TotalAlimentacionDE 15 A 19 AÑOS</v>
      </c>
      <c r="B20" s="23">
        <v>0</v>
      </c>
      <c r="C20" s="23">
        <v>0</v>
      </c>
      <c r="D20" s="24" t="s">
        <v>87</v>
      </c>
      <c r="E20" s="24">
        <v>1.7933695296746415</v>
      </c>
      <c r="F20" s="24">
        <v>2.0120630134846653</v>
      </c>
      <c r="G20" s="24">
        <v>1.8383120045097987</v>
      </c>
      <c r="H20" s="24">
        <v>2.3903990939821216</v>
      </c>
      <c r="I20" s="24">
        <v>2.9109177393317709</v>
      </c>
      <c r="J20" s="24">
        <v>1.6636018349351176</v>
      </c>
      <c r="K20" s="24">
        <v>1.643034077931822</v>
      </c>
      <c r="L20" s="24">
        <v>2.2045286381760296</v>
      </c>
      <c r="M20" s="85">
        <v>2.511797148199014</v>
      </c>
    </row>
    <row r="21" spans="1:13" x14ac:dyDescent="0.4">
      <c r="A21" s="23" t="str">
        <f>B3&amp;C3&amp;D21</f>
        <v>DISTRIBUCION VOLUMEN X CRITERIO (Consumiciones)TotalAlimentacionDE 20 A 24 AÑOS</v>
      </c>
      <c r="B21" s="23">
        <v>0</v>
      </c>
      <c r="C21" s="23">
        <v>0</v>
      </c>
      <c r="D21" s="24" t="s">
        <v>88</v>
      </c>
      <c r="E21" s="24">
        <v>2.7440330535724016</v>
      </c>
      <c r="F21" s="24">
        <v>2.7777049812937773</v>
      </c>
      <c r="G21" s="24">
        <v>2.6100866331215609</v>
      </c>
      <c r="H21" s="24">
        <v>2.6659080919037277</v>
      </c>
      <c r="I21" s="24">
        <v>2.4347841944990281</v>
      </c>
      <c r="J21" s="24">
        <v>2.4899327214480564</v>
      </c>
      <c r="K21" s="24">
        <v>2.5782490441959385</v>
      </c>
      <c r="L21" s="24">
        <v>2.5703257873329806</v>
      </c>
      <c r="M21" s="85">
        <v>2.3652470656802893</v>
      </c>
    </row>
    <row r="22" spans="1:13" x14ac:dyDescent="0.4">
      <c r="A22" s="23" t="str">
        <f>B3&amp;C3&amp;D22</f>
        <v>DISTRIBUCION VOLUMEN X CRITERIO (Consumiciones)TotalAlimentacionDE 25 A 34 AÑOS</v>
      </c>
      <c r="B22" s="23">
        <v>0</v>
      </c>
      <c r="C22" s="23">
        <v>0</v>
      </c>
      <c r="D22" s="24" t="s">
        <v>89</v>
      </c>
      <c r="E22" s="24">
        <v>8.7433954166439598</v>
      </c>
      <c r="F22" s="24">
        <v>8.3664610342684149</v>
      </c>
      <c r="G22" s="24">
        <v>8.5436603857709645</v>
      </c>
      <c r="H22" s="24">
        <v>7.6541326264736922</v>
      </c>
      <c r="I22" s="24">
        <v>8.0430997265541286</v>
      </c>
      <c r="J22" s="24">
        <v>7.668630609398817</v>
      </c>
      <c r="K22" s="24">
        <v>7.1230021902119054</v>
      </c>
      <c r="L22" s="24">
        <v>7.1498983536403635</v>
      </c>
      <c r="M22" s="85">
        <v>7.7532113056424352</v>
      </c>
    </row>
    <row r="23" spans="1:13" x14ac:dyDescent="0.4">
      <c r="A23" s="23" t="str">
        <f>B3&amp;C3&amp;D23</f>
        <v>DISTRIBUCION VOLUMEN X CRITERIO (Consumiciones)TotalAlimentacionDE 35 A 49 AÑOS</v>
      </c>
      <c r="B23" s="23">
        <v>0</v>
      </c>
      <c r="C23" s="23">
        <v>0</v>
      </c>
      <c r="D23" s="24" t="s">
        <v>90</v>
      </c>
      <c r="E23" s="24">
        <v>26.864890457245629</v>
      </c>
      <c r="F23" s="24">
        <v>25.914565905024617</v>
      </c>
      <c r="G23" s="24">
        <v>25.293904700198748</v>
      </c>
      <c r="H23" s="24">
        <v>25.438257750532951</v>
      </c>
      <c r="I23" s="24">
        <v>25.23941155655125</v>
      </c>
      <c r="J23" s="24">
        <v>24.257726943492504</v>
      </c>
      <c r="K23" s="24">
        <v>23.707275006758209</v>
      </c>
      <c r="L23" s="24">
        <v>23.299330117621125</v>
      </c>
      <c r="M23" s="85">
        <v>23.481850208316501</v>
      </c>
    </row>
    <row r="24" spans="1:13" x14ac:dyDescent="0.4">
      <c r="A24" s="23" t="str">
        <f>B3&amp;C3&amp;D24</f>
        <v>DISTRIBUCION VOLUMEN X CRITERIO (Consumiciones)TotalAlimentacionDE 50 A 59 AÑOS</v>
      </c>
      <c r="B24" s="23">
        <v>0</v>
      </c>
      <c r="C24" s="23">
        <v>0</v>
      </c>
      <c r="D24" s="24" t="s">
        <v>91</v>
      </c>
      <c r="E24" s="24">
        <v>24.826131533053573</v>
      </c>
      <c r="F24" s="24">
        <v>24.492115540035062</v>
      </c>
      <c r="G24" s="24">
        <v>24.151099128684837</v>
      </c>
      <c r="H24" s="24">
        <v>25.252772628784371</v>
      </c>
      <c r="I24" s="24">
        <v>24.814537626776019</v>
      </c>
      <c r="J24" s="24">
        <v>25.827857716853515</v>
      </c>
      <c r="K24" s="24">
        <v>26.071259123584223</v>
      </c>
      <c r="L24" s="24">
        <v>25.931758296670953</v>
      </c>
      <c r="M24" s="85">
        <v>25.147170415594307</v>
      </c>
    </row>
    <row r="25" spans="1:13" x14ac:dyDescent="0.4">
      <c r="A25" s="23" t="str">
        <f>B3&amp;C3&amp;D25</f>
        <v>DISTRIBUCION VOLUMEN X CRITERIO (Consumiciones)TotalAlimentacionDE 60 A 75 AÑOS</v>
      </c>
      <c r="B25" s="23">
        <v>0</v>
      </c>
      <c r="C25" s="23">
        <v>0</v>
      </c>
      <c r="D25" s="24" t="s">
        <v>92</v>
      </c>
      <c r="E25" s="24">
        <v>35.028169110033247</v>
      </c>
      <c r="F25" s="24">
        <v>36.437078571082765</v>
      </c>
      <c r="G25" s="24">
        <v>37.562930749403776</v>
      </c>
      <c r="H25" s="24">
        <v>36.59853005104118</v>
      </c>
      <c r="I25" s="24">
        <v>36.557226360364268</v>
      </c>
      <c r="J25" s="24">
        <v>38.092236840682801</v>
      </c>
      <c r="K25" s="24">
        <v>38.877192280744346</v>
      </c>
      <c r="L25" s="24">
        <v>38.844157570886786</v>
      </c>
      <c r="M25" s="85">
        <v>38.740738282918045</v>
      </c>
    </row>
    <row r="26" spans="1:13" x14ac:dyDescent="0.4">
      <c r="A26" s="23" t="str">
        <f>B3&amp;C3&amp;D26</f>
        <v>DISTRIBUCION VOLUMEN X CRITERIO (Consumiciones)TotalAlimentacionNIVEL ALTO</v>
      </c>
      <c r="B26" s="23">
        <v>0</v>
      </c>
      <c r="C26" s="23">
        <v>0</v>
      </c>
      <c r="D26" s="24" t="s">
        <v>186</v>
      </c>
      <c r="E26" s="24">
        <v>23.427373426344758</v>
      </c>
      <c r="F26" s="24">
        <v>23.498086618628054</v>
      </c>
      <c r="G26" s="24">
        <v>23.818343214793973</v>
      </c>
      <c r="H26" s="24">
        <v>24.49192440692455</v>
      </c>
      <c r="I26" s="24">
        <v>23.655978651792971</v>
      </c>
      <c r="J26" s="24">
        <v>24.340050377833752</v>
      </c>
      <c r="K26" s="24">
        <v>24.820141950005794</v>
      </c>
      <c r="L26" s="24">
        <v>25.311327501951126</v>
      </c>
      <c r="M26" s="85">
        <v>24.181841985296664</v>
      </c>
    </row>
    <row r="27" spans="1:13" x14ac:dyDescent="0.4">
      <c r="A27" s="23" t="str">
        <f>B3&amp;C3&amp;D27</f>
        <v>DISTRIBUCION VOLUMEN X CRITERIO (Consumiciones)TotalAlimentacionNIVEL MEDIO ALTO</v>
      </c>
      <c r="B27" s="23">
        <v>0</v>
      </c>
      <c r="C27" s="23">
        <v>0</v>
      </c>
      <c r="D27" s="24" t="s">
        <v>187</v>
      </c>
      <c r="E27" s="24">
        <v>14.80968649517685</v>
      </c>
      <c r="F27" s="24">
        <v>14.411654222355095</v>
      </c>
      <c r="G27" s="24">
        <v>14.39704344183296</v>
      </c>
      <c r="H27" s="24">
        <v>14.524904933413948</v>
      </c>
      <c r="I27" s="24">
        <v>14.345369464053809</v>
      </c>
      <c r="J27" s="24">
        <v>14.24351088096345</v>
      </c>
      <c r="K27" s="24">
        <v>14.034972360298134</v>
      </c>
      <c r="L27" s="24">
        <v>13.993834492146318</v>
      </c>
      <c r="M27" s="85">
        <v>14.010027756298543</v>
      </c>
    </row>
    <row r="28" spans="1:13" x14ac:dyDescent="0.4">
      <c r="A28" s="23" t="str">
        <f>B3&amp;C3&amp;D28</f>
        <v>DISTRIBUCION VOLUMEN X CRITERIO (Consumiciones)TotalAlimentacionNIVEL MEDIO</v>
      </c>
      <c r="B28" s="23">
        <v>0</v>
      </c>
      <c r="C28" s="23">
        <v>0</v>
      </c>
      <c r="D28" s="24" t="s">
        <v>188</v>
      </c>
      <c r="E28" s="24">
        <v>25.040809444656382</v>
      </c>
      <c r="F28" s="24">
        <v>25.071193901209515</v>
      </c>
      <c r="G28" s="24">
        <v>24.265251719630086</v>
      </c>
      <c r="H28" s="24">
        <v>24.986923565906562</v>
      </c>
      <c r="I28" s="24">
        <v>25.339555802141206</v>
      </c>
      <c r="J28" s="24">
        <v>24.376082420730587</v>
      </c>
      <c r="K28" s="24">
        <v>23.626976431775176</v>
      </c>
      <c r="L28" s="24">
        <v>24.486996037447774</v>
      </c>
      <c r="M28" s="85">
        <v>24.707750989647653</v>
      </c>
    </row>
    <row r="29" spans="1:13" x14ac:dyDescent="0.4">
      <c r="A29" s="23" t="str">
        <f>B3&amp;C3&amp;D29</f>
        <v>DISTRIBUCION VOLUMEN X CRITERIO (Consumiciones)TotalAlimentacionNIVEL MEDIO BAJO</v>
      </c>
      <c r="B29" s="23">
        <v>0</v>
      </c>
      <c r="C29" s="23">
        <v>0</v>
      </c>
      <c r="D29" s="24" t="s">
        <v>189</v>
      </c>
      <c r="E29" s="24">
        <v>15.426266417788433</v>
      </c>
      <c r="F29" s="24">
        <v>14.67025489724211</v>
      </c>
      <c r="G29" s="24">
        <v>14.393803876298437</v>
      </c>
      <c r="H29" s="24">
        <v>14.727339055491898</v>
      </c>
      <c r="I29" s="24">
        <v>14.762177143965374</v>
      </c>
      <c r="J29" s="24">
        <v>14.962440045693201</v>
      </c>
      <c r="K29" s="24">
        <v>14.576849818769618</v>
      </c>
      <c r="L29" s="24">
        <v>14.838734948900031</v>
      </c>
      <c r="M29" s="85">
        <v>15.339953345182176</v>
      </c>
    </row>
    <row r="30" spans="1:13" x14ac:dyDescent="0.4">
      <c r="A30" s="23" t="str">
        <f>B3&amp;C3&amp;D30</f>
        <v>DISTRIBUCION VOLUMEN X CRITERIO (Consumiciones)TotalAlimentacionHOMBRE</v>
      </c>
      <c r="B30" s="23">
        <v>0</v>
      </c>
      <c r="C30" s="23">
        <v>0</v>
      </c>
      <c r="D30" s="24" t="s">
        <v>97</v>
      </c>
      <c r="E30" s="24">
        <v>55.72824132105292</v>
      </c>
      <c r="F30" s="24">
        <v>55.665704410230099</v>
      </c>
      <c r="G30" s="24">
        <v>55.598555194181984</v>
      </c>
      <c r="H30" s="24">
        <v>54.99488229024854</v>
      </c>
      <c r="I30" s="24">
        <v>55.419520394811371</v>
      </c>
      <c r="J30" s="24">
        <v>56.470416536037447</v>
      </c>
      <c r="K30" s="24">
        <v>56.375509624243492</v>
      </c>
      <c r="L30" s="24">
        <v>56.313615471796787</v>
      </c>
      <c r="M30" s="85">
        <v>56.512884173716337</v>
      </c>
    </row>
    <row r="31" spans="1:13" x14ac:dyDescent="0.4">
      <c r="A31" s="23" t="str">
        <f>B3&amp;C3&amp;D31</f>
        <v>DISTRIBUCION VOLUMEN X CRITERIO (Consumiciones)TotalAlimentacionMUJER</v>
      </c>
      <c r="B31" s="23">
        <v>0</v>
      </c>
      <c r="C31" s="23">
        <v>0</v>
      </c>
      <c r="D31" s="24" t="s">
        <v>98</v>
      </c>
      <c r="E31" s="24">
        <v>44.27175867894708</v>
      </c>
      <c r="F31" s="24">
        <v>44.334260251670877</v>
      </c>
      <c r="G31" s="24">
        <v>44.401444805818016</v>
      </c>
      <c r="H31" s="24">
        <v>45.005141981554885</v>
      </c>
      <c r="I31" s="24">
        <v>44.580479605188636</v>
      </c>
      <c r="J31" s="24">
        <v>43.529583463962553</v>
      </c>
      <c r="K31" s="24">
        <v>43.624524856422511</v>
      </c>
      <c r="L31" s="24">
        <v>43.68638452820322</v>
      </c>
      <c r="M31" s="85">
        <v>43.487115826283656</v>
      </c>
    </row>
    <row r="32" spans="1:13" x14ac:dyDescent="0.4">
      <c r="A32" s="23" t="str">
        <f>B3&amp;C32&amp;D32</f>
        <v>DISTRIBUCION VOLUMEN X CRITERIO (Consumiciones).T.Alimentos TOTAL INGT.ESPAÑA</v>
      </c>
      <c r="B32" s="23">
        <v>0</v>
      </c>
      <c r="C32" s="23" t="s">
        <v>44</v>
      </c>
      <c r="D32" s="24" t="s">
        <v>45</v>
      </c>
      <c r="E32" s="24">
        <v>100</v>
      </c>
      <c r="F32" s="24">
        <v>100</v>
      </c>
      <c r="G32" s="24">
        <v>100</v>
      </c>
      <c r="H32" s="24">
        <v>100</v>
      </c>
      <c r="I32" s="24">
        <v>100</v>
      </c>
      <c r="J32" s="24">
        <v>100</v>
      </c>
      <c r="K32" s="24">
        <v>100</v>
      </c>
      <c r="L32" s="24">
        <v>100</v>
      </c>
      <c r="M32" s="85">
        <v>100</v>
      </c>
    </row>
    <row r="33" spans="1:13" x14ac:dyDescent="0.4">
      <c r="A33" s="23" t="str">
        <f>B3&amp;C32&amp;D33</f>
        <v>DISTRIBUCION VOLUMEN X CRITERIO (Consumiciones).T.Alimentos TOTAL INGBCN AM</v>
      </c>
      <c r="B33" s="23">
        <v>0</v>
      </c>
      <c r="C33" s="23">
        <v>0</v>
      </c>
      <c r="D33" s="24" t="s">
        <v>49</v>
      </c>
      <c r="E33" s="24">
        <v>9.5302535759836537</v>
      </c>
      <c r="F33" s="24">
        <v>9.9550452789991262</v>
      </c>
      <c r="G33" s="24">
        <v>9.854790907896021</v>
      </c>
      <c r="H33" s="24">
        <v>9.471865754308654</v>
      </c>
      <c r="I33" s="24">
        <v>9.8233083301266682</v>
      </c>
      <c r="J33" s="24">
        <v>10.053712446862194</v>
      </c>
      <c r="K33" s="24">
        <v>10.267467812624023</v>
      </c>
      <c r="L33" s="24">
        <v>10.198796793070306</v>
      </c>
      <c r="M33" s="85">
        <v>10.160536343280651</v>
      </c>
    </row>
    <row r="34" spans="1:13" x14ac:dyDescent="0.4">
      <c r="A34" s="23" t="str">
        <f>B3&amp;C32&amp;D34</f>
        <v>DISTRIBUCION VOLUMEN X CRITERIO (Consumiciones).T.Alimentos TOTAL INGREST.CAT ARAGON</v>
      </c>
      <c r="B34" s="23">
        <v>0</v>
      </c>
      <c r="C34" s="23">
        <v>0</v>
      </c>
      <c r="D34" s="24" t="s">
        <v>54</v>
      </c>
      <c r="E34" s="24">
        <v>13.108945787676399</v>
      </c>
      <c r="F34" s="24">
        <v>14.056532782741652</v>
      </c>
      <c r="G34" s="24">
        <v>13.331337740032986</v>
      </c>
      <c r="H34" s="24">
        <v>13.384488901068787</v>
      </c>
      <c r="I34" s="24">
        <v>13.334211871866913</v>
      </c>
      <c r="J34" s="24">
        <v>14.641199269743222</v>
      </c>
      <c r="K34" s="24">
        <v>13.742091315276253</v>
      </c>
      <c r="L34" s="24">
        <v>14.366254242855577</v>
      </c>
      <c r="M34" s="85">
        <v>16.125033281392536</v>
      </c>
    </row>
    <row r="35" spans="1:13" x14ac:dyDescent="0.4">
      <c r="A35" s="23" t="str">
        <f>B3&amp;C32&amp;D35</f>
        <v>DISTRIBUCION VOLUMEN X CRITERIO (Consumiciones).T.Alimentos TOTAL INGLEVANTE</v>
      </c>
      <c r="B35" s="23">
        <v>0</v>
      </c>
      <c r="C35" s="23">
        <v>0</v>
      </c>
      <c r="D35" s="24" t="s">
        <v>58</v>
      </c>
      <c r="E35" s="24">
        <v>17.363534909554698</v>
      </c>
      <c r="F35" s="24">
        <v>17.047532065776043</v>
      </c>
      <c r="G35" s="24">
        <v>16.715182762144217</v>
      </c>
      <c r="H35" s="24">
        <v>17.247029985434761</v>
      </c>
      <c r="I35" s="24">
        <v>16.588907221059625</v>
      </c>
      <c r="J35" s="24">
        <v>16.242788362038976</v>
      </c>
      <c r="K35" s="24">
        <v>16.027892169623311</v>
      </c>
      <c r="L35" s="24">
        <v>15.949767023127363</v>
      </c>
      <c r="M35" s="85">
        <v>15.822973545112109</v>
      </c>
    </row>
    <row r="36" spans="1:13" x14ac:dyDescent="0.4">
      <c r="A36" s="23" t="str">
        <f>B3&amp;C32&amp;D36</f>
        <v>DISTRIBUCION VOLUMEN X CRITERIO (Consumiciones).T.Alimentos TOTAL INGANDALUCIA</v>
      </c>
      <c r="B36" s="23">
        <v>0</v>
      </c>
      <c r="C36" s="23">
        <v>0</v>
      </c>
      <c r="D36" s="24" t="s">
        <v>62</v>
      </c>
      <c r="E36" s="24">
        <v>21.456064772275326</v>
      </c>
      <c r="F36" s="24">
        <v>20.261705774016349</v>
      </c>
      <c r="G36" s="24">
        <v>20.074156360105658</v>
      </c>
      <c r="H36" s="24">
        <v>20.471173647185786</v>
      </c>
      <c r="I36" s="24">
        <v>20.757880051376933</v>
      </c>
      <c r="J36" s="24">
        <v>20.759433584238007</v>
      </c>
      <c r="K36" s="24">
        <v>21.033674588509417</v>
      </c>
      <c r="L36" s="24">
        <v>21.01911261968198</v>
      </c>
      <c r="M36" s="85">
        <v>20.477034747956196</v>
      </c>
    </row>
    <row r="37" spans="1:13" x14ac:dyDescent="0.4">
      <c r="A37" s="23" t="str">
        <f>B3&amp;C32&amp;D37</f>
        <v>DISTRIBUCION VOLUMEN X CRITERIO (Consumiciones).T.Alimentos TOTAL INGMDD AM</v>
      </c>
      <c r="B37" s="23">
        <v>0</v>
      </c>
      <c r="C37" s="23">
        <v>0</v>
      </c>
      <c r="D37" s="24" t="s">
        <v>66</v>
      </c>
      <c r="E37" s="24">
        <v>15.441503695983105</v>
      </c>
      <c r="F37" s="24">
        <v>15.146053979425664</v>
      </c>
      <c r="G37" s="24">
        <v>15.01901608205111</v>
      </c>
      <c r="H37" s="24">
        <v>14.357959748410856</v>
      </c>
      <c r="I37" s="24">
        <v>15.641122280264335</v>
      </c>
      <c r="J37" s="24">
        <v>15.059406019070165</v>
      </c>
      <c r="K37" s="24">
        <v>15.781403228766147</v>
      </c>
      <c r="L37" s="24">
        <v>14.330377021059162</v>
      </c>
      <c r="M37" s="85">
        <v>14.746672951939486</v>
      </c>
    </row>
    <row r="38" spans="1:13" x14ac:dyDescent="0.4">
      <c r="A38" s="23" t="str">
        <f>B3&amp;C32&amp;D38</f>
        <v>DISTRIBUCION VOLUMEN X CRITERIO (Consumiciones).T.Alimentos TOTAL INGRTO CENTRO</v>
      </c>
      <c r="B38" s="23">
        <v>0</v>
      </c>
      <c r="C38" s="23">
        <v>0</v>
      </c>
      <c r="D38" s="24" t="s">
        <v>69</v>
      </c>
      <c r="E38" s="24">
        <v>7.624736001206851</v>
      </c>
      <c r="F38" s="24">
        <v>7.4671621754886601</v>
      </c>
      <c r="G38" s="24">
        <v>7.7563406019851344</v>
      </c>
      <c r="H38" s="24">
        <v>7.8975742222605714</v>
      </c>
      <c r="I38" s="24">
        <v>8.0024124668132064</v>
      </c>
      <c r="J38" s="24">
        <v>7.4450700181683525</v>
      </c>
      <c r="K38" s="24">
        <v>7.8518761922238198</v>
      </c>
      <c r="L38" s="24">
        <v>7.7621446038176574</v>
      </c>
      <c r="M38" s="85">
        <v>8.1794323176507042</v>
      </c>
    </row>
    <row r="39" spans="1:13" x14ac:dyDescent="0.4">
      <c r="A39" s="23" t="str">
        <f>B3&amp;C32&amp;D39</f>
        <v>DISTRIBUCION VOLUMEN X CRITERIO (Consumiciones).T.Alimentos TOTAL INGNORTE-CENTRO</v>
      </c>
      <c r="B39" s="23">
        <v>0</v>
      </c>
      <c r="C39" s="23">
        <v>0</v>
      </c>
      <c r="D39" s="24" t="s">
        <v>72</v>
      </c>
      <c r="E39" s="24">
        <v>7.4595738990907465</v>
      </c>
      <c r="F39" s="24">
        <v>8.0965078355367961</v>
      </c>
      <c r="G39" s="24">
        <v>7.7766252708254724</v>
      </c>
      <c r="H39" s="24">
        <v>8.2890370596324114</v>
      </c>
      <c r="I39" s="24">
        <v>7.7037550494002227</v>
      </c>
      <c r="J39" s="24">
        <v>7.6488461819600522</v>
      </c>
      <c r="K39" s="24">
        <v>7.5304838028259171</v>
      </c>
      <c r="L39" s="24">
        <v>8.7840918768324876</v>
      </c>
      <c r="M39" s="85">
        <v>7.7000274980685877</v>
      </c>
    </row>
    <row r="40" spans="1:13" x14ac:dyDescent="0.4">
      <c r="A40" s="23" t="str">
        <f>B3&amp;C32&amp;D40</f>
        <v>DISTRIBUCION VOLUMEN X CRITERIO (Consumiciones).T.Alimentos TOTAL INGNOROESTE</v>
      </c>
      <c r="B40" s="23">
        <v>0</v>
      </c>
      <c r="C40" s="23">
        <v>0</v>
      </c>
      <c r="D40" s="24" t="s">
        <v>74</v>
      </c>
      <c r="E40" s="24">
        <v>8.0153667868946883</v>
      </c>
      <c r="F40" s="24">
        <v>7.9694361203187345</v>
      </c>
      <c r="G40" s="24">
        <v>9.4725273793422176</v>
      </c>
      <c r="H40" s="24">
        <v>8.8808889110341571</v>
      </c>
      <c r="I40" s="24">
        <v>8.1483869153984969</v>
      </c>
      <c r="J40" s="24">
        <v>8.14951241357263</v>
      </c>
      <c r="K40" s="24">
        <v>7.7651475903742995</v>
      </c>
      <c r="L40" s="24">
        <v>7.589431487767194</v>
      </c>
      <c r="M40" s="85">
        <v>6.7882648718720944</v>
      </c>
    </row>
    <row r="41" spans="1:13" x14ac:dyDescent="0.4">
      <c r="A41" s="23" t="str">
        <f>B3&amp;C32&amp;D41</f>
        <v>DISTRIBUCION VOLUMEN X CRITERIO (Consumiciones).T.Alimentos TOTAL ING&lt;2MIL</v>
      </c>
      <c r="B41" s="23">
        <v>0</v>
      </c>
      <c r="C41" s="23">
        <v>0</v>
      </c>
      <c r="D41" s="24" t="s">
        <v>77</v>
      </c>
      <c r="E41" s="24">
        <v>3.9440596842985856</v>
      </c>
      <c r="F41" s="24">
        <v>4.4283625198453764</v>
      </c>
      <c r="G41" s="24">
        <v>4.2803670082636218</v>
      </c>
      <c r="H41" s="24">
        <v>4.9356607739325353</v>
      </c>
      <c r="I41" s="24">
        <v>4.4554387684998256</v>
      </c>
      <c r="J41" s="24">
        <v>5.0103197647537501</v>
      </c>
      <c r="K41" s="24">
        <v>4.7371845807852999</v>
      </c>
      <c r="L41" s="24">
        <v>4.7054776938331075</v>
      </c>
      <c r="M41" s="85">
        <v>4.7099948932158338</v>
      </c>
    </row>
    <row r="42" spans="1:13" x14ac:dyDescent="0.4">
      <c r="A42" s="23" t="str">
        <f>B3&amp;C32&amp;D42</f>
        <v>DISTRIBUCION VOLUMEN X CRITERIO (Consumiciones).T.Alimentos TOTAL ING2-5MIL</v>
      </c>
      <c r="B42" s="23">
        <v>0</v>
      </c>
      <c r="C42" s="23">
        <v>0</v>
      </c>
      <c r="D42" s="24" t="s">
        <v>80</v>
      </c>
      <c r="E42" s="24">
        <v>4.4897511897088469</v>
      </c>
      <c r="F42" s="24">
        <v>4.9938040667142278</v>
      </c>
      <c r="G42" s="24">
        <v>4.7861193200849677</v>
      </c>
      <c r="H42" s="24">
        <v>4.5858981502692773</v>
      </c>
      <c r="I42" s="24">
        <v>4.3542293723545011</v>
      </c>
      <c r="J42" s="24">
        <v>4.1076397787388892</v>
      </c>
      <c r="K42" s="24">
        <v>3.9717357071834285</v>
      </c>
      <c r="L42" s="24">
        <v>4.2431554679611176</v>
      </c>
      <c r="M42" s="85">
        <v>3.5498086047130819</v>
      </c>
    </row>
    <row r="43" spans="1:13" x14ac:dyDescent="0.4">
      <c r="A43" s="23" t="str">
        <f>B3&amp;C32&amp;D43</f>
        <v>DISTRIBUCION VOLUMEN X CRITERIO (Consumiciones).T.Alimentos TOTAL ING5-10MIL</v>
      </c>
      <c r="B43" s="23">
        <v>0</v>
      </c>
      <c r="C43" s="23">
        <v>0</v>
      </c>
      <c r="D43" s="24" t="s">
        <v>81</v>
      </c>
      <c r="E43" s="24">
        <v>6.9381788540395242</v>
      </c>
      <c r="F43" s="24">
        <v>6.874149880461311</v>
      </c>
      <c r="G43" s="24">
        <v>7.3528519883147556</v>
      </c>
      <c r="H43" s="24">
        <v>7.3397504646961558</v>
      </c>
      <c r="I43" s="24">
        <v>7.4181623785200834</v>
      </c>
      <c r="J43" s="24">
        <v>7.5927004265115254</v>
      </c>
      <c r="K43" s="24">
        <v>7.8380564244594177</v>
      </c>
      <c r="L43" s="24">
        <v>7.3529447546747448</v>
      </c>
      <c r="M43" s="85">
        <v>7.4459182827237926</v>
      </c>
    </row>
    <row r="44" spans="1:13" x14ac:dyDescent="0.4">
      <c r="A44" s="23" t="str">
        <f>B3&amp;C32&amp;D44</f>
        <v>DISTRIBUCION VOLUMEN X CRITERIO (Consumiciones).T.Alimentos TOTAL ING10-30MIL</v>
      </c>
      <c r="B44" s="23">
        <v>0</v>
      </c>
      <c r="C44" s="23">
        <v>0</v>
      </c>
      <c r="D44" s="24" t="s">
        <v>82</v>
      </c>
      <c r="E44" s="24">
        <v>16.897114184620872</v>
      </c>
      <c r="F44" s="24">
        <v>17.248886571065331</v>
      </c>
      <c r="G44" s="24">
        <v>16.187837339359685</v>
      </c>
      <c r="H44" s="24">
        <v>16.640928869738634</v>
      </c>
      <c r="I44" s="24">
        <v>16.689245106979637</v>
      </c>
      <c r="J44" s="24">
        <v>16.548057184072796</v>
      </c>
      <c r="K44" s="24">
        <v>16.996103801887074</v>
      </c>
      <c r="L44" s="24">
        <v>16.80352689270898</v>
      </c>
      <c r="M44" s="85">
        <v>17.454141514663455</v>
      </c>
    </row>
    <row r="45" spans="1:13" x14ac:dyDescent="0.4">
      <c r="A45" s="23" t="str">
        <f>B3&amp;C32&amp;D45</f>
        <v>DISTRIBUCION VOLUMEN X CRITERIO (Consumiciones).T.Alimentos TOTAL ING30-100MIL</v>
      </c>
      <c r="B45" s="23">
        <v>0</v>
      </c>
      <c r="C45" s="23">
        <v>0</v>
      </c>
      <c r="D45" s="24" t="s">
        <v>83</v>
      </c>
      <c r="E45" s="24">
        <v>23.359024644458771</v>
      </c>
      <c r="F45" s="24">
        <v>22.644972311978655</v>
      </c>
      <c r="G45" s="24">
        <v>22.235434783530419</v>
      </c>
      <c r="H45" s="24">
        <v>22.854161058614</v>
      </c>
      <c r="I45" s="24">
        <v>22.932447415076073</v>
      </c>
      <c r="J45" s="24">
        <v>22.324342509099587</v>
      </c>
      <c r="K45" s="24">
        <v>22.080057696164825</v>
      </c>
      <c r="L45" s="24">
        <v>24.218341301993991</v>
      </c>
      <c r="M45" s="85">
        <v>24.616096409101424</v>
      </c>
    </row>
    <row r="46" spans="1:13" x14ac:dyDescent="0.4">
      <c r="A46" s="23" t="str">
        <f>B3&amp;C32&amp;D46</f>
        <v>DISTRIBUCION VOLUMEN X CRITERIO (Consumiciones).T.Alimentos TOTAL ING100-200MIL</v>
      </c>
      <c r="B46" s="23">
        <v>0</v>
      </c>
      <c r="C46" s="23">
        <v>0</v>
      </c>
      <c r="D46" s="24" t="s">
        <v>84</v>
      </c>
      <c r="E46" s="24">
        <v>9.731484084644185</v>
      </c>
      <c r="F46" s="24">
        <v>9.1867815351593016</v>
      </c>
      <c r="G46" s="24">
        <v>9.4029925419646982</v>
      </c>
      <c r="H46" s="24">
        <v>9.5054320383010502</v>
      </c>
      <c r="I46" s="24">
        <v>9.3096619910845924</v>
      </c>
      <c r="J46" s="24">
        <v>10.101630043743191</v>
      </c>
      <c r="K46" s="24">
        <v>10.769603680264241</v>
      </c>
      <c r="L46" s="24">
        <v>10.428263805248367</v>
      </c>
      <c r="M46" s="85">
        <v>9.4334612211761311</v>
      </c>
    </row>
    <row r="47" spans="1:13" x14ac:dyDescent="0.4">
      <c r="A47" s="23" t="str">
        <f>B3&amp;C32&amp;D47</f>
        <v>DISTRIBUCION VOLUMEN X CRITERIO (Consumiciones).T.Alimentos TOTAL ING200-500MIL</v>
      </c>
      <c r="B47" s="23">
        <v>0</v>
      </c>
      <c r="C47" s="23">
        <v>0</v>
      </c>
      <c r="D47" s="24" t="s">
        <v>85</v>
      </c>
      <c r="E47" s="24">
        <v>14.281074715087016</v>
      </c>
      <c r="F47" s="24">
        <v>14.855696234020416</v>
      </c>
      <c r="G47" s="24">
        <v>16.180977134062317</v>
      </c>
      <c r="H47" s="24">
        <v>15.446810139642789</v>
      </c>
      <c r="I47" s="24">
        <v>14.594088841330668</v>
      </c>
      <c r="J47" s="24">
        <v>13.802240616614311</v>
      </c>
      <c r="K47" s="24">
        <v>13.759203861204877</v>
      </c>
      <c r="L47" s="24">
        <v>13.811665875883547</v>
      </c>
      <c r="M47" s="85">
        <v>13.507121126809743</v>
      </c>
    </row>
    <row r="48" spans="1:13" x14ac:dyDescent="0.4">
      <c r="A48" s="23" t="str">
        <f>B3&amp;C32&amp;D48</f>
        <v>DISTRIBUCION VOLUMEN X CRITERIO (Consumiciones).T.Alimentos TOTAL ING&gt;500MIL</v>
      </c>
      <c r="B48" s="23">
        <v>0</v>
      </c>
      <c r="C48" s="23">
        <v>0</v>
      </c>
      <c r="D48" s="24" t="s">
        <v>86</v>
      </c>
      <c r="E48" s="24">
        <v>20.35927835758465</v>
      </c>
      <c r="F48" s="24">
        <v>19.767319339325518</v>
      </c>
      <c r="G48" s="24">
        <v>19.57340377268892</v>
      </c>
      <c r="H48" s="24">
        <v>18.69138281058687</v>
      </c>
      <c r="I48" s="24">
        <v>20.246719976384885</v>
      </c>
      <c r="J48" s="24">
        <v>20.513037972119552</v>
      </c>
      <c r="K48" s="24">
        <v>19.848078145870584</v>
      </c>
      <c r="L48" s="24">
        <v>18.436603525676119</v>
      </c>
      <c r="M48" s="85">
        <v>19.283435250778023</v>
      </c>
    </row>
    <row r="49" spans="1:13" x14ac:dyDescent="0.4">
      <c r="A49" s="23" t="str">
        <f>B3&amp;C32&amp;D49</f>
        <v>DISTRIBUCION VOLUMEN X CRITERIO (Consumiciones).T.Alimentos TOTAL INGDE 15 A 19 AÑOS</v>
      </c>
      <c r="B49" s="23">
        <v>0</v>
      </c>
      <c r="C49" s="23">
        <v>0</v>
      </c>
      <c r="D49" s="24" t="s">
        <v>87</v>
      </c>
      <c r="E49" s="24">
        <v>2.1576561364290909</v>
      </c>
      <c r="F49" s="24">
        <v>2.0967947994672955</v>
      </c>
      <c r="G49" s="24">
        <v>2.4412460303663721</v>
      </c>
      <c r="H49" s="24">
        <v>2.7800120192088591</v>
      </c>
      <c r="I49" s="24">
        <v>3.3540185231064417</v>
      </c>
      <c r="J49" s="24">
        <v>2.1586001121981591</v>
      </c>
      <c r="K49" s="24">
        <v>2.170702126479211</v>
      </c>
      <c r="L49" s="24">
        <v>2.8402569436840759</v>
      </c>
      <c r="M49" s="85">
        <v>3.1496261572103861</v>
      </c>
    </row>
    <row r="50" spans="1:13" x14ac:dyDescent="0.4">
      <c r="A50" s="23" t="str">
        <f>B3&amp;C32&amp;D50</f>
        <v>DISTRIBUCION VOLUMEN X CRITERIO (Consumiciones).T.Alimentos TOTAL INGDE 20 A 24 AÑOS</v>
      </c>
      <c r="B50" s="23">
        <v>0</v>
      </c>
      <c r="C50" s="23">
        <v>0</v>
      </c>
      <c r="D50" s="24" t="s">
        <v>88</v>
      </c>
      <c r="E50" s="24">
        <v>3.3283030706145342</v>
      </c>
      <c r="F50" s="24">
        <v>3.3182394451912214</v>
      </c>
      <c r="G50" s="24">
        <v>3.073634848825328</v>
      </c>
      <c r="H50" s="24">
        <v>3.0450787173110028</v>
      </c>
      <c r="I50" s="24">
        <v>3.0298782169884753</v>
      </c>
      <c r="J50" s="24">
        <v>2.9634580987431871</v>
      </c>
      <c r="K50" s="24">
        <v>2.9752905078713443</v>
      </c>
      <c r="L50" s="24">
        <v>3.1754334099784662</v>
      </c>
      <c r="M50" s="85">
        <v>2.7130397587153601</v>
      </c>
    </row>
    <row r="51" spans="1:13" x14ac:dyDescent="0.4">
      <c r="A51" s="23" t="str">
        <f>B3&amp;C32&amp;D51</f>
        <v>DISTRIBUCION VOLUMEN X CRITERIO (Consumiciones).T.Alimentos TOTAL INGDE 25 A 34 AÑOS</v>
      </c>
      <c r="B51" s="23">
        <v>0</v>
      </c>
      <c r="C51" s="23">
        <v>0</v>
      </c>
      <c r="D51" s="24" t="s">
        <v>89</v>
      </c>
      <c r="E51" s="24">
        <v>10.260930235747495</v>
      </c>
      <c r="F51" s="24">
        <v>10.41079375289296</v>
      </c>
      <c r="G51" s="24">
        <v>10.372800006783887</v>
      </c>
      <c r="H51" s="24">
        <v>9.0000905390353871</v>
      </c>
      <c r="I51" s="24">
        <v>9.6253384569700611</v>
      </c>
      <c r="J51" s="24">
        <v>9.222274769240796</v>
      </c>
      <c r="K51" s="24">
        <v>8.5589102594193687</v>
      </c>
      <c r="L51" s="24">
        <v>8.6704441767947724</v>
      </c>
      <c r="M51" s="85">
        <v>9.7880728218692585</v>
      </c>
    </row>
    <row r="52" spans="1:13" x14ac:dyDescent="0.4">
      <c r="A52" s="23" t="str">
        <f>B3&amp;C32&amp;D52</f>
        <v>DISTRIBUCION VOLUMEN X CRITERIO (Consumiciones).T.Alimentos TOTAL INGDE 35 A 49 AÑOS</v>
      </c>
      <c r="B52" s="23">
        <v>0</v>
      </c>
      <c r="C52" s="23">
        <v>0</v>
      </c>
      <c r="D52" s="24" t="s">
        <v>90</v>
      </c>
      <c r="E52" s="24">
        <v>27.363612052059189</v>
      </c>
      <c r="F52" s="24">
        <v>25.884182068396921</v>
      </c>
      <c r="G52" s="24">
        <v>25.808558720898183</v>
      </c>
      <c r="H52" s="24">
        <v>26.426533649227473</v>
      </c>
      <c r="I52" s="24">
        <v>25.180961367146526</v>
      </c>
      <c r="J52" s="24">
        <v>24.644545839641175</v>
      </c>
      <c r="K52" s="24">
        <v>24.30737717160768</v>
      </c>
      <c r="L52" s="24">
        <v>23.6649695244352</v>
      </c>
      <c r="M52" s="85">
        <v>23.552549682026303</v>
      </c>
    </row>
    <row r="53" spans="1:13" x14ac:dyDescent="0.4">
      <c r="A53" s="23" t="str">
        <f>B3&amp;C32&amp;D53</f>
        <v>DISTRIBUCION VOLUMEN X CRITERIO (Consumiciones).T.Alimentos TOTAL INGDE 50 A 59 AÑOS</v>
      </c>
      <c r="B53" s="23">
        <v>0</v>
      </c>
      <c r="C53" s="23">
        <v>0</v>
      </c>
      <c r="D53" s="24" t="s">
        <v>91</v>
      </c>
      <c r="E53" s="24">
        <v>24.353820096822414</v>
      </c>
      <c r="F53" s="24">
        <v>24.480199933012134</v>
      </c>
      <c r="G53" s="24">
        <v>23.816309311308316</v>
      </c>
      <c r="H53" s="24">
        <v>24.940860995844318</v>
      </c>
      <c r="I53" s="24">
        <v>24.999973643843994</v>
      </c>
      <c r="J53" s="24">
        <v>25.56994287052914</v>
      </c>
      <c r="K53" s="24">
        <v>26.058754496844212</v>
      </c>
      <c r="L53" s="24">
        <v>25.416967772546446</v>
      </c>
      <c r="M53" s="85">
        <v>24.565910251541855</v>
      </c>
    </row>
    <row r="54" spans="1:13" x14ac:dyDescent="0.4">
      <c r="A54" s="23" t="str">
        <f>B3&amp;C32&amp;D54</f>
        <v>DISTRIBUCION VOLUMEN X CRITERIO (Consumiciones).T.Alimentos TOTAL INGDE 60 A 75 AÑOS</v>
      </c>
      <c r="B54" s="23">
        <v>0</v>
      </c>
      <c r="C54" s="23">
        <v>0</v>
      </c>
      <c r="D54" s="24" t="s">
        <v>92</v>
      </c>
      <c r="E54" s="24">
        <v>32.535656979853812</v>
      </c>
      <c r="F54" s="24">
        <v>33.809761571176381</v>
      </c>
      <c r="G54" s="24">
        <v>34.487439210016404</v>
      </c>
      <c r="H54" s="24">
        <v>33.807439878130808</v>
      </c>
      <c r="I54" s="24">
        <v>33.809817492405031</v>
      </c>
      <c r="J54" s="24">
        <v>35.441143963272275</v>
      </c>
      <c r="K54" s="24">
        <v>35.928997870533564</v>
      </c>
      <c r="L54" s="24">
        <v>36.231900191004534</v>
      </c>
      <c r="M54" s="85">
        <v>36.23078299659111</v>
      </c>
    </row>
    <row r="55" spans="1:13" x14ac:dyDescent="0.4">
      <c r="A55" s="23" t="str">
        <f>B3&amp;C32&amp;D55</f>
        <v>DISTRIBUCION VOLUMEN X CRITERIO (Consumiciones).T.Alimentos TOTAL INGNIVEL ALTO</v>
      </c>
      <c r="B55" s="23">
        <v>0</v>
      </c>
      <c r="C55" s="23">
        <v>0</v>
      </c>
      <c r="D55" s="24" t="s">
        <v>186</v>
      </c>
      <c r="E55" s="24">
        <v>24.867743461744173</v>
      </c>
      <c r="F55" s="24">
        <v>24.543216501403279</v>
      </c>
      <c r="G55" s="24">
        <v>24.855787291236489</v>
      </c>
      <c r="H55" s="24">
        <v>25.670210652130194</v>
      </c>
      <c r="I55" s="24">
        <v>24.794931535492076</v>
      </c>
      <c r="J55" s="24">
        <v>25.259654193648384</v>
      </c>
      <c r="K55" s="24">
        <v>25.589512271103693</v>
      </c>
      <c r="L55" s="24">
        <v>26.760952346192685</v>
      </c>
      <c r="M55" s="85">
        <v>24.944161461675112</v>
      </c>
    </row>
    <row r="56" spans="1:13" x14ac:dyDescent="0.4">
      <c r="A56" s="23" t="str">
        <f>B3&amp;C32&amp;D56</f>
        <v>DISTRIBUCION VOLUMEN X CRITERIO (Consumiciones).T.Alimentos TOTAL INGNIVEL MEDIO ALTO</v>
      </c>
      <c r="B56" s="23">
        <v>0</v>
      </c>
      <c r="C56" s="23">
        <v>0</v>
      </c>
      <c r="D56" s="24" t="s">
        <v>187</v>
      </c>
      <c r="E56" s="24">
        <v>14.826669363797196</v>
      </c>
      <c r="F56" s="24">
        <v>15.26705858417505</v>
      </c>
      <c r="G56" s="24">
        <v>15.367750251215801</v>
      </c>
      <c r="H56" s="24">
        <v>15.207136906566754</v>
      </c>
      <c r="I56" s="24">
        <v>15.252281125302439</v>
      </c>
      <c r="J56" s="24">
        <v>14.813855856189084</v>
      </c>
      <c r="K56" s="24">
        <v>14.725128130721075</v>
      </c>
      <c r="L56" s="24">
        <v>14.733214107570836</v>
      </c>
      <c r="M56" s="85">
        <v>14.882024556211725</v>
      </c>
    </row>
    <row r="57" spans="1:13" x14ac:dyDescent="0.4">
      <c r="A57" s="23" t="str">
        <f>B3&amp;C32&amp;D57</f>
        <v>DISTRIBUCION VOLUMEN X CRITERIO (Consumiciones).T.Alimentos TOTAL INGNIVEL MEDIO</v>
      </c>
      <c r="B57" s="23">
        <v>0</v>
      </c>
      <c r="C57" s="23">
        <v>0</v>
      </c>
      <c r="D57" s="24" t="s">
        <v>188</v>
      </c>
      <c r="E57" s="24">
        <v>24.657795850076113</v>
      </c>
      <c r="F57" s="24">
        <v>23.81058781407225</v>
      </c>
      <c r="G57" s="24">
        <v>23.297274149576218</v>
      </c>
      <c r="H57" s="24">
        <v>24.367821819178356</v>
      </c>
      <c r="I57" s="24">
        <v>24.844797382658001</v>
      </c>
      <c r="J57" s="24">
        <v>23.984769584259148</v>
      </c>
      <c r="K57" s="24">
        <v>23.33772313522325</v>
      </c>
      <c r="L57" s="24">
        <v>24.484257332992687</v>
      </c>
      <c r="M57" s="85">
        <v>24.771761665946478</v>
      </c>
    </row>
    <row r="58" spans="1:13" x14ac:dyDescent="0.4">
      <c r="A58" s="23" t="str">
        <f>B3&amp;C32&amp;D58</f>
        <v>DISTRIBUCION VOLUMEN X CRITERIO (Consumiciones).T.Alimentos TOTAL INGNIVEL MEDIO BAJO</v>
      </c>
      <c r="B58" s="23">
        <v>0</v>
      </c>
      <c r="C58" s="23">
        <v>0</v>
      </c>
      <c r="D58" s="24" t="s">
        <v>189</v>
      </c>
      <c r="E58" s="24">
        <v>14.750349712687028</v>
      </c>
      <c r="F58" s="24">
        <v>14.615348394645592</v>
      </c>
      <c r="G58" s="24">
        <v>13.66128902324753</v>
      </c>
      <c r="H58" s="24">
        <v>14.559527592834412</v>
      </c>
      <c r="I58" s="24">
        <v>14.530263016866183</v>
      </c>
      <c r="J58" s="24">
        <v>14.663859070657539</v>
      </c>
      <c r="K58" s="24">
        <v>14.216881249173177</v>
      </c>
      <c r="L58" s="24">
        <v>14.153320680803436</v>
      </c>
      <c r="M58" s="85">
        <v>14.489404514048021</v>
      </c>
    </row>
    <row r="59" spans="1:13" x14ac:dyDescent="0.4">
      <c r="A59" s="23" t="str">
        <f>B3&amp;C32&amp;D59</f>
        <v>DISTRIBUCION VOLUMEN X CRITERIO (Consumiciones).T.Alimentos TOTAL INGHOMBRE</v>
      </c>
      <c r="B59" s="23">
        <v>0</v>
      </c>
      <c r="C59" s="23">
        <v>0</v>
      </c>
      <c r="D59" s="24" t="s">
        <v>97</v>
      </c>
      <c r="E59" s="24">
        <v>51.163128968553281</v>
      </c>
      <c r="F59" s="24">
        <v>50.807443648901852</v>
      </c>
      <c r="G59" s="24">
        <v>50.660267200332413</v>
      </c>
      <c r="H59" s="24">
        <v>50.37512327588459</v>
      </c>
      <c r="I59" s="24">
        <v>50.172017844874695</v>
      </c>
      <c r="J59" s="24">
        <v>51.368993677624928</v>
      </c>
      <c r="K59" s="24">
        <v>51.950369349339176</v>
      </c>
      <c r="L59" s="24">
        <v>51.774535566991496</v>
      </c>
      <c r="M59" s="85">
        <v>51.779125037646168</v>
      </c>
    </row>
    <row r="60" spans="1:13" x14ac:dyDescent="0.4">
      <c r="A60" s="23" t="str">
        <f>B3&amp;C32&amp;D60</f>
        <v>DISTRIBUCION VOLUMEN X CRITERIO (Consumiciones).T.Alimentos TOTAL INGMUJER</v>
      </c>
      <c r="B60" s="23">
        <v>0</v>
      </c>
      <c r="C60" s="23">
        <v>0</v>
      </c>
      <c r="D60" s="24" t="s">
        <v>98</v>
      </c>
      <c r="E60" s="24">
        <v>48.836845317278552</v>
      </c>
      <c r="F60" s="24">
        <v>49.192529698101509</v>
      </c>
      <c r="G60" s="24">
        <v>49.339715839951154</v>
      </c>
      <c r="H60" s="24">
        <v>49.624894953451395</v>
      </c>
      <c r="I60" s="24">
        <v>49.827964584354639</v>
      </c>
      <c r="J60" s="24">
        <v>48.630971095323531</v>
      </c>
      <c r="K60" s="24">
        <v>48.049656255467688</v>
      </c>
      <c r="L60" s="24">
        <v>48.22543401827317</v>
      </c>
      <c r="M60" s="85">
        <v>48.220857503262671</v>
      </c>
    </row>
    <row r="61" spans="1:13" x14ac:dyDescent="0.4">
      <c r="A61" s="23" t="str">
        <f>B3&amp;C61&amp;D61</f>
        <v>DISTRIBUCION VOLUMEN X CRITERIO (Consumiciones)Total BebidasT.ESPAÑA</v>
      </c>
      <c r="B61" s="23">
        <v>0</v>
      </c>
      <c r="C61" s="23" t="s">
        <v>52</v>
      </c>
      <c r="D61" s="24" t="s">
        <v>45</v>
      </c>
      <c r="E61" s="24">
        <v>100</v>
      </c>
      <c r="F61" s="24">
        <v>100</v>
      </c>
      <c r="G61" s="24">
        <v>100</v>
      </c>
      <c r="H61" s="24">
        <v>100</v>
      </c>
      <c r="I61" s="24">
        <v>100</v>
      </c>
      <c r="J61" s="24">
        <v>100</v>
      </c>
      <c r="K61" s="24">
        <v>100</v>
      </c>
      <c r="L61" s="24">
        <v>100</v>
      </c>
      <c r="M61" s="85">
        <v>100</v>
      </c>
    </row>
    <row r="62" spans="1:13" x14ac:dyDescent="0.4">
      <c r="A62" s="23" t="str">
        <f>B3&amp;C61&amp;D62</f>
        <v>DISTRIBUCION VOLUMEN X CRITERIO (Consumiciones)Total BebidasBCN AM</v>
      </c>
      <c r="B62" s="23">
        <v>0</v>
      </c>
      <c r="C62" s="23">
        <v>0</v>
      </c>
      <c r="D62" s="24" t="s">
        <v>49</v>
      </c>
      <c r="E62" s="24">
        <v>8.7679053916029801</v>
      </c>
      <c r="F62" s="24">
        <v>9.0839427576139151</v>
      </c>
      <c r="G62" s="24">
        <v>8.7700408964207366</v>
      </c>
      <c r="H62" s="24">
        <v>9.0569736088288479</v>
      </c>
      <c r="I62" s="24">
        <v>8.9418905946179432</v>
      </c>
      <c r="J62" s="24">
        <v>8.856464373743588</v>
      </c>
      <c r="K62" s="24">
        <v>8.9008747761144225</v>
      </c>
      <c r="L62" s="24">
        <v>9.0143152837938736</v>
      </c>
      <c r="M62" s="85">
        <v>9.4478070528548361</v>
      </c>
    </row>
    <row r="63" spans="1:13" x14ac:dyDescent="0.4">
      <c r="A63" s="23" t="str">
        <f>B3&amp;C61&amp;D63</f>
        <v>DISTRIBUCION VOLUMEN X CRITERIO (Consumiciones)Total BebidasREST.CAT ARAGON</v>
      </c>
      <c r="B63" s="23">
        <v>0</v>
      </c>
      <c r="C63" s="23">
        <v>0</v>
      </c>
      <c r="D63" s="24" t="s">
        <v>54</v>
      </c>
      <c r="E63" s="24">
        <v>12.983281695233787</v>
      </c>
      <c r="F63" s="24">
        <v>13.766804013342249</v>
      </c>
      <c r="G63" s="24">
        <v>14.123481386577694</v>
      </c>
      <c r="H63" s="24">
        <v>13.992209235709213</v>
      </c>
      <c r="I63" s="24">
        <v>13.712998442304034</v>
      </c>
      <c r="J63" s="24">
        <v>14.635665050883457</v>
      </c>
      <c r="K63" s="24">
        <v>14.420276956812488</v>
      </c>
      <c r="L63" s="24">
        <v>14.273692418770015</v>
      </c>
      <c r="M63" s="85">
        <v>14.851553230325774</v>
      </c>
    </row>
    <row r="64" spans="1:13" x14ac:dyDescent="0.4">
      <c r="A64" s="23" t="str">
        <f>B3&amp;C61&amp;D64</f>
        <v>DISTRIBUCION VOLUMEN X CRITERIO (Consumiciones)Total BebidasLEVANTE</v>
      </c>
      <c r="B64" s="23">
        <v>0</v>
      </c>
      <c r="C64" s="23">
        <v>0</v>
      </c>
      <c r="D64" s="24" t="s">
        <v>58</v>
      </c>
      <c r="E64" s="24">
        <v>15.088622198752516</v>
      </c>
      <c r="F64" s="24">
        <v>14.779708759009605</v>
      </c>
      <c r="G64" s="24">
        <v>13.821405960735836</v>
      </c>
      <c r="H64" s="24">
        <v>13.816299541336333</v>
      </c>
      <c r="I64" s="24">
        <v>15.108558412343029</v>
      </c>
      <c r="J64" s="24">
        <v>14.156977845352436</v>
      </c>
      <c r="K64" s="24">
        <v>13.346819001566118</v>
      </c>
      <c r="L64" s="24">
        <v>13.202240376977519</v>
      </c>
      <c r="M64" s="85">
        <v>13.410606602532207</v>
      </c>
    </row>
    <row r="65" spans="1:13" x14ac:dyDescent="0.4">
      <c r="A65" s="23" t="str">
        <f>B3&amp;C61&amp;D65</f>
        <v>DISTRIBUCION VOLUMEN X CRITERIO (Consumiciones)Total BebidasANDALUCIA</v>
      </c>
      <c r="B65" s="23">
        <v>0</v>
      </c>
      <c r="C65" s="23">
        <v>0</v>
      </c>
      <c r="D65" s="24" t="s">
        <v>62</v>
      </c>
      <c r="E65" s="24">
        <v>20.255137538652352</v>
      </c>
      <c r="F65" s="24">
        <v>18.717088072682618</v>
      </c>
      <c r="G65" s="24">
        <v>18.938601360413585</v>
      </c>
      <c r="H65" s="24">
        <v>18.773327695806845</v>
      </c>
      <c r="I65" s="24">
        <v>18.861400218617387</v>
      </c>
      <c r="J65" s="24">
        <v>19.246884359819376</v>
      </c>
      <c r="K65" s="24">
        <v>19.60793911548355</v>
      </c>
      <c r="L65" s="24">
        <v>19.874224682518435</v>
      </c>
      <c r="M65" s="85">
        <v>19.23736833144379</v>
      </c>
    </row>
    <row r="66" spans="1:13" x14ac:dyDescent="0.4">
      <c r="A66" s="23" t="str">
        <f>B3&amp;C61&amp;D66</f>
        <v>DISTRIBUCION VOLUMEN X CRITERIO (Consumiciones)Total BebidasMDD AM</v>
      </c>
      <c r="B66" s="23">
        <v>0</v>
      </c>
      <c r="C66" s="23">
        <v>0</v>
      </c>
      <c r="D66" s="24" t="s">
        <v>66</v>
      </c>
      <c r="E66" s="24">
        <v>11.914772439706599</v>
      </c>
      <c r="F66" s="24">
        <v>12.277160892454949</v>
      </c>
      <c r="G66" s="24">
        <v>12.544249447163205</v>
      </c>
      <c r="H66" s="24">
        <v>12.667753577199237</v>
      </c>
      <c r="I66" s="24">
        <v>12.144924114904093</v>
      </c>
      <c r="J66" s="24">
        <v>12.438421940167691</v>
      </c>
      <c r="K66" s="24">
        <v>12.596924377662988</v>
      </c>
      <c r="L66" s="24">
        <v>12.250993142936281</v>
      </c>
      <c r="M66" s="85">
        <v>12.100896289853619</v>
      </c>
    </row>
    <row r="67" spans="1:13" x14ac:dyDescent="0.4">
      <c r="A67" s="23" t="str">
        <f>B3&amp;C61&amp;D67</f>
        <v>DISTRIBUCION VOLUMEN X CRITERIO (Consumiciones)Total BebidasRTO CENTRO</v>
      </c>
      <c r="B67" s="23">
        <v>0</v>
      </c>
      <c r="C67" s="23">
        <v>0</v>
      </c>
      <c r="D67" s="24" t="s">
        <v>69</v>
      </c>
      <c r="E67" s="24">
        <v>9.0866306612624008</v>
      </c>
      <c r="F67" s="24">
        <v>8.6544153178054746</v>
      </c>
      <c r="G67" s="24">
        <v>9.2034469411697639</v>
      </c>
      <c r="H67" s="24">
        <v>9.1408075156347017</v>
      </c>
      <c r="I67" s="24">
        <v>8.907226993533774</v>
      </c>
      <c r="J67" s="24">
        <v>8.5202913373381772</v>
      </c>
      <c r="K67" s="24">
        <v>8.8618269063184876</v>
      </c>
      <c r="L67" s="24">
        <v>9.116335442599711</v>
      </c>
      <c r="M67" s="85">
        <v>9.0220858701376159</v>
      </c>
    </row>
    <row r="68" spans="1:13" x14ac:dyDescent="0.4">
      <c r="A68" s="23" t="str">
        <f>B3&amp;C61&amp;D68</f>
        <v>DISTRIBUCION VOLUMEN X CRITERIO (Consumiciones)Total BebidasNORTE-CENTRO</v>
      </c>
      <c r="B68" s="23">
        <v>0</v>
      </c>
      <c r="C68" s="23">
        <v>0</v>
      </c>
      <c r="D68" s="24" t="s">
        <v>72</v>
      </c>
      <c r="E68" s="24">
        <v>10.635602909620419</v>
      </c>
      <c r="F68" s="24">
        <v>10.875913660184132</v>
      </c>
      <c r="G68" s="24">
        <v>10.416123331363023</v>
      </c>
      <c r="H68" s="24">
        <v>11.167216697141329</v>
      </c>
      <c r="I68" s="24">
        <v>11.035494246696095</v>
      </c>
      <c r="J68" s="24">
        <v>10.775562879046152</v>
      </c>
      <c r="K68" s="24">
        <v>11.009292873856468</v>
      </c>
      <c r="L68" s="24">
        <v>11.312126289586235</v>
      </c>
      <c r="M68" s="85">
        <v>10.965910365735358</v>
      </c>
    </row>
    <row r="69" spans="1:13" x14ac:dyDescent="0.4">
      <c r="A69" s="23" t="str">
        <f>B3&amp;C61&amp;D69</f>
        <v>DISTRIBUCION VOLUMEN X CRITERIO (Consumiciones)Total BebidasNOROESTE</v>
      </c>
      <c r="B69" s="23">
        <v>0</v>
      </c>
      <c r="C69" s="23">
        <v>0</v>
      </c>
      <c r="D69" s="24" t="s">
        <v>74</v>
      </c>
      <c r="E69" s="24">
        <v>11.268047165168948</v>
      </c>
      <c r="F69" s="24">
        <v>11.844991926199814</v>
      </c>
      <c r="G69" s="24">
        <v>12.182644675214009</v>
      </c>
      <c r="H69" s="24">
        <v>11.385412128343495</v>
      </c>
      <c r="I69" s="24">
        <v>11.287488141482241</v>
      </c>
      <c r="J69" s="24">
        <v>11.369738744704946</v>
      </c>
      <c r="K69" s="24">
        <v>11.256070713850436</v>
      </c>
      <c r="L69" s="24">
        <v>10.956063541741553</v>
      </c>
      <c r="M69" s="85">
        <v>10.963805252620173</v>
      </c>
    </row>
    <row r="70" spans="1:13" x14ac:dyDescent="0.4">
      <c r="A70" s="23" t="str">
        <f>B3&amp;C61&amp;D70</f>
        <v>DISTRIBUCION VOLUMEN X CRITERIO (Consumiciones)Total Bebidas&lt;2MIL</v>
      </c>
      <c r="B70" s="23">
        <v>0</v>
      </c>
      <c r="C70" s="23">
        <v>0</v>
      </c>
      <c r="D70" s="24" t="s">
        <v>77</v>
      </c>
      <c r="E70" s="25">
        <v>5.2473573712192962</v>
      </c>
      <c r="F70" s="24">
        <v>5.5177683927391046</v>
      </c>
      <c r="G70" s="25">
        <v>5.5070556077304138</v>
      </c>
      <c r="H70" s="24">
        <v>5.9223445020394578</v>
      </c>
      <c r="I70" s="24">
        <v>5.5426821879569577</v>
      </c>
      <c r="J70" s="24">
        <v>5.7781015004447651</v>
      </c>
      <c r="K70" s="24">
        <v>6.0311134514287268</v>
      </c>
      <c r="L70" s="24">
        <v>6.0443603109782265</v>
      </c>
      <c r="M70" s="85">
        <v>5.853807483116201</v>
      </c>
    </row>
    <row r="71" spans="1:13" x14ac:dyDescent="0.4">
      <c r="A71" s="23" t="str">
        <f>B3&amp;C61&amp;D71</f>
        <v>DISTRIBUCION VOLUMEN X CRITERIO (Consumiciones)Total Bebidas2-5MIL</v>
      </c>
      <c r="B71" s="23">
        <v>0</v>
      </c>
      <c r="C71" s="23">
        <v>0</v>
      </c>
      <c r="D71" s="24" t="s">
        <v>80</v>
      </c>
      <c r="E71" s="24">
        <v>5.014159063233449</v>
      </c>
      <c r="F71" s="24">
        <v>5.4521137608923276</v>
      </c>
      <c r="G71" s="24">
        <v>5.0549542278137665</v>
      </c>
      <c r="H71" s="24">
        <v>5.1552020761649269</v>
      </c>
      <c r="I71" s="24">
        <v>5.0833941824670363</v>
      </c>
      <c r="J71" s="24">
        <v>5.121614137384678</v>
      </c>
      <c r="K71" s="24">
        <v>4.915801099372441</v>
      </c>
      <c r="L71" s="24">
        <v>4.8898622456608019</v>
      </c>
      <c r="M71" s="85">
        <v>4.4998224841918546</v>
      </c>
    </row>
    <row r="72" spans="1:13" x14ac:dyDescent="0.4">
      <c r="A72" s="23" t="str">
        <f>B3&amp;C61&amp;D72</f>
        <v>DISTRIBUCION VOLUMEN X CRITERIO (Consumiciones)Total Bebidas5-10MIL</v>
      </c>
      <c r="B72" s="23">
        <v>0</v>
      </c>
      <c r="C72" s="23">
        <v>0</v>
      </c>
      <c r="D72" s="24" t="s">
        <v>81</v>
      </c>
      <c r="E72" s="24">
        <v>7.3650544319026494</v>
      </c>
      <c r="F72" s="24">
        <v>7.3091036780080856</v>
      </c>
      <c r="G72" s="24">
        <v>8.4603022674559902</v>
      </c>
      <c r="H72" s="24">
        <v>8.0704350615267977</v>
      </c>
      <c r="I72" s="24">
        <v>7.6904284888214436</v>
      </c>
      <c r="J72" s="24">
        <v>7.6495383196638347</v>
      </c>
      <c r="K72" s="24">
        <v>7.841390741983691</v>
      </c>
      <c r="L72" s="24">
        <v>7.5788130094998589</v>
      </c>
      <c r="M72" s="85">
        <v>7.6065457799411096</v>
      </c>
    </row>
    <row r="73" spans="1:13" x14ac:dyDescent="0.4">
      <c r="A73" s="23" t="str">
        <f>B3&amp;C61&amp;D73</f>
        <v>DISTRIBUCION VOLUMEN X CRITERIO (Consumiciones)Total Bebidas10-30MIL</v>
      </c>
      <c r="B73" s="23">
        <v>0</v>
      </c>
      <c r="C73" s="23">
        <v>0</v>
      </c>
      <c r="D73" s="24" t="s">
        <v>82</v>
      </c>
      <c r="E73" s="24">
        <v>17.938630644188596</v>
      </c>
      <c r="F73" s="24">
        <v>17.000661016593995</v>
      </c>
      <c r="G73" s="24">
        <v>16.683315280499038</v>
      </c>
      <c r="H73" s="24">
        <v>16.750949402913903</v>
      </c>
      <c r="I73" s="24">
        <v>17.147639566356528</v>
      </c>
      <c r="J73" s="24">
        <v>17.508767942443111</v>
      </c>
      <c r="K73" s="24">
        <v>18.280008702026063</v>
      </c>
      <c r="L73" s="24">
        <v>17.912042401149915</v>
      </c>
      <c r="M73" s="85">
        <v>18.142029804178286</v>
      </c>
    </row>
    <row r="74" spans="1:13" x14ac:dyDescent="0.4">
      <c r="A74" s="23" t="str">
        <f>B3&amp;C61&amp;D74</f>
        <v>DISTRIBUCION VOLUMEN X CRITERIO (Consumiciones)Total Bebidas30-100MIL</v>
      </c>
      <c r="B74" s="23">
        <v>0</v>
      </c>
      <c r="C74" s="23">
        <v>0</v>
      </c>
      <c r="D74" s="24" t="s">
        <v>83</v>
      </c>
      <c r="E74" s="24">
        <v>21.219301449627086</v>
      </c>
      <c r="F74" s="24">
        <v>21.19597014821122</v>
      </c>
      <c r="G74" s="24">
        <v>20.893684308436423</v>
      </c>
      <c r="H74" s="24">
        <v>21.005728150010807</v>
      </c>
      <c r="I74" s="24">
        <v>21.998214394466885</v>
      </c>
      <c r="J74" s="24">
        <v>20.823598794628335</v>
      </c>
      <c r="K74" s="24">
        <v>20.282747862503044</v>
      </c>
      <c r="L74" s="24">
        <v>21.314547675050953</v>
      </c>
      <c r="M74" s="85">
        <v>21.383910600663341</v>
      </c>
    </row>
    <row r="75" spans="1:13" x14ac:dyDescent="0.4">
      <c r="A75" s="23" t="str">
        <f>B3&amp;C61&amp;D75</f>
        <v>DISTRIBUCION VOLUMEN X CRITERIO (Consumiciones)Total Bebidas100-200MIL</v>
      </c>
      <c r="B75" s="23">
        <v>0</v>
      </c>
      <c r="C75" s="23">
        <v>0</v>
      </c>
      <c r="D75" s="24" t="s">
        <v>84</v>
      </c>
      <c r="E75" s="24">
        <v>10.372117499492358</v>
      </c>
      <c r="F75" s="24">
        <v>10.416967489540253</v>
      </c>
      <c r="G75" s="24">
        <v>10.208028660499698</v>
      </c>
      <c r="H75" s="24">
        <v>10.208354059533651</v>
      </c>
      <c r="I75" s="24">
        <v>9.964413459347023</v>
      </c>
      <c r="J75" s="24">
        <v>10.96219433025982</v>
      </c>
      <c r="K75" s="24">
        <v>10.852804734693272</v>
      </c>
      <c r="L75" s="24">
        <v>10.966820844379892</v>
      </c>
      <c r="M75" s="85">
        <v>10.736360648770784</v>
      </c>
    </row>
    <row r="76" spans="1:13" x14ac:dyDescent="0.4">
      <c r="A76" s="23" t="str">
        <f>B3&amp;C61&amp;D76</f>
        <v>DISTRIBUCION VOLUMEN X CRITERIO (Consumiciones)Total Bebidas200-500MIL</v>
      </c>
      <c r="B76" s="23">
        <v>0</v>
      </c>
      <c r="C76" s="23">
        <v>0</v>
      </c>
      <c r="D76" s="24" t="s">
        <v>85</v>
      </c>
      <c r="E76" s="24">
        <v>14.057772880576655</v>
      </c>
      <c r="F76" s="24">
        <v>14.202185990131106</v>
      </c>
      <c r="G76" s="24">
        <v>14.185189074684725</v>
      </c>
      <c r="H76" s="24">
        <v>14.204216824071439</v>
      </c>
      <c r="I76" s="24">
        <v>13.813328879783668</v>
      </c>
      <c r="J76" s="24">
        <v>12.750508442695862</v>
      </c>
      <c r="K76" s="24">
        <v>13.077797843529165</v>
      </c>
      <c r="L76" s="24">
        <v>13.367176863022356</v>
      </c>
      <c r="M76" s="85">
        <v>13.464026322492773</v>
      </c>
    </row>
    <row r="77" spans="1:13" x14ac:dyDescent="0.4">
      <c r="A77" s="23" t="str">
        <f>B3&amp;C61&amp;D77</f>
        <v>DISTRIBUCION VOLUMEN X CRITERIO (Consumiciones)Total Bebidas&gt;500MIL</v>
      </c>
      <c r="B77" s="23">
        <v>0</v>
      </c>
      <c r="C77" s="23">
        <v>0</v>
      </c>
      <c r="D77" s="24" t="s">
        <v>86</v>
      </c>
      <c r="E77" s="24">
        <v>18.785601171750901</v>
      </c>
      <c r="F77" s="24">
        <v>18.905252383247387</v>
      </c>
      <c r="G77" s="24">
        <v>19.007462171560935</v>
      </c>
      <c r="H77" s="24">
        <v>18.682774211918392</v>
      </c>
      <c r="I77" s="24">
        <v>18.759895701550224</v>
      </c>
      <c r="J77" s="24">
        <v>19.405680451113085</v>
      </c>
      <c r="K77" s="24">
        <v>18.718373265002654</v>
      </c>
      <c r="L77" s="24">
        <v>17.926372239719807</v>
      </c>
      <c r="M77" s="85">
        <v>18.313527232508754</v>
      </c>
    </row>
    <row r="78" spans="1:13" x14ac:dyDescent="0.4">
      <c r="A78" s="23" t="str">
        <f>B3&amp;C61&amp;D78</f>
        <v>DISTRIBUCION VOLUMEN X CRITERIO (Consumiciones)Total BebidasDE 15 A 19 AÑOS</v>
      </c>
      <c r="B78" s="23">
        <v>0</v>
      </c>
      <c r="C78" s="23">
        <v>0</v>
      </c>
      <c r="D78" s="24" t="s">
        <v>87</v>
      </c>
      <c r="E78" s="24">
        <v>1.2200514775244689</v>
      </c>
      <c r="F78" s="24">
        <v>1.3260767553927462</v>
      </c>
      <c r="G78" s="24">
        <v>1.0719020886279145</v>
      </c>
      <c r="H78" s="24">
        <v>1.7505223002480284</v>
      </c>
      <c r="I78" s="24">
        <v>1.8954918483089174</v>
      </c>
      <c r="J78" s="24">
        <v>0.92402684002701252</v>
      </c>
      <c r="K78" s="24">
        <v>1.000730525199411</v>
      </c>
      <c r="L78" s="24">
        <v>1.5903875848642679</v>
      </c>
      <c r="M78" s="85">
        <v>1.5558653466705559</v>
      </c>
    </row>
    <row r="79" spans="1:13" x14ac:dyDescent="0.4">
      <c r="A79" s="23" t="str">
        <f>B3&amp;C61&amp;D79</f>
        <v>DISTRIBUCION VOLUMEN X CRITERIO (Consumiciones)Total BebidasDE 20 A 24 AÑOS</v>
      </c>
      <c r="B79" s="23">
        <v>0</v>
      </c>
      <c r="C79" s="23">
        <v>0</v>
      </c>
      <c r="D79" s="24" t="s">
        <v>88</v>
      </c>
      <c r="E79" s="24">
        <v>2.1917790844659462</v>
      </c>
      <c r="F79" s="24">
        <v>2.2130568874309695</v>
      </c>
      <c r="G79" s="24">
        <v>2.1611300974252958</v>
      </c>
      <c r="H79" s="24">
        <v>2.3610046689697048</v>
      </c>
      <c r="I79" s="24">
        <v>1.9202642997557036</v>
      </c>
      <c r="J79" s="24">
        <v>2.0017692630225987</v>
      </c>
      <c r="K79" s="24">
        <v>2.106539869247114</v>
      </c>
      <c r="L79" s="24">
        <v>2.0269245714169779</v>
      </c>
      <c r="M79" s="85">
        <v>2.0478276420489414</v>
      </c>
    </row>
    <row r="80" spans="1:13" x14ac:dyDescent="0.4">
      <c r="A80" s="23" t="str">
        <f>B3&amp;C61&amp;D80</f>
        <v>DISTRIBUCION VOLUMEN X CRITERIO (Consumiciones)Total BebidasDE 25 A 34 AÑOS</v>
      </c>
      <c r="B80" s="23">
        <v>0</v>
      </c>
      <c r="C80" s="23">
        <v>0</v>
      </c>
      <c r="D80" s="24" t="s">
        <v>89</v>
      </c>
      <c r="E80" s="24">
        <v>7.3150037897751083</v>
      </c>
      <c r="F80" s="24">
        <v>6.7603710074692973</v>
      </c>
      <c r="G80" s="24">
        <v>7.0581581308265404</v>
      </c>
      <c r="H80" s="24">
        <v>6.4794733429617253</v>
      </c>
      <c r="I80" s="24">
        <v>6.9075183159554907</v>
      </c>
      <c r="J80" s="24">
        <v>6.2956889806719927</v>
      </c>
      <c r="K80" s="24">
        <v>5.8364111806201917</v>
      </c>
      <c r="L80" s="24">
        <v>5.8958001532220958</v>
      </c>
      <c r="M80" s="85">
        <v>6.107986363618366</v>
      </c>
    </row>
    <row r="81" spans="1:13" x14ac:dyDescent="0.4">
      <c r="A81" s="23" t="str">
        <f>B3&amp;C61&amp;D81</f>
        <v>DISTRIBUCION VOLUMEN X CRITERIO (Consumiciones)Total BebidasDE 35 A 49 AÑOS</v>
      </c>
      <c r="B81" s="23">
        <v>0</v>
      </c>
      <c r="C81" s="23">
        <v>0</v>
      </c>
      <c r="D81" s="24" t="s">
        <v>90</v>
      </c>
      <c r="E81" s="24">
        <v>26.133386668650477</v>
      </c>
      <c r="F81" s="24">
        <v>25.490019030420097</v>
      </c>
      <c r="G81" s="24">
        <v>24.561316126631883</v>
      </c>
      <c r="H81" s="24">
        <v>24.512249613206219</v>
      </c>
      <c r="I81" s="24">
        <v>24.988827408417084</v>
      </c>
      <c r="J81" s="24">
        <v>23.763475200927932</v>
      </c>
      <c r="K81" s="24">
        <v>22.966303134583509</v>
      </c>
      <c r="L81" s="24">
        <v>22.669231247604525</v>
      </c>
      <c r="M81" s="85">
        <v>23.582902522044296</v>
      </c>
    </row>
    <row r="82" spans="1:13" x14ac:dyDescent="0.4">
      <c r="A82" s="23" t="str">
        <f>B3&amp;C61&amp;D82</f>
        <v>DISTRIBUCION VOLUMEN X CRITERIO (Consumiciones)Total BebidasDE 50 A 59 AÑOS</v>
      </c>
      <c r="B82" s="23">
        <v>0</v>
      </c>
      <c r="C82" s="23">
        <v>0</v>
      </c>
      <c r="D82" s="24" t="s">
        <v>91</v>
      </c>
      <c r="E82" s="24">
        <v>25.55106013089511</v>
      </c>
      <c r="F82" s="24">
        <v>24.976502479288463</v>
      </c>
      <c r="G82" s="24">
        <v>24.639682430141534</v>
      </c>
      <c r="H82" s="24">
        <v>25.647605137581948</v>
      </c>
      <c r="I82" s="24">
        <v>24.873384620310823</v>
      </c>
      <c r="J82" s="24">
        <v>26.226395131489749</v>
      </c>
      <c r="K82" s="24">
        <v>26.445994904864854</v>
      </c>
      <c r="L82" s="24">
        <v>26.598129843597906</v>
      </c>
      <c r="M82" s="85">
        <v>26.029585088144191</v>
      </c>
    </row>
    <row r="83" spans="1:13" x14ac:dyDescent="0.4">
      <c r="A83" s="23" t="str">
        <f>B3&amp;C61&amp;D83</f>
        <v>DISTRIBUCION VOLUMEN X CRITERIO (Consumiciones)Total BebidasDE 60 A 75 AÑOS</v>
      </c>
      <c r="B83" s="23">
        <v>0</v>
      </c>
      <c r="C83" s="23">
        <v>0</v>
      </c>
      <c r="D83" s="24" t="s">
        <v>92</v>
      </c>
      <c r="E83" s="24">
        <v>37.588721287803992</v>
      </c>
      <c r="F83" s="24">
        <v>39.234001779220456</v>
      </c>
      <c r="G83" s="24">
        <v>40.507805725498905</v>
      </c>
      <c r="H83" s="24">
        <v>39.249148367575877</v>
      </c>
      <c r="I83" s="24">
        <v>39.414510995851792</v>
      </c>
      <c r="J83" s="24">
        <v>40.788657645972364</v>
      </c>
      <c r="K83" s="24">
        <v>41.644046343233128</v>
      </c>
      <c r="L83" s="24">
        <v>41.219522629809859</v>
      </c>
      <c r="M83" s="85">
        <v>40.675866692887091</v>
      </c>
    </row>
    <row r="84" spans="1:13" x14ac:dyDescent="0.4">
      <c r="A84" s="23" t="str">
        <f>B3&amp;C61&amp;D84</f>
        <v>DISTRIBUCION VOLUMEN X CRITERIO (Consumiciones)Total BebidasNIVEL ALTO</v>
      </c>
      <c r="B84" s="23">
        <v>0</v>
      </c>
      <c r="C84" s="23">
        <v>0</v>
      </c>
      <c r="D84" s="24" t="s">
        <v>186</v>
      </c>
      <c r="E84" s="24">
        <v>22.62095724292184</v>
      </c>
      <c r="F84" s="24">
        <v>23.13036123509141</v>
      </c>
      <c r="G84" s="24">
        <v>23.279226838613663</v>
      </c>
      <c r="H84" s="24">
        <v>23.975283791711117</v>
      </c>
      <c r="I84" s="24">
        <v>23.087659795685038</v>
      </c>
      <c r="J84" s="24">
        <v>23.773565682175313</v>
      </c>
      <c r="K84" s="24">
        <v>24.48889811831047</v>
      </c>
      <c r="L84" s="24">
        <v>24.449642018668044</v>
      </c>
      <c r="M84" s="85">
        <v>24.075235026970525</v>
      </c>
    </row>
    <row r="85" spans="1:13" x14ac:dyDescent="0.4">
      <c r="A85" s="23" t="str">
        <f>B3&amp;C61&amp;D85</f>
        <v>DISTRIBUCION VOLUMEN X CRITERIO (Consumiciones)Total BebidasNIVEL MEDIO ALTO</v>
      </c>
      <c r="B85" s="23">
        <v>0</v>
      </c>
      <c r="C85" s="23">
        <v>0</v>
      </c>
      <c r="D85" s="24" t="s">
        <v>187</v>
      </c>
      <c r="E85" s="24">
        <v>14.959885703065783</v>
      </c>
      <c r="F85" s="24">
        <v>14.016917198940595</v>
      </c>
      <c r="G85" s="24">
        <v>13.820169766653365</v>
      </c>
      <c r="H85" s="24">
        <v>14.154962795755729</v>
      </c>
      <c r="I85" s="24">
        <v>13.868925001428359</v>
      </c>
      <c r="J85" s="24">
        <v>13.952529673852135</v>
      </c>
      <c r="K85" s="24">
        <v>13.712637838733164</v>
      </c>
      <c r="L85" s="24">
        <v>13.703903811454785</v>
      </c>
      <c r="M85" s="85">
        <v>13.770237791993706</v>
      </c>
    </row>
    <row r="86" spans="1:13" x14ac:dyDescent="0.4">
      <c r="A86" s="23" t="str">
        <f>B3&amp;C61&amp;D86</f>
        <v>DISTRIBUCION VOLUMEN X CRITERIO (Consumiciones)Total BebidasNIVEL MEDIO</v>
      </c>
      <c r="B86" s="23">
        <v>0</v>
      </c>
      <c r="C86" s="23">
        <v>0</v>
      </c>
      <c r="D86" s="24" t="s">
        <v>188</v>
      </c>
      <c r="E86" s="24">
        <v>25.324771226246828</v>
      </c>
      <c r="F86" s="24">
        <v>25.618971239745829</v>
      </c>
      <c r="G86" s="24">
        <v>24.451156831622566</v>
      </c>
      <c r="H86" s="24">
        <v>25.014961457843764</v>
      </c>
      <c r="I86" s="24">
        <v>25.316659310356947</v>
      </c>
      <c r="J86" s="24">
        <v>24.531351027269771</v>
      </c>
      <c r="K86" s="24">
        <v>23.794318219743467</v>
      </c>
      <c r="L86" s="24">
        <v>24.371191775934076</v>
      </c>
      <c r="M86" s="85">
        <v>24.313931097470036</v>
      </c>
    </row>
    <row r="87" spans="1:13" x14ac:dyDescent="0.4">
      <c r="A87" s="23" t="str">
        <f>B3&amp;C61&amp;D87</f>
        <v>DISTRIBUCION VOLUMEN X CRITERIO (Consumiciones)Total BebidasNIVEL MEDIO BAJO</v>
      </c>
      <c r="B87" s="23">
        <v>0</v>
      </c>
      <c r="C87" s="23">
        <v>0</v>
      </c>
      <c r="D87" s="24" t="s">
        <v>189</v>
      </c>
      <c r="E87" s="24">
        <v>16.106696651521794</v>
      </c>
      <c r="F87" s="24">
        <v>14.952055660010148</v>
      </c>
      <c r="G87" s="24">
        <v>15.041007438167792</v>
      </c>
      <c r="H87" s="24">
        <v>15.033383476444174</v>
      </c>
      <c r="I87" s="24">
        <v>15.021645130363645</v>
      </c>
      <c r="J87" s="24">
        <v>15.345434073563199</v>
      </c>
      <c r="K87" s="24">
        <v>15.00815196901881</v>
      </c>
      <c r="L87" s="24">
        <v>15.35677063922371</v>
      </c>
      <c r="M87" s="85">
        <v>15.866145161737357</v>
      </c>
    </row>
    <row r="88" spans="1:13" x14ac:dyDescent="0.4">
      <c r="A88" s="23" t="str">
        <f>B3&amp;C61&amp;D88</f>
        <v>DISTRIBUCION VOLUMEN X CRITERIO (Consumiciones)Total BebidasHOMBRE</v>
      </c>
      <c r="B88" s="23">
        <v>0</v>
      </c>
      <c r="C88" s="23">
        <v>0</v>
      </c>
      <c r="D88" s="24" t="s">
        <v>97</v>
      </c>
      <c r="E88" s="24">
        <v>60.490969481181921</v>
      </c>
      <c r="F88" s="24">
        <v>60.560473493615575</v>
      </c>
      <c r="G88" s="24">
        <v>60.138981820145766</v>
      </c>
      <c r="H88" s="24">
        <v>59.39570118593889</v>
      </c>
      <c r="I88" s="24">
        <v>60.440826074863587</v>
      </c>
      <c r="J88" s="24">
        <v>61.23704075248213</v>
      </c>
      <c r="K88" s="24">
        <v>60.519884253164676</v>
      </c>
      <c r="L88" s="24">
        <v>60.553204983731732</v>
      </c>
      <c r="M88" s="85">
        <v>61.219540201061392</v>
      </c>
    </row>
    <row r="89" spans="1:13" x14ac:dyDescent="0.4">
      <c r="A89" s="23" t="str">
        <f>B3&amp;C61&amp;D89</f>
        <v>DISTRIBUCION VOLUMEN X CRITERIO (Consumiciones)Total BebidasMUJER</v>
      </c>
      <c r="B89" s="23">
        <v>0</v>
      </c>
      <c r="C89" s="23">
        <v>0</v>
      </c>
      <c r="D89" s="24" t="s">
        <v>98</v>
      </c>
      <c r="E89" s="24">
        <v>39.509024421030297</v>
      </c>
      <c r="F89" s="24">
        <v>39.439551905677185</v>
      </c>
      <c r="G89" s="24">
        <v>39.861012178912091</v>
      </c>
      <c r="H89" s="24">
        <v>40.60432025495799</v>
      </c>
      <c r="I89" s="24">
        <v>39.559161368135484</v>
      </c>
      <c r="J89" s="24">
        <v>38.762965778573694</v>
      </c>
      <c r="K89" s="24">
        <v>39.480140468500267</v>
      </c>
      <c r="L89" s="24">
        <v>39.446790605730087</v>
      </c>
      <c r="M89" s="85">
        <v>38.780499393542648</v>
      </c>
    </row>
    <row r="90" spans="1:13" x14ac:dyDescent="0.4">
      <c r="A90" s="23" t="str">
        <f>B3&amp;C90&amp;D90</f>
        <v>DISTRIBUCION VOLUMEN X CRITERIO (Consumiciones)Total Bebidas FriasT.ESPAÑA</v>
      </c>
      <c r="B90" s="23">
        <v>0</v>
      </c>
      <c r="C90" s="23" t="s">
        <v>57</v>
      </c>
      <c r="D90" s="24" t="s">
        <v>45</v>
      </c>
      <c r="E90" s="24">
        <v>100</v>
      </c>
      <c r="F90" s="24">
        <v>100</v>
      </c>
      <c r="G90" s="24">
        <v>100</v>
      </c>
      <c r="H90" s="24">
        <v>100</v>
      </c>
      <c r="I90" s="24">
        <v>100</v>
      </c>
      <c r="J90" s="24">
        <v>100</v>
      </c>
      <c r="K90" s="24">
        <v>100</v>
      </c>
      <c r="L90" s="24">
        <v>100</v>
      </c>
      <c r="M90" s="85">
        <v>100</v>
      </c>
    </row>
    <row r="91" spans="1:13" x14ac:dyDescent="0.4">
      <c r="A91" s="23" t="str">
        <f>B3&amp;C90&amp;D91</f>
        <v>DISTRIBUCION VOLUMEN X CRITERIO (Consumiciones)Total Bebidas FriasBCN AM</v>
      </c>
      <c r="B91" s="23">
        <v>0</v>
      </c>
      <c r="C91" s="23">
        <v>0</v>
      </c>
      <c r="D91" s="24" t="s">
        <v>49</v>
      </c>
      <c r="E91" s="24">
        <v>8.4879487069787292</v>
      </c>
      <c r="F91" s="24">
        <v>8.6375438160855413</v>
      </c>
      <c r="G91" s="24">
        <v>8.1163208227455215</v>
      </c>
      <c r="H91" s="24">
        <v>8.5652262714089815</v>
      </c>
      <c r="I91" s="24">
        <v>8.060978661319858</v>
      </c>
      <c r="J91" s="24">
        <v>8.2901630397028629</v>
      </c>
      <c r="K91" s="24">
        <v>8.116021004757366</v>
      </c>
      <c r="L91" s="24">
        <v>8.4522062571427039</v>
      </c>
      <c r="M91" s="85">
        <v>8.5039589878803419</v>
      </c>
    </row>
    <row r="92" spans="1:13" x14ac:dyDescent="0.4">
      <c r="A92" s="23" t="str">
        <f>B3&amp;C90&amp;D92</f>
        <v>DISTRIBUCION VOLUMEN X CRITERIO (Consumiciones)Total Bebidas FriasREST.CAT ARAGON</v>
      </c>
      <c r="B92" s="23">
        <v>0</v>
      </c>
      <c r="C92" s="23">
        <v>0</v>
      </c>
      <c r="D92" s="24" t="s">
        <v>54</v>
      </c>
      <c r="E92" s="24">
        <v>11.039881188003662</v>
      </c>
      <c r="F92" s="24">
        <v>11.95205869697212</v>
      </c>
      <c r="G92" s="24">
        <v>12.616323282167519</v>
      </c>
      <c r="H92" s="24">
        <v>13.131036092550987</v>
      </c>
      <c r="I92" s="24">
        <v>12.36468472856907</v>
      </c>
      <c r="J92" s="24">
        <v>13.188272743492066</v>
      </c>
      <c r="K92" s="24">
        <v>13.424815934026855</v>
      </c>
      <c r="L92" s="24">
        <v>13.815639100971676</v>
      </c>
      <c r="M92" s="85">
        <v>13.629315797792197</v>
      </c>
    </row>
    <row r="93" spans="1:13" x14ac:dyDescent="0.4">
      <c r="A93" s="23" t="str">
        <f>B3&amp;C90&amp;D93</f>
        <v>DISTRIBUCION VOLUMEN X CRITERIO (Consumiciones)Total Bebidas FriasLEVANTE</v>
      </c>
      <c r="B93" s="23">
        <v>0</v>
      </c>
      <c r="C93" s="23">
        <v>0</v>
      </c>
      <c r="D93" s="24" t="s">
        <v>58</v>
      </c>
      <c r="E93" s="24">
        <v>14.38191510616195</v>
      </c>
      <c r="F93" s="24">
        <v>13.508671375531703</v>
      </c>
      <c r="G93" s="24">
        <v>13.032418133220002</v>
      </c>
      <c r="H93" s="24">
        <v>13.274135454860808</v>
      </c>
      <c r="I93" s="24">
        <v>13.932440960230924</v>
      </c>
      <c r="J93" s="24">
        <v>13.150235573902636</v>
      </c>
      <c r="K93" s="24">
        <v>12.381843159330106</v>
      </c>
      <c r="L93" s="24">
        <v>12.440712204701173</v>
      </c>
      <c r="M93" s="85">
        <v>12.490613221594021</v>
      </c>
    </row>
    <row r="94" spans="1:13" x14ac:dyDescent="0.4">
      <c r="A94" s="23" t="str">
        <f>B3&amp;C90&amp;D94</f>
        <v>DISTRIBUCION VOLUMEN X CRITERIO (Consumiciones)Total Bebidas FriasANDALUCIA</v>
      </c>
      <c r="B94" s="23">
        <v>0</v>
      </c>
      <c r="C94" s="23">
        <v>0</v>
      </c>
      <c r="D94" s="24" t="s">
        <v>62</v>
      </c>
      <c r="E94" s="24">
        <v>21.978381317390934</v>
      </c>
      <c r="F94" s="24">
        <v>20.431916195128203</v>
      </c>
      <c r="G94" s="24">
        <v>20.779400668372521</v>
      </c>
      <c r="H94" s="24">
        <v>19.910386212664978</v>
      </c>
      <c r="I94" s="24">
        <v>20.457437856583294</v>
      </c>
      <c r="J94" s="24">
        <v>20.578120462439202</v>
      </c>
      <c r="K94" s="24">
        <v>21.549039889936374</v>
      </c>
      <c r="L94" s="24">
        <v>21.0624654601645</v>
      </c>
      <c r="M94" s="85">
        <v>21.591000105704811</v>
      </c>
    </row>
    <row r="95" spans="1:13" x14ac:dyDescent="0.4">
      <c r="A95" s="23" t="str">
        <f>B3&amp;C90&amp;D95</f>
        <v>DISTRIBUCION VOLUMEN X CRITERIO (Consumiciones)Total Bebidas FriasMDD AM</v>
      </c>
      <c r="B95" s="23">
        <v>0</v>
      </c>
      <c r="C95" s="23">
        <v>0</v>
      </c>
      <c r="D95" s="24" t="s">
        <v>66</v>
      </c>
      <c r="E95" s="24">
        <v>13.571520842566628</v>
      </c>
      <c r="F95" s="24">
        <v>14.217393547392238</v>
      </c>
      <c r="G95" s="24">
        <v>14.074701499952289</v>
      </c>
      <c r="H95" s="24">
        <v>13.772188668112573</v>
      </c>
      <c r="I95" s="24">
        <v>13.593998137165949</v>
      </c>
      <c r="J95" s="24">
        <v>14.160323331170435</v>
      </c>
      <c r="K95" s="24">
        <v>14.004458633674673</v>
      </c>
      <c r="L95" s="24">
        <v>13.363080068033414</v>
      </c>
      <c r="M95" s="85">
        <v>13.339307171785149</v>
      </c>
    </row>
    <row r="96" spans="1:13" x14ac:dyDescent="0.4">
      <c r="A96" s="23" t="str">
        <f>B3&amp;C90&amp;D96</f>
        <v>DISTRIBUCION VOLUMEN X CRITERIO (Consumiciones)Total Bebidas FriasRTO CENTRO</v>
      </c>
      <c r="B96" s="23">
        <v>0</v>
      </c>
      <c r="C96" s="23">
        <v>0</v>
      </c>
      <c r="D96" s="24" t="s">
        <v>69</v>
      </c>
      <c r="E96" s="24">
        <v>10.073721672389752</v>
      </c>
      <c r="F96" s="24">
        <v>9.4377889537260184</v>
      </c>
      <c r="G96" s="24">
        <v>9.7062613932723991</v>
      </c>
      <c r="H96" s="24">
        <v>9.6685178160975447</v>
      </c>
      <c r="I96" s="24">
        <v>9.9510215357644558</v>
      </c>
      <c r="J96" s="24">
        <v>9.6421190838700266</v>
      </c>
      <c r="K96" s="24">
        <v>9.742704931525223</v>
      </c>
      <c r="L96" s="24">
        <v>9.888379323850863</v>
      </c>
      <c r="M96" s="85">
        <v>9.9600062861225975</v>
      </c>
    </row>
    <row r="97" spans="1:13" x14ac:dyDescent="0.4">
      <c r="A97" s="23" t="str">
        <f>B3&amp;C90&amp;D97</f>
        <v>DISTRIBUCION VOLUMEN X CRITERIO (Consumiciones)Total Bebidas FriasNORTE-CENTRO</v>
      </c>
      <c r="B97" s="23">
        <v>0</v>
      </c>
      <c r="C97" s="23">
        <v>0</v>
      </c>
      <c r="D97" s="24" t="s">
        <v>72</v>
      </c>
      <c r="E97" s="24">
        <v>10.262442258590962</v>
      </c>
      <c r="F97" s="24">
        <v>10.519679325497318</v>
      </c>
      <c r="G97" s="24">
        <v>9.7855246291437563</v>
      </c>
      <c r="H97" s="24">
        <v>10.759276009297892</v>
      </c>
      <c r="I97" s="24">
        <v>10.745675817388904</v>
      </c>
      <c r="J97" s="24">
        <v>10.313664317233977</v>
      </c>
      <c r="K97" s="24">
        <v>10.214924839304258</v>
      </c>
      <c r="L97" s="24">
        <v>10.926438869185908</v>
      </c>
      <c r="M97" s="85">
        <v>10.447645843717062</v>
      </c>
    </row>
    <row r="98" spans="1:13" x14ac:dyDescent="0.4">
      <c r="A98" s="23" t="str">
        <f>B3&amp;C90&amp;D98</f>
        <v>DISTRIBUCION VOLUMEN X CRITERIO (Consumiciones)Total Bebidas FriasNOROESTE</v>
      </c>
      <c r="B98" s="23">
        <v>0</v>
      </c>
      <c r="C98" s="23">
        <v>0</v>
      </c>
      <c r="D98" s="24" t="s">
        <v>74</v>
      </c>
      <c r="E98" s="24">
        <v>10.204192023180884</v>
      </c>
      <c r="F98" s="24">
        <v>11.294940152740478</v>
      </c>
      <c r="G98" s="24">
        <v>11.889082035496346</v>
      </c>
      <c r="H98" s="24">
        <v>10.919201055576629</v>
      </c>
      <c r="I98" s="24">
        <v>10.893770909279464</v>
      </c>
      <c r="J98" s="24">
        <v>10.677107305467759</v>
      </c>
      <c r="K98" s="24">
        <v>10.566189575251128</v>
      </c>
      <c r="L98" s="24">
        <v>10.05109883624228</v>
      </c>
      <c r="M98" s="85">
        <v>10.038154832052349</v>
      </c>
    </row>
    <row r="99" spans="1:13" x14ac:dyDescent="0.4">
      <c r="A99" s="23" t="str">
        <f>B3&amp;C90&amp;D99</f>
        <v>DISTRIBUCION VOLUMEN X CRITERIO (Consumiciones)Total Bebidas Frias&lt;2MIL</v>
      </c>
      <c r="B99" s="23">
        <v>0</v>
      </c>
      <c r="C99" s="23">
        <v>0</v>
      </c>
      <c r="D99" s="24" t="s">
        <v>77</v>
      </c>
      <c r="E99" s="25">
        <v>5.4318585952819953</v>
      </c>
      <c r="F99" s="24">
        <v>5.6657646916759221</v>
      </c>
      <c r="G99" s="24">
        <v>5.5167767012067896</v>
      </c>
      <c r="H99" s="24">
        <v>5.8552303886765413</v>
      </c>
      <c r="I99" s="24">
        <v>5.3985244925670592</v>
      </c>
      <c r="J99" s="24">
        <v>5.7839341163890534</v>
      </c>
      <c r="K99" s="24">
        <v>5.9833482022195623</v>
      </c>
      <c r="L99" s="24">
        <v>6.2294337076601982</v>
      </c>
      <c r="M99" s="85">
        <v>5.8328590096615995</v>
      </c>
    </row>
    <row r="100" spans="1:13" x14ac:dyDescent="0.4">
      <c r="A100" s="23" t="str">
        <f>B3&amp;C90&amp;D100</f>
        <v>DISTRIBUCION VOLUMEN X CRITERIO (Consumiciones)Total Bebidas Frias2-5MIL</v>
      </c>
      <c r="B100" s="23">
        <v>0</v>
      </c>
      <c r="C100" s="23">
        <v>0</v>
      </c>
      <c r="D100" s="24" t="s">
        <v>80</v>
      </c>
      <c r="E100" s="24">
        <v>5.1345046170281972</v>
      </c>
      <c r="F100" s="24">
        <v>5.6620876270687743</v>
      </c>
      <c r="G100" s="24">
        <v>5.1659745853168566</v>
      </c>
      <c r="H100" s="24">
        <v>5.3233507425670359</v>
      </c>
      <c r="I100" s="24">
        <v>5.2555168008998754</v>
      </c>
      <c r="J100" s="24">
        <v>5.2347825842478786</v>
      </c>
      <c r="K100" s="24">
        <v>4.867198153142076</v>
      </c>
      <c r="L100" s="24">
        <v>5.1579892316194424</v>
      </c>
      <c r="M100" s="85">
        <v>4.5681183273836456</v>
      </c>
    </row>
    <row r="101" spans="1:13" x14ac:dyDescent="0.4">
      <c r="A101" s="23" t="str">
        <f>B3&amp;C90&amp;D101</f>
        <v>DISTRIBUCION VOLUMEN X CRITERIO (Consumiciones)Total Bebidas Frias5-10MIL</v>
      </c>
      <c r="B101" s="23">
        <v>0</v>
      </c>
      <c r="C101" s="23">
        <v>0</v>
      </c>
      <c r="D101" s="24" t="s">
        <v>81</v>
      </c>
      <c r="E101" s="24">
        <v>7.2078879718014663</v>
      </c>
      <c r="F101" s="24">
        <v>7.3185355010213131</v>
      </c>
      <c r="G101" s="24">
        <v>8.5339129699094638</v>
      </c>
      <c r="H101" s="24">
        <v>8.1909115371024157</v>
      </c>
      <c r="I101" s="24">
        <v>8.0571477811770276</v>
      </c>
      <c r="J101" s="24">
        <v>7.7652887574098965</v>
      </c>
      <c r="K101" s="24">
        <v>8.0862544428841723</v>
      </c>
      <c r="L101" s="24">
        <v>7.6973398290579951</v>
      </c>
      <c r="M101" s="85">
        <v>8.0722137991624265</v>
      </c>
    </row>
    <row r="102" spans="1:13" x14ac:dyDescent="0.4">
      <c r="A102" s="23" t="str">
        <f>B3&amp;C90&amp;D102</f>
        <v>DISTRIBUCION VOLUMEN X CRITERIO (Consumiciones)Total Bebidas Frias10-30MIL</v>
      </c>
      <c r="B102" s="23">
        <v>0</v>
      </c>
      <c r="C102" s="23">
        <v>0</v>
      </c>
      <c r="D102" s="24" t="s">
        <v>82</v>
      </c>
      <c r="E102" s="24">
        <v>16.973762420036376</v>
      </c>
      <c r="F102" s="24">
        <v>16.558628090936768</v>
      </c>
      <c r="G102" s="24">
        <v>16.025406812992436</v>
      </c>
      <c r="H102" s="24">
        <v>16.354765818250193</v>
      </c>
      <c r="I102" s="24">
        <v>16.636379655821077</v>
      </c>
      <c r="J102" s="24">
        <v>17.041741429951571</v>
      </c>
      <c r="K102" s="24">
        <v>17.871581595638101</v>
      </c>
      <c r="L102" s="24">
        <v>17.669821975651764</v>
      </c>
      <c r="M102" s="85">
        <v>17.981422238607777</v>
      </c>
    </row>
    <row r="103" spans="1:13" x14ac:dyDescent="0.4">
      <c r="A103" s="23" t="str">
        <f>B3&amp;C90&amp;D103</f>
        <v>DISTRIBUCION VOLUMEN X CRITERIO (Consumiciones)Total Bebidas Frias30-100MIL</v>
      </c>
      <c r="B103" s="23">
        <v>0</v>
      </c>
      <c r="C103" s="23">
        <v>0</v>
      </c>
      <c r="D103" s="24" t="s">
        <v>83</v>
      </c>
      <c r="E103" s="24">
        <v>20.164145310843068</v>
      </c>
      <c r="F103" s="24">
        <v>19.716810466764972</v>
      </c>
      <c r="G103" s="24">
        <v>20.084269635287395</v>
      </c>
      <c r="H103" s="24">
        <v>20.438842367007396</v>
      </c>
      <c r="I103" s="24">
        <v>20.976419378207595</v>
      </c>
      <c r="J103" s="24">
        <v>19.996316942987708</v>
      </c>
      <c r="K103" s="24">
        <v>19.942438104450709</v>
      </c>
      <c r="L103" s="24">
        <v>21.007812038909965</v>
      </c>
      <c r="M103" s="85">
        <v>21.527925448113709</v>
      </c>
    </row>
    <row r="104" spans="1:13" x14ac:dyDescent="0.4">
      <c r="A104" s="23" t="str">
        <f>B3&amp;C90&amp;D104</f>
        <v>DISTRIBUCION VOLUMEN X CRITERIO (Consumiciones)Total Bebidas Frias100-200MIL</v>
      </c>
      <c r="B104" s="23">
        <v>0</v>
      </c>
      <c r="C104" s="23">
        <v>0</v>
      </c>
      <c r="D104" s="24" t="s">
        <v>84</v>
      </c>
      <c r="E104" s="24">
        <v>10.301682117681365</v>
      </c>
      <c r="F104" s="24">
        <v>10.167032615665111</v>
      </c>
      <c r="G104" s="24">
        <v>9.805127206224503</v>
      </c>
      <c r="H104" s="24">
        <v>9.7038614782611532</v>
      </c>
      <c r="I104" s="24">
        <v>9.5330532555811338</v>
      </c>
      <c r="J104" s="24">
        <v>10.460840165751623</v>
      </c>
      <c r="K104" s="24">
        <v>10.360622989398042</v>
      </c>
      <c r="L104" s="24">
        <v>10.421500008048117</v>
      </c>
      <c r="M104" s="85">
        <v>10.234900584117385</v>
      </c>
    </row>
    <row r="105" spans="1:13" x14ac:dyDescent="0.4">
      <c r="A105" s="23" t="str">
        <f>B3&amp;C90&amp;D105</f>
        <v>DISTRIBUCION VOLUMEN X CRITERIO (Consumiciones)Total Bebidas Frias200-500MIL</v>
      </c>
      <c r="B105" s="23">
        <v>0</v>
      </c>
      <c r="C105" s="23">
        <v>0</v>
      </c>
      <c r="D105" s="24" t="s">
        <v>85</v>
      </c>
      <c r="E105" s="24">
        <v>14.626224454320061</v>
      </c>
      <c r="F105" s="24">
        <v>14.72603714368161</v>
      </c>
      <c r="G105" s="24">
        <v>14.892370774590038</v>
      </c>
      <c r="H105" s="24">
        <v>14.937116032380526</v>
      </c>
      <c r="I105" s="24">
        <v>14.723058886254165</v>
      </c>
      <c r="J105" s="24">
        <v>13.259825263311049</v>
      </c>
      <c r="K105" s="24">
        <v>13.394018033689711</v>
      </c>
      <c r="L105" s="24">
        <v>13.718364193390887</v>
      </c>
      <c r="M105" s="85">
        <v>13.435508662009587</v>
      </c>
    </row>
    <row r="106" spans="1:13" x14ac:dyDescent="0.4">
      <c r="A106" s="23" t="str">
        <f>B3&amp;C90&amp;D106</f>
        <v>DISTRIBUCION VOLUMEN X CRITERIO (Consumiciones)Total Bebidas Frias&gt;500MIL</v>
      </c>
      <c r="B106" s="23">
        <v>0</v>
      </c>
      <c r="C106" s="23">
        <v>0</v>
      </c>
      <c r="D106" s="24" t="s">
        <v>86</v>
      </c>
      <c r="E106" s="24">
        <v>20.15993970511331</v>
      </c>
      <c r="F106" s="24">
        <v>20.185100461645654</v>
      </c>
      <c r="G106" s="24">
        <v>19.97619279507407</v>
      </c>
      <c r="H106" s="24">
        <v>19.195887919547943</v>
      </c>
      <c r="I106" s="24">
        <v>19.419894370553365</v>
      </c>
      <c r="J106" s="24">
        <v>20.457284797420737</v>
      </c>
      <c r="K106" s="24">
        <v>19.494522221025484</v>
      </c>
      <c r="L106" s="24">
        <v>18.097747063778648</v>
      </c>
      <c r="M106" s="85">
        <v>18.347064287510801</v>
      </c>
    </row>
    <row r="107" spans="1:13" x14ac:dyDescent="0.4">
      <c r="A107" s="23" t="str">
        <f>B3&amp;C90&amp;D107</f>
        <v>DISTRIBUCION VOLUMEN X CRITERIO (Consumiciones)Total Bebidas FriasDE 15 A 19 AÑOS</v>
      </c>
      <c r="B107" s="23">
        <v>0</v>
      </c>
      <c r="C107" s="23">
        <v>0</v>
      </c>
      <c r="D107" s="24" t="s">
        <v>87</v>
      </c>
      <c r="E107" s="24">
        <v>1.6664790585756766</v>
      </c>
      <c r="F107" s="24">
        <v>1.8088618050724898</v>
      </c>
      <c r="G107" s="24">
        <v>1.4010520423532145</v>
      </c>
      <c r="H107" s="24">
        <v>2.2611138667626278</v>
      </c>
      <c r="I107" s="24">
        <v>2.6263905363382811</v>
      </c>
      <c r="J107" s="24">
        <v>1.4023321576212513</v>
      </c>
      <c r="K107" s="24">
        <v>1.4156090790299931</v>
      </c>
      <c r="L107" s="24">
        <v>2.0868546080835286</v>
      </c>
      <c r="M107" s="85">
        <v>1.9337982323144667</v>
      </c>
    </row>
    <row r="108" spans="1:13" x14ac:dyDescent="0.4">
      <c r="A108" s="23" t="str">
        <f>B3&amp;C90&amp;D108</f>
        <v>DISTRIBUCION VOLUMEN X CRITERIO (Consumiciones)Total Bebidas FriasDE 20 A 24 AÑOS</v>
      </c>
      <c r="B108" s="23">
        <v>0</v>
      </c>
      <c r="C108" s="23">
        <v>0</v>
      </c>
      <c r="D108" s="24" t="s">
        <v>88</v>
      </c>
      <c r="E108" s="24">
        <v>2.6741536140587274</v>
      </c>
      <c r="F108" s="24">
        <v>2.9144427682411824</v>
      </c>
      <c r="G108" s="24">
        <v>2.5987177557479151</v>
      </c>
      <c r="H108" s="24">
        <v>2.8787059460475852</v>
      </c>
      <c r="I108" s="24">
        <v>2.3899076479256549</v>
      </c>
      <c r="J108" s="24">
        <v>2.5167275101281139</v>
      </c>
      <c r="K108" s="24">
        <v>2.6203566906939741</v>
      </c>
      <c r="L108" s="24">
        <v>2.4498199904495679</v>
      </c>
      <c r="M108" s="85">
        <v>2.3486879404062995</v>
      </c>
    </row>
    <row r="109" spans="1:13" x14ac:dyDescent="0.4">
      <c r="A109" s="23" t="str">
        <f>B3&amp;C90&amp;D109</f>
        <v>DISTRIBUCION VOLUMEN X CRITERIO (Consumiciones)Total Bebidas FriasDE 25 A 34 AÑOS</v>
      </c>
      <c r="B109" s="23">
        <v>0</v>
      </c>
      <c r="C109" s="23">
        <v>0</v>
      </c>
      <c r="D109" s="24" t="s">
        <v>89</v>
      </c>
      <c r="E109" s="24">
        <v>8.421888505965315</v>
      </c>
      <c r="F109" s="24">
        <v>7.9154331832687328</v>
      </c>
      <c r="G109" s="24">
        <v>8.0204879689994755</v>
      </c>
      <c r="H109" s="24">
        <v>7.0441974083907972</v>
      </c>
      <c r="I109" s="24">
        <v>8.1155383123515286</v>
      </c>
      <c r="J109" s="24">
        <v>7.2892840964215901</v>
      </c>
      <c r="K109" s="24">
        <v>6.5845910920807427</v>
      </c>
      <c r="L109" s="24">
        <v>6.4542565149507176</v>
      </c>
      <c r="M109" s="85">
        <v>7.1088205780424474</v>
      </c>
    </row>
    <row r="110" spans="1:13" x14ac:dyDescent="0.4">
      <c r="A110" s="23" t="str">
        <f>B3&amp;C90&amp;D110</f>
        <v>DISTRIBUCION VOLUMEN X CRITERIO (Consumiciones)Total Bebidas FriasDE 35 A 49 AÑOS</v>
      </c>
      <c r="B110" s="23">
        <v>0</v>
      </c>
      <c r="C110" s="23">
        <v>0</v>
      </c>
      <c r="D110" s="24" t="s">
        <v>90</v>
      </c>
      <c r="E110" s="24">
        <v>25.272502482865011</v>
      </c>
      <c r="F110" s="24">
        <v>24.269193330487379</v>
      </c>
      <c r="G110" s="24">
        <v>23.985276916160274</v>
      </c>
      <c r="H110" s="24">
        <v>24.261261699361661</v>
      </c>
      <c r="I110" s="24">
        <v>23.67782997260829</v>
      </c>
      <c r="J110" s="24">
        <v>22.848308072255861</v>
      </c>
      <c r="K110" s="24">
        <v>23.01719845797118</v>
      </c>
      <c r="L110" s="24">
        <v>22.725414343890677</v>
      </c>
      <c r="M110" s="85">
        <v>23.204284718218037</v>
      </c>
    </row>
    <row r="111" spans="1:13" x14ac:dyDescent="0.4">
      <c r="A111" s="23" t="str">
        <f>B3&amp;C90&amp;D111</f>
        <v>DISTRIBUCION VOLUMEN X CRITERIO (Consumiciones)Total Bebidas FriasDE 50 A 59 AÑOS</v>
      </c>
      <c r="B111" s="23">
        <v>0</v>
      </c>
      <c r="C111" s="23">
        <v>0</v>
      </c>
      <c r="D111" s="24" t="s">
        <v>91</v>
      </c>
      <c r="E111" s="24">
        <v>25.239034168625473</v>
      </c>
      <c r="F111" s="24">
        <v>24.721620811074509</v>
      </c>
      <c r="G111" s="24">
        <v>24.27175039031027</v>
      </c>
      <c r="H111" s="24">
        <v>25.674923895388986</v>
      </c>
      <c r="I111" s="24">
        <v>24.51185593394835</v>
      </c>
      <c r="J111" s="24">
        <v>25.409356440845528</v>
      </c>
      <c r="K111" s="24">
        <v>25.701980779508983</v>
      </c>
      <c r="L111" s="24">
        <v>26.11532146862039</v>
      </c>
      <c r="M111" s="85">
        <v>25.318021524914936</v>
      </c>
    </row>
    <row r="112" spans="1:13" x14ac:dyDescent="0.4">
      <c r="A112" s="23" t="str">
        <f>B3&amp;C90&amp;D112</f>
        <v>DISTRIBUCION VOLUMEN X CRITERIO (Consumiciones)Total Bebidas FriasDE 60 A 75 AÑOS</v>
      </c>
      <c r="B112" s="23">
        <v>0</v>
      </c>
      <c r="C112" s="23">
        <v>0</v>
      </c>
      <c r="D112" s="24" t="s">
        <v>92</v>
      </c>
      <c r="E112" s="25">
        <v>36.725955669384973</v>
      </c>
      <c r="F112" s="24">
        <v>38.370446968009084</v>
      </c>
      <c r="G112" s="24">
        <v>39.722734601804824</v>
      </c>
      <c r="H112" s="24">
        <v>37.879769303338875</v>
      </c>
      <c r="I112" s="25">
        <v>38.678474369464666</v>
      </c>
      <c r="J112" s="24">
        <v>40.53399875146242</v>
      </c>
      <c r="K112" s="24">
        <v>40.660259836327093</v>
      </c>
      <c r="L112" s="24">
        <v>40.168339780769294</v>
      </c>
      <c r="M112" s="85">
        <v>40.086388129428073</v>
      </c>
    </row>
    <row r="113" spans="1:13" x14ac:dyDescent="0.4">
      <c r="A113" s="23" t="str">
        <f>B3&amp;C90&amp;D113</f>
        <v>DISTRIBUCION VOLUMEN X CRITERIO (Consumiciones)Total Bebidas FriasNIVEL ALTO</v>
      </c>
      <c r="B113" s="23">
        <v>0</v>
      </c>
      <c r="C113" s="23">
        <v>0</v>
      </c>
      <c r="D113" s="24" t="s">
        <v>186</v>
      </c>
      <c r="E113" s="24">
        <v>22.311756049114827</v>
      </c>
      <c r="F113" s="24">
        <v>22.946992103325172</v>
      </c>
      <c r="G113" s="24">
        <v>23.089240619026675</v>
      </c>
      <c r="H113" s="24">
        <v>24.026331060731319</v>
      </c>
      <c r="I113" s="24">
        <v>23.073958040405294</v>
      </c>
      <c r="J113" s="24">
        <v>23.721101210617562</v>
      </c>
      <c r="K113" s="24">
        <v>24.940090920360348</v>
      </c>
      <c r="L113" s="24">
        <v>24.419858192178303</v>
      </c>
      <c r="M113" s="85">
        <v>23.484306991491604</v>
      </c>
    </row>
    <row r="114" spans="1:13" x14ac:dyDescent="0.4">
      <c r="A114" s="23" t="str">
        <f>B3&amp;C90&amp;D114</f>
        <v>DISTRIBUCION VOLUMEN X CRITERIO (Consumiciones)Total Bebidas FriasNIVEL MEDIO ALTO</v>
      </c>
      <c r="B114" s="23">
        <v>0</v>
      </c>
      <c r="C114" s="23">
        <v>0</v>
      </c>
      <c r="D114" s="24" t="s">
        <v>187</v>
      </c>
      <c r="E114" s="24">
        <v>15.270429794213999</v>
      </c>
      <c r="F114" s="24">
        <v>14.257611087205845</v>
      </c>
      <c r="G114" s="24">
        <v>13.789477412176499</v>
      </c>
      <c r="H114" s="24">
        <v>14.195463225020019</v>
      </c>
      <c r="I114" s="24">
        <v>14.079017039832332</v>
      </c>
      <c r="J114" s="24">
        <v>14.701781913120856</v>
      </c>
      <c r="K114" s="24">
        <v>13.858801127461239</v>
      </c>
      <c r="L114" s="24">
        <v>14.070348590774712</v>
      </c>
      <c r="M114" s="85">
        <v>14.086834538491773</v>
      </c>
    </row>
    <row r="115" spans="1:13" x14ac:dyDescent="0.4">
      <c r="A115" s="23" t="str">
        <f>B3&amp;C90&amp;D115</f>
        <v>DISTRIBUCION VOLUMEN X CRITERIO (Consumiciones)Total Bebidas FriasNIVEL MEDIO</v>
      </c>
      <c r="B115" s="23">
        <v>0</v>
      </c>
      <c r="C115" s="23">
        <v>0</v>
      </c>
      <c r="D115" s="24" t="s">
        <v>188</v>
      </c>
      <c r="E115" s="24">
        <v>25.383987379444495</v>
      </c>
      <c r="F115" s="24">
        <v>25.264517913926298</v>
      </c>
      <c r="G115" s="24">
        <v>24.816561550970537</v>
      </c>
      <c r="H115" s="24">
        <v>25.575461085337665</v>
      </c>
      <c r="I115" s="24">
        <v>24.932811676686192</v>
      </c>
      <c r="J115" s="24">
        <v>23.882375529600523</v>
      </c>
      <c r="K115" s="24">
        <v>23.26215912485597</v>
      </c>
      <c r="L115" s="24">
        <v>24.246977932063164</v>
      </c>
      <c r="M115" s="85">
        <v>23.864821853689484</v>
      </c>
    </row>
    <row r="116" spans="1:13" x14ac:dyDescent="0.4">
      <c r="A116" s="23" t="str">
        <f>B3&amp;C90&amp;D116</f>
        <v>DISTRIBUCION VOLUMEN X CRITERIO (Consumiciones)Total Bebidas FriasNIVEL MEDIO BAJO</v>
      </c>
      <c r="B116" s="23">
        <v>0</v>
      </c>
      <c r="C116" s="23">
        <v>0</v>
      </c>
      <c r="D116" s="24" t="s">
        <v>189</v>
      </c>
      <c r="E116" s="24">
        <v>16.495704466997108</v>
      </c>
      <c r="F116" s="24">
        <v>15.147306518994483</v>
      </c>
      <c r="G116" s="24">
        <v>15.17061994158381</v>
      </c>
      <c r="H116" s="24">
        <v>14.934373348635305</v>
      </c>
      <c r="I116" s="24">
        <v>15.426968320417783</v>
      </c>
      <c r="J116" s="24">
        <v>15.329307352161987</v>
      </c>
      <c r="K116" s="24">
        <v>14.830413409229006</v>
      </c>
      <c r="L116" s="24">
        <v>15.00623729068189</v>
      </c>
      <c r="M116" s="85">
        <v>16.171533412887158</v>
      </c>
    </row>
    <row r="117" spans="1:13" x14ac:dyDescent="0.4">
      <c r="A117" s="23" t="str">
        <f>B3&amp;C90&amp;D117</f>
        <v>DISTRIBUCION VOLUMEN X CRITERIO (Consumiciones)Total Bebidas FriasHOMBRE</v>
      </c>
      <c r="B117" s="23">
        <v>0</v>
      </c>
      <c r="C117" s="23">
        <v>0</v>
      </c>
      <c r="D117" s="24" t="s">
        <v>97</v>
      </c>
      <c r="E117" s="24">
        <v>59.147202846437033</v>
      </c>
      <c r="F117" s="24">
        <v>59.893168970926467</v>
      </c>
      <c r="G117" s="24">
        <v>58.963560219931352</v>
      </c>
      <c r="H117" s="24">
        <v>58.032704720593145</v>
      </c>
      <c r="I117" s="24">
        <v>60.014949146437736</v>
      </c>
      <c r="J117" s="24">
        <v>61.068587916644354</v>
      </c>
      <c r="K117" s="24">
        <v>59.195982758865952</v>
      </c>
      <c r="L117" s="24">
        <v>59.115464993373713</v>
      </c>
      <c r="M117" s="85">
        <v>61.013773191169896</v>
      </c>
    </row>
    <row r="118" spans="1:13" x14ac:dyDescent="0.4">
      <c r="A118" s="23" t="str">
        <f>B3&amp;C90&amp;D118</f>
        <v>DISTRIBUCION VOLUMEN X CRITERIO (Consumiciones)Total Bebidas FriasMUJER</v>
      </c>
      <c r="B118" s="23">
        <v>0</v>
      </c>
      <c r="C118" s="23">
        <v>0</v>
      </c>
      <c r="D118" s="24" t="s">
        <v>98</v>
      </c>
      <c r="E118" s="24">
        <v>40.852797153562967</v>
      </c>
      <c r="F118" s="24">
        <v>40.106831029073525</v>
      </c>
      <c r="G118" s="24">
        <v>41.036479130820588</v>
      </c>
      <c r="H118" s="24">
        <v>41.967262859977247</v>
      </c>
      <c r="I118" s="24">
        <v>39.985040095684866</v>
      </c>
      <c r="J118" s="24">
        <v>38.931412083355639</v>
      </c>
      <c r="K118" s="24">
        <v>40.804017241134041</v>
      </c>
      <c r="L118" s="24">
        <v>40.884548420154623</v>
      </c>
      <c r="M118" s="85">
        <v>38.986226808830097</v>
      </c>
    </row>
    <row r="119" spans="1:13" x14ac:dyDescent="0.4">
      <c r="A119" s="23" t="str">
        <f>B3&amp;C119&amp;D119</f>
        <v>DISTRIBUCION VOLUMEN X CRITERIO (Consumiciones)Total Bebidas CalientesT.ESPAÑA</v>
      </c>
      <c r="B119" s="23">
        <v>0</v>
      </c>
      <c r="C119" s="23" t="s">
        <v>61</v>
      </c>
      <c r="D119" s="24" t="s">
        <v>45</v>
      </c>
      <c r="E119" s="24">
        <v>100</v>
      </c>
      <c r="F119" s="24">
        <v>100</v>
      </c>
      <c r="G119" s="24">
        <v>100</v>
      </c>
      <c r="H119" s="24">
        <v>100</v>
      </c>
      <c r="I119" s="24">
        <v>100</v>
      </c>
      <c r="J119" s="24">
        <v>100</v>
      </c>
      <c r="K119" s="24">
        <v>100</v>
      </c>
      <c r="L119" s="24">
        <v>100</v>
      </c>
      <c r="M119" s="85">
        <v>100</v>
      </c>
    </row>
    <row r="120" spans="1:13" x14ac:dyDescent="0.4">
      <c r="A120" s="23" t="str">
        <f>B3&amp;C119&amp;D120</f>
        <v>DISTRIBUCION VOLUMEN X CRITERIO (Consumiciones)Total Bebidas CalientesBCN AM</v>
      </c>
      <c r="B120" s="23">
        <v>0</v>
      </c>
      <c r="C120" s="23">
        <v>0</v>
      </c>
      <c r="D120" s="24" t="s">
        <v>49</v>
      </c>
      <c r="E120" s="24">
        <v>9.1661620664210997</v>
      </c>
      <c r="F120" s="25">
        <v>9.6521357743227334</v>
      </c>
      <c r="G120" s="24">
        <v>9.7925206049187139</v>
      </c>
      <c r="H120" s="24">
        <v>10.017335530264621</v>
      </c>
      <c r="I120" s="24">
        <v>10.176612727509877</v>
      </c>
      <c r="J120" s="24">
        <v>9.5699811441201756</v>
      </c>
      <c r="K120" s="25">
        <v>10.119463948070266</v>
      </c>
      <c r="L120" s="24">
        <v>10.09401433480285</v>
      </c>
      <c r="M120" s="85">
        <v>10.791859662323985</v>
      </c>
    </row>
    <row r="121" spans="1:13" x14ac:dyDescent="0.4">
      <c r="A121" s="23" t="str">
        <f>B3&amp;C119&amp;D121</f>
        <v>DISTRIBUCION VOLUMEN X CRITERIO (Consumiciones)Total Bebidas CalientesREST.CAT ARAGON</v>
      </c>
      <c r="B121" s="23">
        <v>0</v>
      </c>
      <c r="C121" s="23">
        <v>0</v>
      </c>
      <c r="D121" s="24" t="s">
        <v>54</v>
      </c>
      <c r="E121" s="24">
        <v>15.747929834098667</v>
      </c>
      <c r="F121" s="24">
        <v>16.076703807033084</v>
      </c>
      <c r="G121" s="24">
        <v>16.480796054195572</v>
      </c>
      <c r="H121" s="24">
        <v>15.674067211712286</v>
      </c>
      <c r="I121" s="24">
        <v>15.602874308922617</v>
      </c>
      <c r="J121" s="24">
        <v>16.459345468500349</v>
      </c>
      <c r="K121" s="24">
        <v>15.965869246430383</v>
      </c>
      <c r="L121" s="24">
        <v>15.153518529635384</v>
      </c>
      <c r="M121" s="85">
        <v>16.592027815689068</v>
      </c>
    </row>
    <row r="122" spans="1:13" x14ac:dyDescent="0.4">
      <c r="A122" s="23" t="str">
        <f>B3&amp;C119&amp;D122</f>
        <v>DISTRIBUCION VOLUMEN X CRITERIO (Consumiciones)Total Bebidas CalientesLEVANTE</v>
      </c>
      <c r="B122" s="23">
        <v>0</v>
      </c>
      <c r="C122" s="23">
        <v>0</v>
      </c>
      <c r="D122" s="24" t="s">
        <v>58</v>
      </c>
      <c r="E122" s="24">
        <v>16.093973086181389</v>
      </c>
      <c r="F122" s="24">
        <v>16.397546579642281</v>
      </c>
      <c r="G122" s="24">
        <v>15.055447291952445</v>
      </c>
      <c r="H122" s="24">
        <v>14.875125932686986</v>
      </c>
      <c r="I122" s="24">
        <v>16.757076262976195</v>
      </c>
      <c r="J122" s="24">
        <v>15.425438094781239</v>
      </c>
      <c r="K122" s="24">
        <v>14.845072977874329</v>
      </c>
      <c r="L122" s="24">
        <v>14.664973773118085</v>
      </c>
      <c r="M122" s="85">
        <v>14.720678576890176</v>
      </c>
    </row>
    <row r="123" spans="1:13" x14ac:dyDescent="0.4">
      <c r="A123" s="23" t="str">
        <f>B3&amp;C119&amp;D123</f>
        <v>DISTRIBUCION VOLUMEN X CRITERIO (Consumiciones)Total Bebidas CalientesANDALUCIA</v>
      </c>
      <c r="B123" s="23">
        <v>0</v>
      </c>
      <c r="C123" s="23">
        <v>0</v>
      </c>
      <c r="D123" s="24" t="s">
        <v>62</v>
      </c>
      <c r="E123" s="24">
        <v>17.803685268307241</v>
      </c>
      <c r="F123" s="24">
        <v>16.534349631307187</v>
      </c>
      <c r="G123" s="24">
        <v>16.059473261881919</v>
      </c>
      <c r="H123" s="24">
        <v>16.552658224385837</v>
      </c>
      <c r="I123" s="24">
        <v>16.624338137670382</v>
      </c>
      <c r="J123" s="24">
        <v>17.569561960568702</v>
      </c>
      <c r="K123" s="24">
        <v>16.594071371043761</v>
      </c>
      <c r="L123" s="24">
        <v>17.59188812680625</v>
      </c>
      <c r="M123" s="85">
        <v>15.885730894469688</v>
      </c>
    </row>
    <row r="124" spans="1:13" x14ac:dyDescent="0.4">
      <c r="A124" s="23" t="str">
        <f>B3&amp;C119&amp;D124</f>
        <v>DISTRIBUCION VOLUMEN X CRITERIO (Consumiciones)Total Bebidas CalientesMDD AM</v>
      </c>
      <c r="B124" s="23">
        <v>0</v>
      </c>
      <c r="C124" s="23">
        <v>0</v>
      </c>
      <c r="D124" s="24" t="s">
        <v>66</v>
      </c>
      <c r="E124" s="24">
        <v>9.5579081408429278</v>
      </c>
      <c r="F124" s="24">
        <v>9.8075145415481355</v>
      </c>
      <c r="G124" s="24">
        <v>10.15051726751043</v>
      </c>
      <c r="H124" s="24">
        <v>10.510795388065153</v>
      </c>
      <c r="I124" s="24">
        <v>10.113836927978673</v>
      </c>
      <c r="J124" s="24">
        <v>10.268878204300321</v>
      </c>
      <c r="K124" s="24">
        <v>10.411515855718132</v>
      </c>
      <c r="L124" s="24">
        <v>10.114917001239011</v>
      </c>
      <c r="M124" s="85">
        <v>10.337368886124725</v>
      </c>
    </row>
    <row r="125" spans="1:13" x14ac:dyDescent="0.4">
      <c r="A125" s="23" t="str">
        <f>B3&amp;C119&amp;D125</f>
        <v>DISTRIBUCION VOLUMEN X CRITERIO (Consumiciones)Total Bebidas CalientesRTO CENTRO</v>
      </c>
      <c r="B125" s="23">
        <v>0</v>
      </c>
      <c r="C125" s="23">
        <v>0</v>
      </c>
      <c r="D125" s="24" t="s">
        <v>69</v>
      </c>
      <c r="E125" s="24">
        <v>7.6824113268782916</v>
      </c>
      <c r="F125" s="24">
        <v>7.6572935625497633</v>
      </c>
      <c r="G125" s="24">
        <v>8.4170175510131866</v>
      </c>
      <c r="H125" s="24">
        <v>8.1101929372339843</v>
      </c>
      <c r="I125" s="24">
        <v>7.4441992474202161</v>
      </c>
      <c r="J125" s="24">
        <v>7.1068202197023647</v>
      </c>
      <c r="K125" s="24">
        <v>7.494129980523982</v>
      </c>
      <c r="L125" s="24">
        <v>7.6334229333657619</v>
      </c>
      <c r="M125" s="85">
        <v>7.6864707564789931</v>
      </c>
    </row>
    <row r="126" spans="1:13" x14ac:dyDescent="0.4">
      <c r="A126" s="23" t="str">
        <f>B3&amp;C119&amp;D126</f>
        <v>DISTRIBUCION VOLUMEN X CRITERIO (Consumiciones)Total Bebidas CalientesNORTE-CENTRO</v>
      </c>
      <c r="B126" s="23">
        <v>0</v>
      </c>
      <c r="C126" s="23">
        <v>0</v>
      </c>
      <c r="D126" s="24" t="s">
        <v>72</v>
      </c>
      <c r="E126" s="24">
        <v>11.166450128039697</v>
      </c>
      <c r="F126" s="24">
        <v>11.329337724000744</v>
      </c>
      <c r="G126" s="24">
        <v>11.402434661654656</v>
      </c>
      <c r="H126" s="24">
        <v>11.963914238637187</v>
      </c>
      <c r="I126" s="24">
        <v>11.441724826613369</v>
      </c>
      <c r="J126" s="24">
        <v>11.357537739434619</v>
      </c>
      <c r="K126" s="24">
        <v>12.242666912779153</v>
      </c>
      <c r="L126" s="24">
        <v>12.052954623977444</v>
      </c>
      <c r="M126" s="85">
        <v>11.703918907591792</v>
      </c>
    </row>
    <row r="127" spans="1:13" x14ac:dyDescent="0.4">
      <c r="A127" s="23" t="str">
        <f>B3&amp;C119&amp;D127</f>
        <v>DISTRIBUCION VOLUMEN X CRITERIO (Consumiciones)Total Bebidas CalientesNOROESTE</v>
      </c>
      <c r="B127" s="23">
        <v>0</v>
      </c>
      <c r="C127" s="23">
        <v>0</v>
      </c>
      <c r="D127" s="24" t="s">
        <v>74</v>
      </c>
      <c r="E127" s="24">
        <v>12.781475717513482</v>
      </c>
      <c r="F127" s="24">
        <v>12.545115493151259</v>
      </c>
      <c r="G127" s="24">
        <v>12.641808693725473</v>
      </c>
      <c r="H127" s="24">
        <v>12.29590040668217</v>
      </c>
      <c r="I127" s="24">
        <v>11.839351131772332</v>
      </c>
      <c r="J127" s="24">
        <v>12.242428312601705</v>
      </c>
      <c r="K127" s="24">
        <v>12.32720655227169</v>
      </c>
      <c r="L127" s="24">
        <v>12.694317118157908</v>
      </c>
      <c r="M127" s="85">
        <v>12.281942900799113</v>
      </c>
    </row>
    <row r="128" spans="1:13" x14ac:dyDescent="0.4">
      <c r="A128" s="23" t="str">
        <f>B3&amp;C119&amp;D128</f>
        <v>DISTRIBUCION VOLUMEN X CRITERIO (Consumiciones)Total Bebidas Calientes&lt;2MIL</v>
      </c>
      <c r="B128" s="23">
        <v>0</v>
      </c>
      <c r="C128" s="23">
        <v>0</v>
      </c>
      <c r="D128" s="25" t="s">
        <v>77</v>
      </c>
      <c r="E128" s="25">
        <v>4.9848885829362635</v>
      </c>
      <c r="F128" s="25">
        <v>5.329387370851439</v>
      </c>
      <c r="G128" s="25">
        <v>5.4918538156701242</v>
      </c>
      <c r="H128" s="24">
        <v>6.0534126808454172</v>
      </c>
      <c r="I128" s="25">
        <v>5.7447411018485779</v>
      </c>
      <c r="J128" s="25">
        <v>5.7707494012981408</v>
      </c>
      <c r="K128" s="24">
        <v>6.1052714612850076</v>
      </c>
      <c r="L128" s="24">
        <v>5.6888823733556828</v>
      </c>
      <c r="M128" s="85">
        <v>5.8836353759360254</v>
      </c>
    </row>
    <row r="129" spans="1:13" x14ac:dyDescent="0.4">
      <c r="A129" s="23" t="str">
        <f>B3&amp;C119&amp;D129</f>
        <v>DISTRIBUCION VOLUMEN X CRITERIO (Consumiciones)Total Bebidas Calientes2-5MIL</v>
      </c>
      <c r="B129" s="23">
        <v>0</v>
      </c>
      <c r="C129" s="23">
        <v>0</v>
      </c>
      <c r="D129" s="24" t="s">
        <v>80</v>
      </c>
      <c r="E129" s="24">
        <v>4.842958407595372</v>
      </c>
      <c r="F129" s="24">
        <v>5.1848443174344592</v>
      </c>
      <c r="G129" s="24">
        <v>4.8813142833842766</v>
      </c>
      <c r="H129" s="24">
        <v>4.8268017174964513</v>
      </c>
      <c r="I129" s="24">
        <v>4.8421399442539075</v>
      </c>
      <c r="J129" s="24">
        <v>4.9790238484444824</v>
      </c>
      <c r="K129" s="24">
        <v>4.9912622178679245</v>
      </c>
      <c r="L129" s="24">
        <v>4.3748562023825386</v>
      </c>
      <c r="M129" s="85">
        <v>4.4025644667881103</v>
      </c>
    </row>
    <row r="130" spans="1:13" x14ac:dyDescent="0.4">
      <c r="A130" s="23" t="str">
        <f>B3&amp;C119&amp;D130</f>
        <v>DISTRIBUCION VOLUMEN X CRITERIO (Consumiciones)Total Bebidas Calientes5-10MIL</v>
      </c>
      <c r="B130" s="23">
        <v>0</v>
      </c>
      <c r="C130" s="23">
        <v>0</v>
      </c>
      <c r="D130" s="24" t="s">
        <v>81</v>
      </c>
      <c r="E130" s="24">
        <v>7.5886450541666637</v>
      </c>
      <c r="F130" s="24">
        <v>7.2970912285416274</v>
      </c>
      <c r="G130" s="24">
        <v>8.3451732598046942</v>
      </c>
      <c r="H130" s="24">
        <v>7.8351367012296693</v>
      </c>
      <c r="I130" s="24">
        <v>7.176412934239365</v>
      </c>
      <c r="J130" s="24">
        <v>7.5036999590410431</v>
      </c>
      <c r="K130" s="24">
        <v>7.4611966588652159</v>
      </c>
      <c r="L130" s="24">
        <v>7.3511441845989118</v>
      </c>
      <c r="M130" s="85">
        <v>6.9434206796646398</v>
      </c>
    </row>
    <row r="131" spans="1:13" x14ac:dyDescent="0.4">
      <c r="A131" s="23" t="str">
        <f>B3&amp;C119&amp;D131</f>
        <v>DISTRIBUCION VOLUMEN X CRITERIO (Consumiciones)Total Bebidas Calientes10-30MIL</v>
      </c>
      <c r="B131" s="23">
        <v>0</v>
      </c>
      <c r="C131" s="23">
        <v>0</v>
      </c>
      <c r="D131" s="24" t="s">
        <v>82</v>
      </c>
      <c r="E131" s="24">
        <v>19.311237283741434</v>
      </c>
      <c r="F131" s="24">
        <v>17.563309476385925</v>
      </c>
      <c r="G131" s="24">
        <v>17.712344333137665</v>
      </c>
      <c r="H131" s="24">
        <v>17.524663559018556</v>
      </c>
      <c r="I131" s="24">
        <v>17.864247635088525</v>
      </c>
      <c r="J131" s="24">
        <v>18.097187116009785</v>
      </c>
      <c r="K131" s="24">
        <v>18.914123307089223</v>
      </c>
      <c r="L131" s="24">
        <v>18.37730330611495</v>
      </c>
      <c r="M131" s="85">
        <v>18.370739138975431</v>
      </c>
    </row>
    <row r="132" spans="1:13" x14ac:dyDescent="0.4">
      <c r="A132" s="23" t="str">
        <f>B3&amp;C119&amp;D132</f>
        <v>DISTRIBUCION VOLUMEN X CRITERIO (Consumiciones)Total Bebidas Calientes30-100MIL</v>
      </c>
      <c r="B132" s="23">
        <v>0</v>
      </c>
      <c r="C132" s="23">
        <v>0</v>
      </c>
      <c r="D132" s="24" t="s">
        <v>83</v>
      </c>
      <c r="E132" s="24">
        <v>22.720335746895767</v>
      </c>
      <c r="F132" s="24">
        <v>23.078713782874981</v>
      </c>
      <c r="G132" s="24">
        <v>22.159683215482868</v>
      </c>
      <c r="H132" s="24">
        <v>22.112830115855541</v>
      </c>
      <c r="I132" s="24">
        <v>23.430412757818136</v>
      </c>
      <c r="J132" s="24">
        <v>21.865957203425793</v>
      </c>
      <c r="K132" s="24">
        <v>20.811114187517209</v>
      </c>
      <c r="L132" s="24">
        <v>21.903729733392456</v>
      </c>
      <c r="M132" s="85">
        <v>21.178829952030224</v>
      </c>
    </row>
    <row r="133" spans="1:13" x14ac:dyDescent="0.4">
      <c r="A133" s="23" t="str">
        <f>B3&amp;C119&amp;D133</f>
        <v>DISTRIBUCION VOLUMEN X CRITERIO (Consumiciones)Total Bebidas Calientes100-200MIL</v>
      </c>
      <c r="B133" s="23">
        <v>0</v>
      </c>
      <c r="C133" s="23">
        <v>0</v>
      </c>
      <c r="D133" s="24" t="s">
        <v>84</v>
      </c>
      <c r="E133" s="24">
        <v>10.472320602240824</v>
      </c>
      <c r="F133" s="24">
        <v>10.735095228865488</v>
      </c>
      <c r="G133" s="24">
        <v>10.838206477710992</v>
      </c>
      <c r="H133" s="24">
        <v>11.193611407564015</v>
      </c>
      <c r="I133" s="24">
        <v>10.569026313150696</v>
      </c>
      <c r="J133" s="24">
        <v>11.593884938543116</v>
      </c>
      <c r="K133" s="24">
        <v>11.616973242366372</v>
      </c>
      <c r="L133" s="24">
        <v>12.014261631922931</v>
      </c>
      <c r="M133" s="85">
        <v>11.450437947377209</v>
      </c>
    </row>
    <row r="134" spans="1:13" x14ac:dyDescent="0.4">
      <c r="A134" s="23" t="str">
        <f>B3&amp;C119&amp;D134</f>
        <v>DISTRIBUCION VOLUMEN X CRITERIO (Consumiciones)Total Bebidas Calientes200-500MIL</v>
      </c>
      <c r="B134" s="23">
        <v>0</v>
      </c>
      <c r="C134" s="23">
        <v>0</v>
      </c>
      <c r="D134" s="24" t="s">
        <v>85</v>
      </c>
      <c r="E134" s="24">
        <v>13.249103131229795</v>
      </c>
      <c r="F134" s="24">
        <v>13.535394091360883</v>
      </c>
      <c r="G134" s="24">
        <v>13.079124580419768</v>
      </c>
      <c r="H134" s="24">
        <v>12.77287948096232</v>
      </c>
      <c r="I134" s="24">
        <v>12.538205373911222</v>
      </c>
      <c r="J134" s="24">
        <v>12.108795843588448</v>
      </c>
      <c r="K134" s="24">
        <v>12.58680316443864</v>
      </c>
      <c r="L134" s="24">
        <v>12.692620531710453</v>
      </c>
      <c r="M134" s="85">
        <v>13.504621978054324</v>
      </c>
    </row>
    <row r="135" spans="1:13" x14ac:dyDescent="0.4">
      <c r="A135" s="23" t="str">
        <f>B3&amp;C119&amp;D135</f>
        <v>DISTRIBUCION VOLUMEN X CRITERIO (Consumiciones)Total Bebidas Calientes&gt;500MIL</v>
      </c>
      <c r="B135" s="23">
        <v>0</v>
      </c>
      <c r="C135" s="23">
        <v>0</v>
      </c>
      <c r="D135" s="24" t="s">
        <v>86</v>
      </c>
      <c r="E135" s="24">
        <v>16.830494941564115</v>
      </c>
      <c r="F135" s="24">
        <v>17.276180379131638</v>
      </c>
      <c r="G135" s="24">
        <v>17.492312343871532</v>
      </c>
      <c r="H135" s="24">
        <v>17.68065800557067</v>
      </c>
      <c r="I135" s="24">
        <v>17.834813939689571</v>
      </c>
      <c r="J135" s="24">
        <v>18.080685453666565</v>
      </c>
      <c r="K135" s="24">
        <v>17.513254182926261</v>
      </c>
      <c r="L135" s="24">
        <v>17.597208477624768</v>
      </c>
      <c r="M135" s="85">
        <v>18.265755260071444</v>
      </c>
    </row>
    <row r="136" spans="1:13" x14ac:dyDescent="0.4">
      <c r="A136" s="23" t="str">
        <f>B3&amp;C119&amp;D136</f>
        <v>DISTRIBUCION VOLUMEN X CRITERIO (Consumiciones)Total Bebidas CalientesDE 15 A 19 AÑOS</v>
      </c>
      <c r="B136" s="23">
        <v>0</v>
      </c>
      <c r="C136" s="23">
        <v>0</v>
      </c>
      <c r="D136" s="24" t="s">
        <v>87</v>
      </c>
      <c r="E136" s="25">
        <v>0.58497116060026133</v>
      </c>
      <c r="F136" s="25">
        <v>0.71155959086954013</v>
      </c>
      <c r="G136" s="24">
        <v>0.55708883830033751</v>
      </c>
      <c r="H136" s="24">
        <v>0.75334478229663737</v>
      </c>
      <c r="I136" s="25">
        <v>0.87103140825606118</v>
      </c>
      <c r="J136" s="25">
        <v>0.32137651612712775</v>
      </c>
      <c r="K136" s="25">
        <v>0.35656745651421107</v>
      </c>
      <c r="L136" s="25">
        <v>0.63678621954421211</v>
      </c>
      <c r="M136" s="85">
        <v>1.0176821773429336</v>
      </c>
    </row>
    <row r="137" spans="1:13" x14ac:dyDescent="0.4">
      <c r="A137" s="23" t="str">
        <f>B3&amp;C119&amp;D137</f>
        <v>DISTRIBUCION VOLUMEN X CRITERIO (Consumiciones)Total Bebidas CalientesDE 20 A 24 AÑOS</v>
      </c>
      <c r="B137" s="23">
        <v>0</v>
      </c>
      <c r="C137" s="23">
        <v>0</v>
      </c>
      <c r="D137" s="24" t="s">
        <v>88</v>
      </c>
      <c r="E137" s="24">
        <v>1.5055621744072762</v>
      </c>
      <c r="F137" s="24">
        <v>1.3202930491955549</v>
      </c>
      <c r="G137" s="24">
        <v>1.476713152912231</v>
      </c>
      <c r="H137" s="24">
        <v>1.3499414213564618</v>
      </c>
      <c r="I137" s="24">
        <v>1.2619918559739318</v>
      </c>
      <c r="J137" s="24">
        <v>1.3529370523573538</v>
      </c>
      <c r="K137" s="24">
        <v>1.3087597902679864</v>
      </c>
      <c r="L137" s="24">
        <v>1.2146380241994805</v>
      </c>
      <c r="M137" s="85">
        <v>1.6193959275916765</v>
      </c>
    </row>
    <row r="138" spans="1:13" x14ac:dyDescent="0.4">
      <c r="A138" s="23" t="str">
        <f>B3&amp;C119&amp;D138</f>
        <v>DISTRIBUCION VOLUMEN X CRITERIO (Consumiciones)Total Bebidas CalientesDE 25 A 34 AÑOS</v>
      </c>
      <c r="B138" s="23">
        <v>0</v>
      </c>
      <c r="C138" s="23">
        <v>0</v>
      </c>
      <c r="D138" s="24" t="s">
        <v>89</v>
      </c>
      <c r="E138" s="24">
        <v>5.7403722790179614</v>
      </c>
      <c r="F138" s="24">
        <v>5.2901418240224078</v>
      </c>
      <c r="G138" s="24">
        <v>5.5530042444632333</v>
      </c>
      <c r="H138" s="24">
        <v>5.3765849537221122</v>
      </c>
      <c r="I138" s="24">
        <v>5.2142952462018544</v>
      </c>
      <c r="J138" s="24">
        <v>5.0437877071471533</v>
      </c>
      <c r="K138" s="24">
        <v>4.6747442047214154</v>
      </c>
      <c r="L138" s="24">
        <v>4.8231311849078269</v>
      </c>
      <c r="M138" s="85">
        <v>4.6827784848153291</v>
      </c>
    </row>
    <row r="139" spans="1:13" x14ac:dyDescent="0.4">
      <c r="A139" s="23" t="str">
        <f>B3&amp;C119&amp;D139</f>
        <v>DISTRIBUCION VOLUMEN X CRITERIO (Consumiciones)Total Bebidas CalientesDE 35 A 49 AÑOS</v>
      </c>
      <c r="B139" s="23">
        <v>0</v>
      </c>
      <c r="C139" s="23">
        <v>0</v>
      </c>
      <c r="D139" s="24" t="s">
        <v>90</v>
      </c>
      <c r="E139" s="24">
        <v>27.358053944339112</v>
      </c>
      <c r="F139" s="24">
        <v>27.043924040895728</v>
      </c>
      <c r="G139" s="24">
        <v>25.462301826957916</v>
      </c>
      <c r="H139" s="24">
        <v>25.002393290883866</v>
      </c>
      <c r="I139" s="24">
        <v>26.826370600684125</v>
      </c>
      <c r="J139" s="24">
        <v>24.916550739290706</v>
      </c>
      <c r="K139" s="24">
        <v>22.887262337768881</v>
      </c>
      <c r="L139" s="24">
        <v>22.561327671002903</v>
      </c>
      <c r="M139" s="85">
        <v>24.122041719694483</v>
      </c>
    </row>
    <row r="140" spans="1:13" x14ac:dyDescent="0.4">
      <c r="A140" s="23" t="str">
        <f>B3&amp;C119&amp;D140</f>
        <v>DISTRIBUCION VOLUMEN X CRITERIO (Consumiciones)Total Bebidas CalientesDE 50 A 59 AÑOS</v>
      </c>
      <c r="B140" s="23">
        <v>0</v>
      </c>
      <c r="C140" s="23">
        <v>0</v>
      </c>
      <c r="D140" s="24" t="s">
        <v>91</v>
      </c>
      <c r="E140" s="24">
        <v>25.994946365142475</v>
      </c>
      <c r="F140" s="24">
        <v>25.300915479267459</v>
      </c>
      <c r="G140" s="24">
        <v>25.215173590622019</v>
      </c>
      <c r="H140" s="24">
        <v>25.594232599508988</v>
      </c>
      <c r="I140" s="24">
        <v>25.380123660725388</v>
      </c>
      <c r="J140" s="24">
        <v>27.255831116260705</v>
      </c>
      <c r="K140" s="24">
        <v>27.601168403258463</v>
      </c>
      <c r="L140" s="24">
        <v>27.525498393202525</v>
      </c>
      <c r="M140" s="85">
        <v>27.042842636475843</v>
      </c>
    </row>
    <row r="141" spans="1:13" x14ac:dyDescent="0.4">
      <c r="A141" s="23" t="str">
        <f>B3&amp;C119&amp;D141</f>
        <v>DISTRIBUCION VOLUMEN X CRITERIO (Consumiciones)Total Bebidas CalientesDE 60 A 75 AÑOS</v>
      </c>
      <c r="B141" s="23">
        <v>0</v>
      </c>
      <c r="C141" s="23">
        <v>0</v>
      </c>
      <c r="D141" s="24" t="s">
        <v>92</v>
      </c>
      <c r="E141" s="24">
        <v>38.816081519960818</v>
      </c>
      <c r="F141" s="24">
        <v>40.333159232604011</v>
      </c>
      <c r="G141" s="24">
        <v>41.735729271409454</v>
      </c>
      <c r="H141" s="24">
        <v>41.923504345152558</v>
      </c>
      <c r="I141" s="24">
        <v>40.446179839577312</v>
      </c>
      <c r="J141" s="24">
        <v>41.109493252842221</v>
      </c>
      <c r="K141" s="24">
        <v>43.171490708070358</v>
      </c>
      <c r="L141" s="24">
        <v>43.238632806391017</v>
      </c>
      <c r="M141" s="85">
        <v>41.515261453528439</v>
      </c>
    </row>
    <row r="142" spans="1:13" x14ac:dyDescent="0.4">
      <c r="A142" s="23" t="str">
        <f>B3&amp;C119&amp;D142</f>
        <v>DISTRIBUCION VOLUMEN X CRITERIO (Consumiciones)Total Bebidas CalientesNIVEL ALTO</v>
      </c>
      <c r="B142" s="23">
        <v>0</v>
      </c>
      <c r="C142" s="23">
        <v>0</v>
      </c>
      <c r="D142" s="24" t="s">
        <v>186</v>
      </c>
      <c r="E142" s="24">
        <v>23.060839352467028</v>
      </c>
      <c r="F142" s="24">
        <v>23.363750207643623</v>
      </c>
      <c r="G142" s="24">
        <v>23.576412263013623</v>
      </c>
      <c r="H142" s="24">
        <v>23.875571160768875</v>
      </c>
      <c r="I142" s="24">
        <v>23.106883368228047</v>
      </c>
      <c r="J142" s="24">
        <v>23.839662291561346</v>
      </c>
      <c r="K142" s="24">
        <v>23.788333794794248</v>
      </c>
      <c r="L142" s="24">
        <v>24.506862737267681</v>
      </c>
      <c r="M142" s="85">
        <v>24.916707137368121</v>
      </c>
    </row>
    <row r="143" spans="1:13" x14ac:dyDescent="0.4">
      <c r="A143" s="23" t="str">
        <f>B3&amp;C119&amp;D143</f>
        <v>DISTRIBUCION VOLUMEN X CRITERIO (Consumiciones)Total Bebidas CalientesNIVEL MEDIO ALTO</v>
      </c>
      <c r="B143" s="23">
        <v>0</v>
      </c>
      <c r="C143" s="23">
        <v>0</v>
      </c>
      <c r="D143" s="24" t="s">
        <v>187</v>
      </c>
      <c r="E143" s="24">
        <v>14.518107627206902</v>
      </c>
      <c r="F143" s="24">
        <v>13.710542119074795</v>
      </c>
      <c r="G143" s="24">
        <v>13.868183912891951</v>
      </c>
      <c r="H143" s="24">
        <v>14.075855417878719</v>
      </c>
      <c r="I143" s="24">
        <v>13.574458428297964</v>
      </c>
      <c r="J143" s="24">
        <v>13.008484776921289</v>
      </c>
      <c r="K143" s="24">
        <v>13.485684851381977</v>
      </c>
      <c r="L143" s="24">
        <v>13.000051786465594</v>
      </c>
      <c r="M143" s="85">
        <v>13.319386137840969</v>
      </c>
    </row>
    <row r="144" spans="1:13" x14ac:dyDescent="0.4">
      <c r="A144" s="23" t="str">
        <f>B3&amp;C119&amp;D144</f>
        <v>DISTRIBUCION VOLUMEN X CRITERIO (Consumiciones)Total Bebidas CalientesNIVEL MEDIO</v>
      </c>
      <c r="B144" s="23">
        <v>0</v>
      </c>
      <c r="C144" s="23">
        <v>0</v>
      </c>
      <c r="D144" s="24" t="s">
        <v>188</v>
      </c>
      <c r="E144" s="24">
        <v>25.240520372234698</v>
      </c>
      <c r="F144" s="24">
        <v>26.070124156093737</v>
      </c>
      <c r="G144" s="24">
        <v>23.879656350038584</v>
      </c>
      <c r="H144" s="24">
        <v>23.920296575593294</v>
      </c>
      <c r="I144" s="24">
        <v>25.854681684083864</v>
      </c>
      <c r="J144" s="24">
        <v>25.349033036534653</v>
      </c>
      <c r="K144" s="24">
        <v>24.620556861056091</v>
      </c>
      <c r="L144" s="24">
        <v>24.609791558187762</v>
      </c>
      <c r="M144" s="85">
        <v>24.953434698843594</v>
      </c>
    </row>
    <row r="145" spans="1:13" x14ac:dyDescent="0.4">
      <c r="A145" s="23" t="str">
        <f>B3&amp;C119&amp;D145</f>
        <v>DISTRIBUCION VOLUMEN X CRITERIO (Consumiciones)Total Bebidas CalientesNIVEL MEDIO BAJO</v>
      </c>
      <c r="B145" s="23">
        <v>0</v>
      </c>
      <c r="C145" s="23">
        <v>0</v>
      </c>
      <c r="D145" s="24" t="s">
        <v>189</v>
      </c>
      <c r="E145" s="24">
        <v>15.553318359053295</v>
      </c>
      <c r="F145" s="24">
        <v>14.703520986402102</v>
      </c>
      <c r="G145" s="24">
        <v>14.838283411972972</v>
      </c>
      <c r="H145" s="24">
        <v>15.226737085979671</v>
      </c>
      <c r="I145" s="24">
        <v>14.453535247679572</v>
      </c>
      <c r="J145" s="24">
        <v>15.365733958664665</v>
      </c>
      <c r="K145" s="24">
        <v>15.284112413456358</v>
      </c>
      <c r="L145" s="24">
        <v>16.030075311949048</v>
      </c>
      <c r="M145" s="85">
        <v>15.431254514962642</v>
      </c>
    </row>
    <row r="146" spans="1:13" x14ac:dyDescent="0.4">
      <c r="A146" s="23" t="str">
        <f>B3&amp;C119&amp;D146</f>
        <v>DISTRIBUCION VOLUMEN X CRITERIO (Consumiciones)Total Bebidas CalientesHOMBRE</v>
      </c>
      <c r="B146" s="23">
        <v>0</v>
      </c>
      <c r="C146" s="23">
        <v>0</v>
      </c>
      <c r="D146" s="24" t="s">
        <v>97</v>
      </c>
      <c r="E146" s="24">
        <v>62.40259639538894</v>
      </c>
      <c r="F146" s="24">
        <v>61.409820464576178</v>
      </c>
      <c r="G146" s="24">
        <v>61.977472109406676</v>
      </c>
      <c r="H146" s="24">
        <v>62.0575134391514</v>
      </c>
      <c r="I146" s="24">
        <v>61.037763943873927</v>
      </c>
      <c r="J146" s="24">
        <v>61.449268089283152</v>
      </c>
      <c r="K146" s="24">
        <v>62.575393641936309</v>
      </c>
      <c r="L146" s="24">
        <v>63.314802710312954</v>
      </c>
      <c r="M146" s="85">
        <v>61.512506886417782</v>
      </c>
    </row>
    <row r="147" spans="1:13" x14ac:dyDescent="0.4">
      <c r="A147" s="23" t="str">
        <f>B3&amp;C119&amp;D147</f>
        <v>DISTRIBUCION VOLUMEN X CRITERIO (Consumiciones)Total Bebidas CalientesMUJER</v>
      </c>
      <c r="B147" s="23">
        <v>0</v>
      </c>
      <c r="C147" s="23">
        <v>0</v>
      </c>
      <c r="D147" s="24" t="s">
        <v>98</v>
      </c>
      <c r="E147" s="24">
        <v>37.597403604611053</v>
      </c>
      <c r="F147" s="24">
        <v>38.590179535423822</v>
      </c>
      <c r="G147" s="24">
        <v>38.022527890593324</v>
      </c>
      <c r="H147" s="24">
        <v>37.9424865608486</v>
      </c>
      <c r="I147" s="24">
        <v>38.962236056126073</v>
      </c>
      <c r="J147" s="24">
        <v>38.550717150732652</v>
      </c>
      <c r="K147" s="24">
        <v>37.424606358063691</v>
      </c>
      <c r="L147" s="24">
        <v>36.685197289687046</v>
      </c>
      <c r="M147" s="85">
        <v>38.487493113582225</v>
      </c>
    </row>
    <row r="148" spans="1:13" x14ac:dyDescent="0.4">
      <c r="A148" s="23" t="str">
        <f>B3&amp;C148&amp;D148</f>
        <v>DISTRIBUCION VOLUMEN X CRITERIO (Consumiciones)Total AperitivosT.ESPAÑA</v>
      </c>
      <c r="B148" s="23">
        <v>0</v>
      </c>
      <c r="C148" s="23" t="s">
        <v>65</v>
      </c>
      <c r="D148" s="24" t="s">
        <v>45</v>
      </c>
      <c r="E148" s="24">
        <v>100</v>
      </c>
      <c r="F148" s="24">
        <v>100</v>
      </c>
      <c r="G148" s="24">
        <v>100</v>
      </c>
      <c r="H148" s="24">
        <v>100</v>
      </c>
      <c r="I148" s="24">
        <v>100</v>
      </c>
      <c r="J148" s="24">
        <v>100</v>
      </c>
      <c r="K148" s="24">
        <v>100</v>
      </c>
      <c r="L148" s="24">
        <v>100</v>
      </c>
      <c r="M148" s="85">
        <v>100</v>
      </c>
    </row>
    <row r="149" spans="1:13" x14ac:dyDescent="0.4">
      <c r="A149" s="23" t="str">
        <f>B3&amp;C148&amp;D149</f>
        <v>DISTRIBUCION VOLUMEN X CRITERIO (Consumiciones)Total AperitivosBCN AM</v>
      </c>
      <c r="B149" s="23">
        <v>0</v>
      </c>
      <c r="C149" s="23">
        <v>0</v>
      </c>
      <c r="D149" s="24" t="s">
        <v>49</v>
      </c>
      <c r="E149" s="24">
        <v>11.362498500729323</v>
      </c>
      <c r="F149" s="24">
        <v>11.556253743744325</v>
      </c>
      <c r="G149" s="24">
        <v>9.7505491906048647</v>
      </c>
      <c r="H149" s="24">
        <v>9.8908203510640771</v>
      </c>
      <c r="I149" s="24">
        <v>10.551737599255789</v>
      </c>
      <c r="J149" s="24">
        <v>11.586217203862608</v>
      </c>
      <c r="K149" s="24">
        <v>11.858079064960824</v>
      </c>
      <c r="L149" s="24">
        <v>8.8941704354414792</v>
      </c>
      <c r="M149" s="85">
        <v>9.1887627928275215</v>
      </c>
    </row>
    <row r="150" spans="1:13" x14ac:dyDescent="0.4">
      <c r="A150" s="23" t="str">
        <f>B3&amp;C148&amp;D150</f>
        <v>DISTRIBUCION VOLUMEN X CRITERIO (Consumiciones)Total AperitivosREST.CAT ARAGON</v>
      </c>
      <c r="B150" s="23">
        <v>0</v>
      </c>
      <c r="C150" s="23">
        <v>0</v>
      </c>
      <c r="D150" s="24" t="s">
        <v>54</v>
      </c>
      <c r="E150" s="24">
        <v>9.1773472775179048</v>
      </c>
      <c r="F150" s="24">
        <v>11.753320580449442</v>
      </c>
      <c r="G150" s="24">
        <v>14.511613938179019</v>
      </c>
      <c r="H150" s="24">
        <v>13.568968751910363</v>
      </c>
      <c r="I150" s="24">
        <v>12.109555134722084</v>
      </c>
      <c r="J150" s="24">
        <v>14.729194016962332</v>
      </c>
      <c r="K150" s="24">
        <v>17.569312602143221</v>
      </c>
      <c r="L150" s="24">
        <v>15.351509779082706</v>
      </c>
      <c r="M150" s="85">
        <v>16.461179475667358</v>
      </c>
    </row>
    <row r="151" spans="1:13" x14ac:dyDescent="0.4">
      <c r="A151" s="23" t="str">
        <f>B3&amp;C148&amp;D151</f>
        <v>DISTRIBUCION VOLUMEN X CRITERIO (Consumiciones)Total AperitivosLEVANTE</v>
      </c>
      <c r="B151" s="23">
        <v>0</v>
      </c>
      <c r="C151" s="23">
        <v>0</v>
      </c>
      <c r="D151" s="24" t="s">
        <v>58</v>
      </c>
      <c r="E151" s="24">
        <v>14.735621510568409</v>
      </c>
      <c r="F151" s="24">
        <v>15.960496976020714</v>
      </c>
      <c r="G151" s="24">
        <v>15.050930818534184</v>
      </c>
      <c r="H151" s="24">
        <v>13.828637559120239</v>
      </c>
      <c r="I151" s="24">
        <v>12.05672945945048</v>
      </c>
      <c r="J151" s="24">
        <v>14.50299880711964</v>
      </c>
      <c r="K151" s="24">
        <v>13.195972005291992</v>
      </c>
      <c r="L151" s="24">
        <v>14.496705775104775</v>
      </c>
      <c r="M151" s="85">
        <v>12.726733666813642</v>
      </c>
    </row>
    <row r="152" spans="1:13" x14ac:dyDescent="0.4">
      <c r="A152" s="23" t="str">
        <f>B3&amp;C148&amp;D152</f>
        <v>DISTRIBUCION VOLUMEN X CRITERIO (Consumiciones)Total AperitivosANDALUCIA</v>
      </c>
      <c r="B152" s="23">
        <v>0</v>
      </c>
      <c r="C152" s="23">
        <v>0</v>
      </c>
      <c r="D152" s="24" t="s">
        <v>62</v>
      </c>
      <c r="E152" s="24">
        <v>22.063290502555528</v>
      </c>
      <c r="F152" s="24">
        <v>19.94755859563697</v>
      </c>
      <c r="G152" s="24">
        <v>19.650512133862836</v>
      </c>
      <c r="H152" s="24">
        <v>21.420438615783617</v>
      </c>
      <c r="I152" s="24">
        <v>21.100808996976642</v>
      </c>
      <c r="J152" s="24">
        <v>20.822432424204123</v>
      </c>
      <c r="K152" s="24">
        <v>17.842843775846873</v>
      </c>
      <c r="L152" s="24">
        <v>18.063125991523215</v>
      </c>
      <c r="M152" s="85">
        <v>24.240408118364343</v>
      </c>
    </row>
    <row r="153" spans="1:13" x14ac:dyDescent="0.4">
      <c r="A153" s="23" t="str">
        <f>B3&amp;C148&amp;D153</f>
        <v>DISTRIBUCION VOLUMEN X CRITERIO (Consumiciones)Total AperitivosMDD AM</v>
      </c>
      <c r="B153" s="23">
        <v>0</v>
      </c>
      <c r="C153" s="23">
        <v>0</v>
      </c>
      <c r="D153" s="24" t="s">
        <v>66</v>
      </c>
      <c r="E153" s="24">
        <v>9.3423173501406414</v>
      </c>
      <c r="F153" s="24">
        <v>9.5739995749038709</v>
      </c>
      <c r="G153" s="24">
        <v>10.307482151809927</v>
      </c>
      <c r="H153" s="24">
        <v>10.558792095612649</v>
      </c>
      <c r="I153" s="24">
        <v>12.238620884414765</v>
      </c>
      <c r="J153" s="24">
        <v>11.066211779163064</v>
      </c>
      <c r="K153" s="24">
        <v>9.1807548146445548</v>
      </c>
      <c r="L153" s="24">
        <v>14.32813202945564</v>
      </c>
      <c r="M153" s="85">
        <v>9.2274889612532611</v>
      </c>
    </row>
    <row r="154" spans="1:13" x14ac:dyDescent="0.4">
      <c r="A154" s="23" t="str">
        <f>B3&amp;C148&amp;D154</f>
        <v>DISTRIBUCION VOLUMEN X CRITERIO (Consumiciones)Total AperitivosRTO CENTRO</v>
      </c>
      <c r="B154" s="23">
        <v>0</v>
      </c>
      <c r="C154" s="23">
        <v>0</v>
      </c>
      <c r="D154" s="24" t="s">
        <v>69</v>
      </c>
      <c r="E154" s="24">
        <v>13.790759849724715</v>
      </c>
      <c r="F154" s="24">
        <v>11.35893184936139</v>
      </c>
      <c r="G154" s="24">
        <v>12.478926500898968</v>
      </c>
      <c r="H154" s="24">
        <v>11.505186700853523</v>
      </c>
      <c r="I154" s="24">
        <v>13.385702182796772</v>
      </c>
      <c r="J154" s="24">
        <v>10.227043972356173</v>
      </c>
      <c r="K154" s="24">
        <v>10.216955367371721</v>
      </c>
      <c r="L154" s="24">
        <v>8.9842362607439679</v>
      </c>
      <c r="M154" s="85">
        <v>12.599295058523023</v>
      </c>
    </row>
    <row r="155" spans="1:13" x14ac:dyDescent="0.4">
      <c r="A155" s="23" t="str">
        <f>B3&amp;C148&amp;D155</f>
        <v>DISTRIBUCION VOLUMEN X CRITERIO (Consumiciones)Total AperitivosNORTE-CENTRO</v>
      </c>
      <c r="B155" s="23">
        <v>0</v>
      </c>
      <c r="C155" s="23">
        <v>0</v>
      </c>
      <c r="D155" s="24" t="s">
        <v>72</v>
      </c>
      <c r="E155" s="24">
        <v>12.646911115496076</v>
      </c>
      <c r="F155" s="24">
        <v>14.244221591018876</v>
      </c>
      <c r="G155" s="24">
        <v>9.4672790582582032</v>
      </c>
      <c r="H155" s="24">
        <v>11.402464517316758</v>
      </c>
      <c r="I155" s="24">
        <v>10.976336423136981</v>
      </c>
      <c r="J155" s="24">
        <v>8.9124446113267357</v>
      </c>
      <c r="K155" s="24">
        <v>10.948350596253977</v>
      </c>
      <c r="L155" s="24">
        <v>12.182068820590532</v>
      </c>
      <c r="M155" s="85">
        <v>9.4616168220036201</v>
      </c>
    </row>
    <row r="156" spans="1:13" x14ac:dyDescent="0.4">
      <c r="A156" s="23" t="str">
        <f>B3&amp;C148&amp;D156</f>
        <v>DISTRIBUCION VOLUMEN X CRITERIO (Consumiciones)Total AperitivosNOROESTE</v>
      </c>
      <c r="B156" s="23">
        <v>0</v>
      </c>
      <c r="C156" s="23">
        <v>0</v>
      </c>
      <c r="D156" s="24" t="s">
        <v>74</v>
      </c>
      <c r="E156" s="24">
        <v>6.8812407383762997</v>
      </c>
      <c r="F156" s="24">
        <v>5.6052456862404112</v>
      </c>
      <c r="G156" s="24">
        <v>8.7826900611234411</v>
      </c>
      <c r="H156" s="24">
        <v>7.8247265414475828</v>
      </c>
      <c r="I156" s="24">
        <v>7.5804976909531874</v>
      </c>
      <c r="J156" s="24">
        <v>8.1534405787822291</v>
      </c>
      <c r="K156" s="24">
        <v>9.1877046257870578</v>
      </c>
      <c r="L156" s="24">
        <v>7.7000213103497268</v>
      </c>
      <c r="M156" s="85">
        <v>6.0945124214408821</v>
      </c>
    </row>
    <row r="157" spans="1:13" x14ac:dyDescent="0.4">
      <c r="A157" s="23" t="str">
        <f>B3&amp;C148&amp;D157</f>
        <v>DISTRIBUCION VOLUMEN X CRITERIO (Consumiciones)Total Aperitivos&lt;2MIL</v>
      </c>
      <c r="B157" s="23">
        <v>0</v>
      </c>
      <c r="C157" s="23">
        <v>0</v>
      </c>
      <c r="D157" s="25" t="s">
        <v>77</v>
      </c>
      <c r="E157" s="25">
        <v>5.11163627499913</v>
      </c>
      <c r="F157" s="24">
        <v>5.4748408787896352</v>
      </c>
      <c r="G157" s="25">
        <v>4.1993127952328395</v>
      </c>
      <c r="H157" s="25">
        <v>6.5771828727499884</v>
      </c>
      <c r="I157" s="25">
        <v>4.0393144290507994</v>
      </c>
      <c r="J157" s="25">
        <v>4.3833620405726927</v>
      </c>
      <c r="K157" s="25">
        <v>5.9114270097894597</v>
      </c>
      <c r="L157" s="25">
        <v>5.468368929510099</v>
      </c>
      <c r="M157" s="85">
        <v>4.6441065121674407</v>
      </c>
    </row>
    <row r="158" spans="1:13" x14ac:dyDescent="0.4">
      <c r="A158" s="23" t="str">
        <f>B3&amp;C148&amp;D158</f>
        <v>DISTRIBUCION VOLUMEN X CRITERIO (Consumiciones)Total Aperitivos2-5MIL</v>
      </c>
      <c r="B158" s="23">
        <v>0</v>
      </c>
      <c r="C158" s="23">
        <v>0</v>
      </c>
      <c r="D158" s="25" t="s">
        <v>80</v>
      </c>
      <c r="E158" s="25">
        <v>6.1547162219152751</v>
      </c>
      <c r="F158" s="24">
        <v>6.6854327285374771</v>
      </c>
      <c r="G158" s="24">
        <v>4.9957090068873864</v>
      </c>
      <c r="H158" s="24">
        <v>4.8319885550384747</v>
      </c>
      <c r="I158" s="24">
        <v>4.8185429748496631</v>
      </c>
      <c r="J158" s="24">
        <v>6.9850257996127052</v>
      </c>
      <c r="K158" s="24">
        <v>4.8936371221266421</v>
      </c>
      <c r="L158" s="25">
        <v>4.8040942509412075</v>
      </c>
      <c r="M158" s="85">
        <v>4.1181926237828756</v>
      </c>
    </row>
    <row r="159" spans="1:13" x14ac:dyDescent="0.4">
      <c r="A159" s="23" t="str">
        <f>B3&amp;C148&amp;D159</f>
        <v>DISTRIBUCION VOLUMEN X CRITERIO (Consumiciones)Total Aperitivos5-10MIL</v>
      </c>
      <c r="B159" s="23">
        <v>0</v>
      </c>
      <c r="C159" s="23">
        <v>0</v>
      </c>
      <c r="D159" s="24" t="s">
        <v>81</v>
      </c>
      <c r="E159" s="24">
        <v>6.7205351719228199</v>
      </c>
      <c r="F159" s="24">
        <v>6.3216887909879613</v>
      </c>
      <c r="G159" s="24">
        <v>8.6955623138584937</v>
      </c>
      <c r="H159" s="24">
        <v>8.4350308011964934</v>
      </c>
      <c r="I159" s="24">
        <v>7.6645320442539635</v>
      </c>
      <c r="J159" s="24">
        <v>5.7272861464429008</v>
      </c>
      <c r="K159" s="24">
        <v>5.3842603066242196</v>
      </c>
      <c r="L159" s="24">
        <v>5.99547451045391</v>
      </c>
      <c r="M159" s="85">
        <v>8.7367568577962587</v>
      </c>
    </row>
    <row r="160" spans="1:13" x14ac:dyDescent="0.4">
      <c r="A160" s="23" t="str">
        <f>B3&amp;C148&amp;D160</f>
        <v>DISTRIBUCION VOLUMEN X CRITERIO (Consumiciones)Total Aperitivos10-30MIL</v>
      </c>
      <c r="B160" s="23">
        <v>0</v>
      </c>
      <c r="C160" s="23">
        <v>0</v>
      </c>
      <c r="D160" s="24" t="s">
        <v>82</v>
      </c>
      <c r="E160" s="24">
        <v>19.049288281700385</v>
      </c>
      <c r="F160" s="24">
        <v>20.386234614418488</v>
      </c>
      <c r="G160" s="24">
        <v>21.923971513941488</v>
      </c>
      <c r="H160" s="24">
        <v>22.288605840949607</v>
      </c>
      <c r="I160" s="24">
        <v>24.369937539453137</v>
      </c>
      <c r="J160" s="24">
        <v>20.780252617555913</v>
      </c>
      <c r="K160" s="24">
        <v>23.253995688945274</v>
      </c>
      <c r="L160" s="24">
        <v>20.340085063812658</v>
      </c>
      <c r="M160" s="85">
        <v>20.627229773179135</v>
      </c>
    </row>
    <row r="161" spans="1:13" x14ac:dyDescent="0.4">
      <c r="A161" s="23" t="str">
        <f>B3&amp;C148&amp;D161</f>
        <v>DISTRIBUCION VOLUMEN X CRITERIO (Consumiciones)Total Aperitivos30-100MIL</v>
      </c>
      <c r="B161" s="23">
        <v>0</v>
      </c>
      <c r="C161" s="23">
        <v>0</v>
      </c>
      <c r="D161" s="24" t="s">
        <v>83</v>
      </c>
      <c r="E161" s="24">
        <v>23.948293539787741</v>
      </c>
      <c r="F161" s="24">
        <v>22.849519834598961</v>
      </c>
      <c r="G161" s="24">
        <v>20.324541170524792</v>
      </c>
      <c r="H161" s="24">
        <v>18.362059334199483</v>
      </c>
      <c r="I161" s="24">
        <v>19.676583939665772</v>
      </c>
      <c r="J161" s="24">
        <v>20.738847767985231</v>
      </c>
      <c r="K161" s="24">
        <v>19.589391040897102</v>
      </c>
      <c r="L161" s="24">
        <v>21.737725830511685</v>
      </c>
      <c r="M161" s="85">
        <v>21.845163298324756</v>
      </c>
    </row>
    <row r="162" spans="1:13" x14ac:dyDescent="0.4">
      <c r="A162" s="23" t="str">
        <f>B3&amp;C148&amp;D162</f>
        <v>DISTRIBUCION VOLUMEN X CRITERIO (Consumiciones)Total Aperitivos100-200MIL</v>
      </c>
      <c r="B162" s="23">
        <v>0</v>
      </c>
      <c r="C162" s="23">
        <v>0</v>
      </c>
      <c r="D162" s="24" t="s">
        <v>84</v>
      </c>
      <c r="E162" s="24">
        <v>6.4300434498315013</v>
      </c>
      <c r="F162" s="24">
        <v>7.2579259173381256</v>
      </c>
      <c r="G162" s="24">
        <v>7.0174336228172649</v>
      </c>
      <c r="H162" s="24">
        <v>9.0382592528312014</v>
      </c>
      <c r="I162" s="24">
        <v>6.3534419748164384</v>
      </c>
      <c r="J162" s="24">
        <v>9.4215314443447049</v>
      </c>
      <c r="K162" s="24">
        <v>8.6868757160205803</v>
      </c>
      <c r="L162" s="24">
        <v>8.5564457888381114</v>
      </c>
      <c r="M162" s="85">
        <v>9.2120521560101132</v>
      </c>
    </row>
    <row r="163" spans="1:13" x14ac:dyDescent="0.4">
      <c r="A163" s="23" t="str">
        <f>B3&amp;C148&amp;D163</f>
        <v>DISTRIBUCION VOLUMEN X CRITERIO (Consumiciones)Total Aperitivos200-500MIL</v>
      </c>
      <c r="B163" s="23">
        <v>0</v>
      </c>
      <c r="C163" s="23">
        <v>0</v>
      </c>
      <c r="D163" s="24" t="s">
        <v>85</v>
      </c>
      <c r="E163" s="24">
        <v>17.588747151385711</v>
      </c>
      <c r="F163" s="24">
        <v>16.691762796359633</v>
      </c>
      <c r="G163" s="24">
        <v>16.024061854887737</v>
      </c>
      <c r="H163" s="24">
        <v>15.750123492877465</v>
      </c>
      <c r="I163" s="24">
        <v>14.956476959367421</v>
      </c>
      <c r="J163" s="24">
        <v>15.102040628047355</v>
      </c>
      <c r="K163" s="24">
        <v>13.578863162924208</v>
      </c>
      <c r="L163" s="24">
        <v>14.696334915824119</v>
      </c>
      <c r="M163" s="85">
        <v>14.689801602172246</v>
      </c>
    </row>
    <row r="164" spans="1:13" x14ac:dyDescent="0.4">
      <c r="A164" s="23" t="str">
        <f>B3&amp;C148&amp;D164</f>
        <v>DISTRIBUCION VOLUMEN X CRITERIO (Consumiciones)Total Aperitivos&gt;500MIL</v>
      </c>
      <c r="B164" s="23">
        <v>0</v>
      </c>
      <c r="C164" s="23">
        <v>0</v>
      </c>
      <c r="D164" s="24" t="s">
        <v>86</v>
      </c>
      <c r="E164" s="24">
        <v>14.996722884480709</v>
      </c>
      <c r="F164" s="24">
        <v>14.332626127953935</v>
      </c>
      <c r="G164" s="24">
        <v>16.819393189794297</v>
      </c>
      <c r="H164" s="24">
        <v>14.716781469955221</v>
      </c>
      <c r="I164" s="24">
        <v>18.121150204325726</v>
      </c>
      <c r="J164" s="24">
        <v>16.861654478006439</v>
      </c>
      <c r="K164" s="24">
        <v>18.701525519742709</v>
      </c>
      <c r="L164" s="24">
        <v>18.401449991712639</v>
      </c>
      <c r="M164" s="85">
        <v>16.126694493460821</v>
      </c>
    </row>
    <row r="165" spans="1:13" x14ac:dyDescent="0.4">
      <c r="A165" s="23" t="str">
        <f>B3&amp;C148&amp;D165</f>
        <v>DISTRIBUCION VOLUMEN X CRITERIO (Consumiciones)Total AperitivosDE 15 A 19 AÑOS</v>
      </c>
      <c r="B165" s="23">
        <v>0</v>
      </c>
      <c r="C165" s="23">
        <v>0</v>
      </c>
      <c r="D165" s="25" t="s">
        <v>87</v>
      </c>
      <c r="E165" s="25">
        <v>5.7800943283073911</v>
      </c>
      <c r="F165" s="24">
        <v>9.6247792398508309</v>
      </c>
      <c r="G165" s="24">
        <v>6.4088941024881301</v>
      </c>
      <c r="H165" s="24">
        <v>8.3700696830080137</v>
      </c>
      <c r="I165" s="24">
        <v>12.154955314130039</v>
      </c>
      <c r="J165" s="25">
        <v>6.9252996731341749</v>
      </c>
      <c r="K165" s="25">
        <v>5.4528697833432567</v>
      </c>
      <c r="L165" s="25">
        <v>4.7746371321004908</v>
      </c>
      <c r="M165" s="85">
        <v>8.9326898051796473</v>
      </c>
    </row>
    <row r="166" spans="1:13" x14ac:dyDescent="0.4">
      <c r="A166" s="23" t="str">
        <f>B3&amp;C148&amp;D166</f>
        <v>DISTRIBUCION VOLUMEN X CRITERIO (Consumiciones)Total AperitivosDE 20 A 24 AÑOS</v>
      </c>
      <c r="B166" s="23">
        <v>0</v>
      </c>
      <c r="C166" s="23">
        <v>0</v>
      </c>
      <c r="D166" s="24" t="s">
        <v>88</v>
      </c>
      <c r="E166" s="24">
        <v>4.4774621893607884</v>
      </c>
      <c r="F166" s="24">
        <v>4.948183100496589</v>
      </c>
      <c r="G166" s="24">
        <v>4.2368426364055436</v>
      </c>
      <c r="H166" s="24">
        <v>3.277458105524401</v>
      </c>
      <c r="I166" s="24">
        <v>3.6152762550250843</v>
      </c>
      <c r="J166" s="24">
        <v>4.4251645169295832</v>
      </c>
      <c r="K166" s="24">
        <v>5.2752631969493224</v>
      </c>
      <c r="L166" s="24">
        <v>4.326115685601307</v>
      </c>
      <c r="M166" s="85">
        <v>3.1039533783439333</v>
      </c>
    </row>
    <row r="167" spans="1:13" x14ac:dyDescent="0.4">
      <c r="A167" s="23" t="str">
        <f>B3&amp;C148&amp;D167</f>
        <v>DISTRIBUCION VOLUMEN X CRITERIO (Consumiciones)Total AperitivosDE 25 A 34 AÑOS</v>
      </c>
      <c r="B167" s="23">
        <v>0</v>
      </c>
      <c r="C167" s="23">
        <v>0</v>
      </c>
      <c r="D167" s="24" t="s">
        <v>89</v>
      </c>
      <c r="E167" s="24">
        <v>13.169725178848482</v>
      </c>
      <c r="F167" s="24">
        <v>10.130890962842734</v>
      </c>
      <c r="G167" s="24">
        <v>11.114350324266677</v>
      </c>
      <c r="H167" s="24">
        <v>11.337854730216371</v>
      </c>
      <c r="I167" s="24">
        <v>8.1070907671351211</v>
      </c>
      <c r="J167" s="24">
        <v>10.787162651497189</v>
      </c>
      <c r="K167" s="24">
        <v>10.736670931871942</v>
      </c>
      <c r="L167" s="24">
        <v>9.6932493547699661</v>
      </c>
      <c r="M167" s="85">
        <v>9.2030369186491097</v>
      </c>
    </row>
    <row r="168" spans="1:13" x14ac:dyDescent="0.4">
      <c r="A168" s="23" t="str">
        <f>B3&amp;C148&amp;D168</f>
        <v>DISTRIBUCION VOLUMEN X CRITERIO (Consumiciones)Total AperitivosDE 35 A 49 AÑOS</v>
      </c>
      <c r="B168" s="23">
        <v>0</v>
      </c>
      <c r="C168" s="23">
        <v>0</v>
      </c>
      <c r="D168" s="24" t="s">
        <v>90</v>
      </c>
      <c r="E168" s="24">
        <v>31.645344135820388</v>
      </c>
      <c r="F168" s="24">
        <v>31.346619519641372</v>
      </c>
      <c r="G168" s="24">
        <v>30.249927137887411</v>
      </c>
      <c r="H168" s="24">
        <v>29.183935175198272</v>
      </c>
      <c r="I168" s="24">
        <v>29.107030133891488</v>
      </c>
      <c r="J168" s="24">
        <v>27.187228707362372</v>
      </c>
      <c r="K168" s="24">
        <v>28.193827337009736</v>
      </c>
      <c r="L168" s="24">
        <v>29.422526519546327</v>
      </c>
      <c r="M168" s="85">
        <v>21.388033524519567</v>
      </c>
    </row>
    <row r="169" spans="1:13" x14ac:dyDescent="0.4">
      <c r="A169" s="23" t="str">
        <f>B3&amp;C148&amp;D169</f>
        <v>DISTRIBUCION VOLUMEN X CRITERIO (Consumiciones)Total AperitivosDE 50 A 59 AÑOS</v>
      </c>
      <c r="B169" s="23">
        <v>0</v>
      </c>
      <c r="C169" s="23">
        <v>0</v>
      </c>
      <c r="D169" s="24" t="s">
        <v>91</v>
      </c>
      <c r="E169" s="24">
        <v>19.890528091496137</v>
      </c>
      <c r="F169" s="24">
        <v>18.699862809885417</v>
      </c>
      <c r="G169" s="24">
        <v>20.765282273071858</v>
      </c>
      <c r="H169" s="24">
        <v>22.390217818247997</v>
      </c>
      <c r="I169" s="24">
        <v>22.282991129273398</v>
      </c>
      <c r="J169" s="24">
        <v>22.900009317936288</v>
      </c>
      <c r="K169" s="24">
        <v>20.717242228066013</v>
      </c>
      <c r="L169" s="24">
        <v>21.014402244690171</v>
      </c>
      <c r="M169" s="85">
        <v>19.143087378936006</v>
      </c>
    </row>
    <row r="170" spans="1:13" x14ac:dyDescent="0.4">
      <c r="A170" s="23" t="str">
        <f>B3&amp;C148&amp;D170</f>
        <v>DISTRIBUCION VOLUMEN X CRITERIO (Consumiciones)Total AperitivosDE 60 A 75 AÑOS</v>
      </c>
      <c r="B170" s="23">
        <v>0</v>
      </c>
      <c r="C170" s="23">
        <v>0</v>
      </c>
      <c r="D170" s="25" t="s">
        <v>92</v>
      </c>
      <c r="E170" s="25">
        <v>25.036837564178455</v>
      </c>
      <c r="F170" s="24">
        <v>25.249689873050841</v>
      </c>
      <c r="G170" s="24">
        <v>27.224684149806116</v>
      </c>
      <c r="H170" s="24">
        <v>25.440495404940698</v>
      </c>
      <c r="I170" s="24">
        <v>24.73263231336589</v>
      </c>
      <c r="J170" s="24">
        <v>27.775116681781402</v>
      </c>
      <c r="K170" s="24">
        <v>29.62410389967658</v>
      </c>
      <c r="L170" s="24">
        <v>30.769044645182674</v>
      </c>
      <c r="M170" s="85">
        <v>38.229185578839953</v>
      </c>
    </row>
    <row r="171" spans="1:13" x14ac:dyDescent="0.4">
      <c r="A171" s="23" t="str">
        <f>B3&amp;C148&amp;D171</f>
        <v>DISTRIBUCION VOLUMEN X CRITERIO (Consumiciones)Total AperitivosNIVEL ALTO</v>
      </c>
      <c r="B171" s="23">
        <v>0</v>
      </c>
      <c r="C171" s="23">
        <v>0</v>
      </c>
      <c r="D171" s="24" t="s">
        <v>186</v>
      </c>
      <c r="E171" s="24">
        <v>20.657249312270029</v>
      </c>
      <c r="F171" s="24">
        <v>18.881943075763726</v>
      </c>
      <c r="G171" s="24">
        <v>21.194123236676322</v>
      </c>
      <c r="H171" s="24">
        <v>19.332091495047283</v>
      </c>
      <c r="I171" s="24">
        <v>20.406367321173459</v>
      </c>
      <c r="J171" s="24">
        <v>22.708631822505307</v>
      </c>
      <c r="K171" s="24">
        <v>21.51299560388248</v>
      </c>
      <c r="L171" s="24">
        <v>22.133824556626333</v>
      </c>
      <c r="M171" s="85">
        <v>17.816568539504718</v>
      </c>
    </row>
    <row r="172" spans="1:13" x14ac:dyDescent="0.4">
      <c r="A172" s="23" t="str">
        <f>B3&amp;C148&amp;D172</f>
        <v>DISTRIBUCION VOLUMEN X CRITERIO (Consumiciones)Total AperitivosNIVEL MEDIO ALTO</v>
      </c>
      <c r="B172" s="23">
        <v>0</v>
      </c>
      <c r="C172" s="23">
        <v>0</v>
      </c>
      <c r="D172" s="24" t="s">
        <v>187</v>
      </c>
      <c r="E172" s="24">
        <v>12.750238916036974</v>
      </c>
      <c r="F172" s="24">
        <v>11.774745425385968</v>
      </c>
      <c r="G172" s="24">
        <v>12.916252570357351</v>
      </c>
      <c r="H172" s="24">
        <v>12.697653600195057</v>
      </c>
      <c r="I172" s="24">
        <v>12.074155287551081</v>
      </c>
      <c r="J172" s="24">
        <v>12.379090550966804</v>
      </c>
      <c r="K172" s="24">
        <v>11.437117783010246</v>
      </c>
      <c r="L172" s="24">
        <v>9.8639319371107899</v>
      </c>
      <c r="M172" s="85">
        <v>8.3261145847401004</v>
      </c>
    </row>
    <row r="173" spans="1:13" x14ac:dyDescent="0.4">
      <c r="A173" s="23" t="str">
        <f>B3&amp;C148&amp;D173</f>
        <v>DISTRIBUCION VOLUMEN X CRITERIO (Consumiciones)Total AperitivosNIVEL MEDIO</v>
      </c>
      <c r="B173" s="23">
        <v>0</v>
      </c>
      <c r="C173" s="23">
        <v>0</v>
      </c>
      <c r="D173" s="24" t="s">
        <v>188</v>
      </c>
      <c r="E173" s="24">
        <v>24.895035576242268</v>
      </c>
      <c r="F173" s="24">
        <v>29.370479006047962</v>
      </c>
      <c r="G173" s="24">
        <v>30.979953029166641</v>
      </c>
      <c r="H173" s="24">
        <v>31.686501648796799</v>
      </c>
      <c r="I173" s="24">
        <v>30.320010631582445</v>
      </c>
      <c r="J173" s="24">
        <v>26.281968132657891</v>
      </c>
      <c r="K173" s="24">
        <v>24.243692231957187</v>
      </c>
      <c r="L173" s="24">
        <v>26.462962908152392</v>
      </c>
      <c r="M173" s="85">
        <v>29.389369711485575</v>
      </c>
    </row>
    <row r="174" spans="1:13" x14ac:dyDescent="0.4">
      <c r="A174" s="23" t="str">
        <f>B3&amp;C148&amp;D174</f>
        <v>DISTRIBUCION VOLUMEN X CRITERIO (Consumiciones)Total AperitivosNIVEL MEDIO BAJO</v>
      </c>
      <c r="B174" s="23">
        <v>0</v>
      </c>
      <c r="C174" s="23">
        <v>0</v>
      </c>
      <c r="D174" s="24" t="s">
        <v>189</v>
      </c>
      <c r="E174" s="24">
        <v>12.893549847364572</v>
      </c>
      <c r="F174" s="24">
        <v>11.71786756323305</v>
      </c>
      <c r="G174" s="24">
        <v>12.660690224205398</v>
      </c>
      <c r="H174" s="24">
        <v>11.653104115562634</v>
      </c>
      <c r="I174" s="24">
        <v>13.522160204657963</v>
      </c>
      <c r="J174" s="24">
        <v>12.680253632380659</v>
      </c>
      <c r="K174" s="24">
        <v>12.078445993270989</v>
      </c>
      <c r="L174" s="24">
        <v>14.485288459261714</v>
      </c>
      <c r="M174" s="85">
        <v>16.922629050708029</v>
      </c>
    </row>
    <row r="175" spans="1:13" x14ac:dyDescent="0.4">
      <c r="A175" s="23" t="str">
        <f>B3&amp;C148&amp;D175</f>
        <v>DISTRIBUCION VOLUMEN X CRITERIO (Consumiciones)Total AperitivosHOMBRE</v>
      </c>
      <c r="B175" s="23">
        <v>0</v>
      </c>
      <c r="C175" s="23">
        <v>0</v>
      </c>
      <c r="D175" s="24" t="s">
        <v>97</v>
      </c>
      <c r="E175" s="24">
        <v>36.501595997817837</v>
      </c>
      <c r="F175" s="24">
        <v>38.351832743995516</v>
      </c>
      <c r="G175" s="24">
        <v>41.529555375609235</v>
      </c>
      <c r="H175" s="24">
        <v>36.304439630427801</v>
      </c>
      <c r="I175" s="24">
        <v>38.602686135752016</v>
      </c>
      <c r="J175" s="24">
        <v>42.578632772750296</v>
      </c>
      <c r="K175" s="24">
        <v>42.612296460120938</v>
      </c>
      <c r="L175" s="24">
        <v>40.401655695782921</v>
      </c>
      <c r="M175" s="85">
        <v>41.222924102970467</v>
      </c>
    </row>
    <row r="176" spans="1:13" x14ac:dyDescent="0.4">
      <c r="A176" s="23" t="str">
        <f>B3&amp;C148&amp;D176</f>
        <v>DISTRIBUCION VOLUMEN X CRITERIO (Consumiciones)Total AperitivosMUJER</v>
      </c>
      <c r="B176" s="23">
        <v>0</v>
      </c>
      <c r="C176" s="23">
        <v>0</v>
      </c>
      <c r="D176" s="24" t="s">
        <v>98</v>
      </c>
      <c r="E176" s="24">
        <v>63.498380787668452</v>
      </c>
      <c r="F176" s="24">
        <v>61.648190443066106</v>
      </c>
      <c r="G176" s="24">
        <v>58.470428477662203</v>
      </c>
      <c r="H176" s="24">
        <v>63.69558847605925</v>
      </c>
      <c r="I176" s="24">
        <v>61.397305558324192</v>
      </c>
      <c r="J176" s="24">
        <v>57.421348775890714</v>
      </c>
      <c r="K176" s="24">
        <v>57.38768544141255</v>
      </c>
      <c r="L176" s="24">
        <v>59.598314706509129</v>
      </c>
      <c r="M176" s="85">
        <v>58.777066953341681</v>
      </c>
    </row>
    <row r="177" spans="1:13" x14ac:dyDescent="0.4">
      <c r="A177" s="23" t="str">
        <f>B177&amp;C177&amp;D177</f>
        <v>DISTRIBUCION VOLUMEN X CRITERIO (kg ó litros)TotalAlimentacionT.ESPAÑA</v>
      </c>
      <c r="B177" s="23" t="s">
        <v>48</v>
      </c>
      <c r="C177" s="23" t="s">
        <v>42</v>
      </c>
      <c r="D177" s="24" t="s">
        <v>45</v>
      </c>
      <c r="E177" s="24">
        <v>100</v>
      </c>
      <c r="F177" s="24">
        <v>100</v>
      </c>
      <c r="G177" s="24">
        <v>100</v>
      </c>
      <c r="H177" s="24">
        <v>100</v>
      </c>
      <c r="I177" s="24">
        <v>100</v>
      </c>
      <c r="J177" s="24">
        <v>100</v>
      </c>
      <c r="K177" s="24">
        <v>100</v>
      </c>
      <c r="L177" s="24">
        <v>100</v>
      </c>
      <c r="M177" s="85">
        <v>100</v>
      </c>
    </row>
    <row r="178" spans="1:13" x14ac:dyDescent="0.4">
      <c r="A178" s="23" t="str">
        <f>B177&amp;C177&amp;D178</f>
        <v>DISTRIBUCION VOLUMEN X CRITERIO (kg ó litros)TotalAlimentacionBCN AM</v>
      </c>
      <c r="B178" s="23">
        <v>0</v>
      </c>
      <c r="C178" s="23">
        <v>0</v>
      </c>
      <c r="D178" s="24" t="s">
        <v>49</v>
      </c>
      <c r="E178" s="25">
        <v>8.8666278347330874</v>
      </c>
      <c r="F178" s="25">
        <v>9.530246912785671</v>
      </c>
      <c r="G178" s="25">
        <v>8.8943925691026973</v>
      </c>
      <c r="H178" s="25">
        <v>9.6611825640848217</v>
      </c>
      <c r="I178" s="25">
        <v>9.0083949270813015</v>
      </c>
      <c r="J178" s="25">
        <v>9.1142918757960256</v>
      </c>
      <c r="K178" s="25">
        <v>9.1830199706006219</v>
      </c>
      <c r="L178" s="25">
        <v>9.2653132794802175</v>
      </c>
      <c r="M178" s="85">
        <v>9.3215791681004383</v>
      </c>
    </row>
    <row r="179" spans="1:13" x14ac:dyDescent="0.4">
      <c r="A179" s="23" t="str">
        <f>B177&amp;C177&amp;D179</f>
        <v>DISTRIBUCION VOLUMEN X CRITERIO (kg ó litros)TotalAlimentacionREST.CAT ARAGON</v>
      </c>
      <c r="B179" s="23">
        <v>0</v>
      </c>
      <c r="C179" s="23">
        <v>0</v>
      </c>
      <c r="D179" s="24" t="s">
        <v>54</v>
      </c>
      <c r="E179" s="24">
        <v>11.990017199434964</v>
      </c>
      <c r="F179" s="24">
        <v>12.767319838313801</v>
      </c>
      <c r="G179" s="24">
        <v>13.121807143617046</v>
      </c>
      <c r="H179" s="24">
        <v>13.028275132067959</v>
      </c>
      <c r="I179" s="25">
        <v>12.098788416218301</v>
      </c>
      <c r="J179" s="25">
        <v>13.437403635803424</v>
      </c>
      <c r="K179" s="24">
        <v>13.645404274853146</v>
      </c>
      <c r="L179" s="24">
        <v>15.001475314779137</v>
      </c>
      <c r="M179" s="85">
        <v>15.22787602580798</v>
      </c>
    </row>
    <row r="180" spans="1:13" x14ac:dyDescent="0.4">
      <c r="A180" s="23" t="str">
        <f>B177&amp;C177&amp;D180</f>
        <v>DISTRIBUCION VOLUMEN X CRITERIO (kg ó litros)TotalAlimentacionLEVANTE</v>
      </c>
      <c r="B180" s="23">
        <v>0</v>
      </c>
      <c r="C180" s="23">
        <v>0</v>
      </c>
      <c r="D180" s="24" t="s">
        <v>58</v>
      </c>
      <c r="E180" s="24">
        <v>15.777929008709302</v>
      </c>
      <c r="F180" s="24">
        <v>15.583267220788274</v>
      </c>
      <c r="G180" s="24">
        <v>15.129173022597108</v>
      </c>
      <c r="H180" s="24">
        <v>15.612151841696939</v>
      </c>
      <c r="I180" s="24">
        <v>16.181410606438675</v>
      </c>
      <c r="J180" s="24">
        <v>15.438764201691772</v>
      </c>
      <c r="K180" s="24">
        <v>15.004260862409774</v>
      </c>
      <c r="L180" s="24">
        <v>14.904009870022605</v>
      </c>
      <c r="M180" s="85">
        <v>14.838683537882581</v>
      </c>
    </row>
    <row r="181" spans="1:13" x14ac:dyDescent="0.4">
      <c r="A181" s="23" t="str">
        <f>B177&amp;C177&amp;D181</f>
        <v>DISTRIBUCION VOLUMEN X CRITERIO (kg ó litros)TotalAlimentacionANDALUCIA</v>
      </c>
      <c r="B181" s="23">
        <v>0</v>
      </c>
      <c r="C181" s="23">
        <v>0</v>
      </c>
      <c r="D181" s="24" t="s">
        <v>62</v>
      </c>
      <c r="E181" s="24">
        <v>20.583811244363318</v>
      </c>
      <c r="F181" s="24">
        <v>19.160272394572477</v>
      </c>
      <c r="G181" s="24">
        <v>19.494442580319749</v>
      </c>
      <c r="H181" s="24">
        <v>18.74815430560059</v>
      </c>
      <c r="I181" s="24">
        <v>19.782073322143347</v>
      </c>
      <c r="J181" s="24">
        <v>19.422701186042893</v>
      </c>
      <c r="K181" s="24">
        <v>19.988703272614355</v>
      </c>
      <c r="L181" s="24">
        <v>19.447117167354293</v>
      </c>
      <c r="M181" s="85">
        <v>19.8630857314953</v>
      </c>
    </row>
    <row r="182" spans="1:13" x14ac:dyDescent="0.4">
      <c r="A182" s="23" t="str">
        <f>B177&amp;C177&amp;D182</f>
        <v>DISTRIBUCION VOLUMEN X CRITERIO (kg ó litros)TotalAlimentacionMDD AM</v>
      </c>
      <c r="B182" s="23">
        <v>0</v>
      </c>
      <c r="C182" s="23">
        <v>0</v>
      </c>
      <c r="D182" s="24" t="s">
        <v>66</v>
      </c>
      <c r="E182" s="24">
        <v>14.875067228024527</v>
      </c>
      <c r="F182" s="24">
        <v>14.363821369462078</v>
      </c>
      <c r="G182" s="24">
        <v>15.045521102903791</v>
      </c>
      <c r="H182" s="24">
        <v>14.226235081599059</v>
      </c>
      <c r="I182" s="24">
        <v>14.227644247355478</v>
      </c>
      <c r="J182" s="24">
        <v>14.445358646369389</v>
      </c>
      <c r="K182" s="24">
        <v>14.836166828850248</v>
      </c>
      <c r="L182" s="24">
        <v>13.952084255159697</v>
      </c>
      <c r="M182" s="85">
        <v>13.937276712823934</v>
      </c>
    </row>
    <row r="183" spans="1:13" x14ac:dyDescent="0.4">
      <c r="A183" s="23" t="str">
        <f>B177&amp;C177&amp;D183</f>
        <v>DISTRIBUCION VOLUMEN X CRITERIO (kg ó litros)TotalAlimentacionRTO CENTRO</v>
      </c>
      <c r="B183" s="23">
        <v>0</v>
      </c>
      <c r="C183" s="23">
        <v>0</v>
      </c>
      <c r="D183" s="24" t="s">
        <v>69</v>
      </c>
      <c r="E183" s="24">
        <v>9.3501277437273149</v>
      </c>
      <c r="F183" s="24">
        <v>9.4084946992117349</v>
      </c>
      <c r="G183" s="24">
        <v>9.3886227670428202</v>
      </c>
      <c r="H183" s="24">
        <v>9.1605126690153753</v>
      </c>
      <c r="I183" s="24">
        <v>9.7190862728562593</v>
      </c>
      <c r="J183" s="24">
        <v>9.5403889654081073</v>
      </c>
      <c r="K183" s="24">
        <v>9.2705599321638417</v>
      </c>
      <c r="L183" s="24">
        <v>9.216041291117067</v>
      </c>
      <c r="M183" s="85">
        <v>9.9016310234458391</v>
      </c>
    </row>
    <row r="184" spans="1:13" x14ac:dyDescent="0.4">
      <c r="A184" s="23" t="str">
        <f>B177&amp;C177&amp;D184</f>
        <v>DISTRIBUCION VOLUMEN X CRITERIO (kg ó litros)TotalAlimentacionNORTE-CENTRO</v>
      </c>
      <c r="B184" s="23">
        <v>0</v>
      </c>
      <c r="C184" s="23">
        <v>0</v>
      </c>
      <c r="D184" s="24" t="s">
        <v>72</v>
      </c>
      <c r="E184" s="24">
        <v>9.2176631163603098</v>
      </c>
      <c r="F184" s="24">
        <v>9.3811033526310244</v>
      </c>
      <c r="G184" s="24">
        <v>8.20611792571124</v>
      </c>
      <c r="H184" s="24">
        <v>9.5683544405048746</v>
      </c>
      <c r="I184" s="25">
        <v>9.4202483836454185</v>
      </c>
      <c r="J184" s="25">
        <v>8.8961251019253194</v>
      </c>
      <c r="K184" s="24">
        <v>8.5067318185158509</v>
      </c>
      <c r="L184" s="24">
        <v>9.3358684911470782</v>
      </c>
      <c r="M184" s="85">
        <v>8.8818265539248031</v>
      </c>
    </row>
    <row r="185" spans="1:13" x14ac:dyDescent="0.4">
      <c r="A185" s="23" t="str">
        <f>B177&amp;C177&amp;D185</f>
        <v>DISTRIBUCION VOLUMEN X CRITERIO (kg ó litros)TotalAlimentacionNOROESTE</v>
      </c>
      <c r="B185" s="23">
        <v>0</v>
      </c>
      <c r="C185" s="23">
        <v>0</v>
      </c>
      <c r="D185" s="24" t="s">
        <v>74</v>
      </c>
      <c r="E185" s="24">
        <v>9.3387583225530957</v>
      </c>
      <c r="F185" s="24">
        <v>9.8054741228069418</v>
      </c>
      <c r="G185" s="24">
        <v>10.719925011653384</v>
      </c>
      <c r="H185" s="24">
        <v>9.9951402575635662</v>
      </c>
      <c r="I185" s="24">
        <v>9.5623549850302894</v>
      </c>
      <c r="J185" s="24">
        <v>9.7049696921100477</v>
      </c>
      <c r="K185" s="24">
        <v>9.5651552257495087</v>
      </c>
      <c r="L185" s="24">
        <v>8.878090444004922</v>
      </c>
      <c r="M185" s="85">
        <v>8.0280422514721774</v>
      </c>
    </row>
    <row r="186" spans="1:13" x14ac:dyDescent="0.4">
      <c r="A186" s="23" t="str">
        <f>B177&amp;C177&amp;D186</f>
        <v>DISTRIBUCION VOLUMEN X CRITERIO (kg ó litros)TotalAlimentacion&lt;2MIL</v>
      </c>
      <c r="B186" s="23">
        <v>0</v>
      </c>
      <c r="C186" s="23">
        <v>0</v>
      </c>
      <c r="D186" s="25" t="s">
        <v>77</v>
      </c>
      <c r="E186" s="25">
        <v>4.6123561294654403</v>
      </c>
      <c r="F186" s="25">
        <v>5.2435925457494461</v>
      </c>
      <c r="G186" s="25">
        <v>5.0198203614869348</v>
      </c>
      <c r="H186" s="25">
        <v>5.2933144234206235</v>
      </c>
      <c r="I186" s="25">
        <v>5.071193614136944</v>
      </c>
      <c r="J186" s="25">
        <v>5.7514387222451901</v>
      </c>
      <c r="K186" s="25">
        <v>5.6044072485365888</v>
      </c>
      <c r="L186" s="25">
        <v>5.5900794236397218</v>
      </c>
      <c r="M186" s="85">
        <v>5.337772000949399</v>
      </c>
    </row>
    <row r="187" spans="1:13" x14ac:dyDescent="0.4">
      <c r="A187" s="23" t="str">
        <f>B177&amp;C177&amp;D187</f>
        <v>DISTRIBUCION VOLUMEN X CRITERIO (kg ó litros)TotalAlimentacion2-5MIL</v>
      </c>
      <c r="B187" s="23">
        <v>0</v>
      </c>
      <c r="C187" s="23">
        <v>0</v>
      </c>
      <c r="D187" s="25" t="s">
        <v>80</v>
      </c>
      <c r="E187" s="25">
        <v>5.0963198258003999</v>
      </c>
      <c r="F187" s="25">
        <v>5.1994885532036585</v>
      </c>
      <c r="G187" s="25">
        <v>4.4981582918097978</v>
      </c>
      <c r="H187" s="24">
        <v>4.8682707947981099</v>
      </c>
      <c r="I187" s="25">
        <v>4.6661494605694784</v>
      </c>
      <c r="J187" s="25">
        <v>4.5892191760715617</v>
      </c>
      <c r="K187" s="25">
        <v>4.4452449388661428</v>
      </c>
      <c r="L187" s="25">
        <v>4.4077105020678014</v>
      </c>
      <c r="M187" s="85">
        <v>3.9209991146641276</v>
      </c>
    </row>
    <row r="188" spans="1:13" x14ac:dyDescent="0.4">
      <c r="A188" s="23" t="str">
        <f>B177&amp;C177&amp;D188</f>
        <v>DISTRIBUCION VOLUMEN X CRITERIO (kg ó litros)TotalAlimentacion5-10MIL</v>
      </c>
      <c r="B188" s="23">
        <v>0</v>
      </c>
      <c r="C188" s="23">
        <v>0</v>
      </c>
      <c r="D188" s="24" t="s">
        <v>81</v>
      </c>
      <c r="E188" s="25">
        <v>7.4086753159327969</v>
      </c>
      <c r="F188" s="24">
        <v>7.4408449245747592</v>
      </c>
      <c r="G188" s="25">
        <v>8.2523733742163188</v>
      </c>
      <c r="H188" s="24">
        <v>8.0526591263909797</v>
      </c>
      <c r="I188" s="25">
        <v>7.7854374217362219</v>
      </c>
      <c r="J188" s="25">
        <v>8.3717486410605879</v>
      </c>
      <c r="K188" s="25">
        <v>8.1605853001172477</v>
      </c>
      <c r="L188" s="25">
        <v>7.7067310754540266</v>
      </c>
      <c r="M188" s="85">
        <v>8.553530708907866</v>
      </c>
    </row>
    <row r="189" spans="1:13" x14ac:dyDescent="0.4">
      <c r="A189" s="23" t="str">
        <f>B177&amp;C177&amp;D189</f>
        <v>DISTRIBUCION VOLUMEN X CRITERIO (kg ó litros)TotalAlimentacion10-30MIL</v>
      </c>
      <c r="B189" s="23">
        <v>0</v>
      </c>
      <c r="C189" s="23">
        <v>0</v>
      </c>
      <c r="D189" s="24" t="s">
        <v>82</v>
      </c>
      <c r="E189" s="24">
        <v>17.468204255528814</v>
      </c>
      <c r="F189" s="24">
        <v>17.336480002631504</v>
      </c>
      <c r="G189" s="24">
        <v>17.200308324259122</v>
      </c>
      <c r="H189" s="24">
        <v>17.336868792493345</v>
      </c>
      <c r="I189" s="24">
        <v>17.728082176234274</v>
      </c>
      <c r="J189" s="24">
        <v>17.469642173824511</v>
      </c>
      <c r="K189" s="24">
        <v>18.517608248517941</v>
      </c>
      <c r="L189" s="24">
        <v>17.985111773978186</v>
      </c>
      <c r="M189" s="85">
        <v>18.500850724823049</v>
      </c>
    </row>
    <row r="190" spans="1:13" x14ac:dyDescent="0.4">
      <c r="A190" s="23" t="str">
        <f>B177&amp;C177&amp;D190</f>
        <v>DISTRIBUCION VOLUMEN X CRITERIO (kg ó litros)TotalAlimentacion30-100MIL</v>
      </c>
      <c r="B190" s="23">
        <v>0</v>
      </c>
      <c r="C190" s="23">
        <v>0</v>
      </c>
      <c r="D190" s="24" t="s">
        <v>83</v>
      </c>
      <c r="E190" s="24">
        <v>21.204349535644475</v>
      </c>
      <c r="F190" s="24">
        <v>21.055068856716098</v>
      </c>
      <c r="G190" s="24">
        <v>20.706005327661913</v>
      </c>
      <c r="H190" s="24">
        <v>21.15992551647722</v>
      </c>
      <c r="I190" s="24">
        <v>20.672028320172345</v>
      </c>
      <c r="J190" s="24">
        <v>20.03381047910058</v>
      </c>
      <c r="K190" s="24">
        <v>20.346296999796849</v>
      </c>
      <c r="L190" s="24">
        <v>22.939547461217735</v>
      </c>
      <c r="M190" s="85">
        <v>22.252117815240506</v>
      </c>
    </row>
    <row r="191" spans="1:13" x14ac:dyDescent="0.4">
      <c r="A191" s="23" t="str">
        <f>B177&amp;C177&amp;D191</f>
        <v>DISTRIBUCION VOLUMEN X CRITERIO (kg ó litros)TotalAlimentacion100-200MIL</v>
      </c>
      <c r="B191" s="23">
        <v>0</v>
      </c>
      <c r="C191" s="23">
        <v>0</v>
      </c>
      <c r="D191" s="24" t="s">
        <v>84</v>
      </c>
      <c r="E191" s="24">
        <v>9.6603097576765027</v>
      </c>
      <c r="F191" s="24">
        <v>9.399272870703447</v>
      </c>
      <c r="G191" s="24">
        <v>9.5150048837862702</v>
      </c>
      <c r="H191" s="24">
        <v>9.3111240404169688</v>
      </c>
      <c r="I191" s="24">
        <v>9.320050287167355</v>
      </c>
      <c r="J191" s="24">
        <v>10.294760474527589</v>
      </c>
      <c r="K191" s="24">
        <v>10.544338938025209</v>
      </c>
      <c r="L191" s="24">
        <v>10.41127583897757</v>
      </c>
      <c r="M191" s="85">
        <v>9.6913991267402206</v>
      </c>
    </row>
    <row r="192" spans="1:13" x14ac:dyDescent="0.4">
      <c r="A192" s="23" t="str">
        <f>B177&amp;C177&amp;D192</f>
        <v>DISTRIBUCION VOLUMEN X CRITERIO (kg ó litros)TotalAlimentacion200-500MIL</v>
      </c>
      <c r="B192" s="23">
        <v>0</v>
      </c>
      <c r="C192" s="23">
        <v>0</v>
      </c>
      <c r="D192" s="24" t="s">
        <v>85</v>
      </c>
      <c r="E192" s="24">
        <v>14.519875485737924</v>
      </c>
      <c r="F192" s="24">
        <v>14.65650982685743</v>
      </c>
      <c r="G192" s="24">
        <v>15.123215739179605</v>
      </c>
      <c r="H192" s="24">
        <v>15.5484661178069</v>
      </c>
      <c r="I192" s="24">
        <v>15.60440337198918</v>
      </c>
      <c r="J192" s="24">
        <v>13.903349216717171</v>
      </c>
      <c r="K192" s="24">
        <v>13.955067285461492</v>
      </c>
      <c r="L192" s="24">
        <v>13.57014187964141</v>
      </c>
      <c r="M192" s="85">
        <v>13.821409458398282</v>
      </c>
    </row>
    <row r="193" spans="1:13" x14ac:dyDescent="0.4">
      <c r="A193" s="23" t="str">
        <f>B177&amp;C177&amp;D193</f>
        <v>DISTRIBUCION VOLUMEN X CRITERIO (kg ó litros)TotalAlimentacion&gt;500MIL</v>
      </c>
      <c r="B193" s="23">
        <v>0</v>
      </c>
      <c r="C193" s="23">
        <v>0</v>
      </c>
      <c r="D193" s="24" t="s">
        <v>86</v>
      </c>
      <c r="E193" s="24">
        <v>20.02991136718472</v>
      </c>
      <c r="F193" s="24">
        <v>19.668744262729547</v>
      </c>
      <c r="G193" s="24">
        <v>19.685117884887983</v>
      </c>
      <c r="H193" s="24">
        <v>18.429377956725887</v>
      </c>
      <c r="I193" s="24">
        <v>19.152656056070036</v>
      </c>
      <c r="J193" s="24">
        <v>19.586033630912645</v>
      </c>
      <c r="K193" s="24">
        <v>18.426453288187115</v>
      </c>
      <c r="L193" s="24">
        <v>17.389401634928586</v>
      </c>
      <c r="M193" s="85">
        <v>17.9219219296821</v>
      </c>
    </row>
    <row r="194" spans="1:13" x14ac:dyDescent="0.4">
      <c r="A194" s="23" t="str">
        <f>B177&amp;C177&amp;D194</f>
        <v>DISTRIBUCION VOLUMEN X CRITERIO (kg ó litros)TotalAlimentacionDE 15 A 19 AÑOS</v>
      </c>
      <c r="B194" s="23">
        <v>0</v>
      </c>
      <c r="C194" s="23">
        <v>0</v>
      </c>
      <c r="D194" s="25" t="s">
        <v>87</v>
      </c>
      <c r="E194" s="25">
        <v>1.9301114576546121</v>
      </c>
      <c r="F194" s="25">
        <v>2.3998390953559459</v>
      </c>
      <c r="G194" s="25">
        <v>2.1796043734653945</v>
      </c>
      <c r="H194" s="25">
        <v>2.564733627842898</v>
      </c>
      <c r="I194" s="25">
        <v>3.0826596450797954</v>
      </c>
      <c r="J194" s="25">
        <v>1.8008808916132288</v>
      </c>
      <c r="K194" s="25">
        <v>1.6246001751088572</v>
      </c>
      <c r="L194" s="25">
        <v>2.2275118151217677</v>
      </c>
      <c r="M194" s="85">
        <v>2.6776037665623815</v>
      </c>
    </row>
    <row r="195" spans="1:13" x14ac:dyDescent="0.4">
      <c r="A195" s="23" t="str">
        <f>B177&amp;C177&amp;D195</f>
        <v>DISTRIBUCION VOLUMEN X CRITERIO (kg ó litros)TotalAlimentacionDE 20 A 24 AÑOS</v>
      </c>
      <c r="B195" s="23">
        <v>0</v>
      </c>
      <c r="C195" s="23">
        <v>0</v>
      </c>
      <c r="D195" s="24" t="s">
        <v>88</v>
      </c>
      <c r="E195" s="24">
        <v>2.6787503362159111</v>
      </c>
      <c r="F195" s="24">
        <v>2.7357084395542892</v>
      </c>
      <c r="G195" s="24">
        <v>2.3124278442452111</v>
      </c>
      <c r="H195" s="24">
        <v>2.758021145268271</v>
      </c>
      <c r="I195" s="25">
        <v>2.5539393390354945</v>
      </c>
      <c r="J195" s="25">
        <v>2.6082097539100184</v>
      </c>
      <c r="K195" s="25">
        <v>2.4152633204745801</v>
      </c>
      <c r="L195" s="24">
        <v>2.5206428304761457</v>
      </c>
      <c r="M195" s="85">
        <v>2.5603800776007235</v>
      </c>
    </row>
    <row r="196" spans="1:13" x14ac:dyDescent="0.4">
      <c r="A196" s="23" t="str">
        <f>B177&amp;C177&amp;D196</f>
        <v>DISTRIBUCION VOLUMEN X CRITERIO (kg ó litros)TotalAlimentacionDE 25 A 34 AÑOS</v>
      </c>
      <c r="B196" s="23">
        <v>0</v>
      </c>
      <c r="C196" s="23">
        <v>0</v>
      </c>
      <c r="D196" s="24" t="s">
        <v>89</v>
      </c>
      <c r="E196" s="24">
        <v>9.4796365417693451</v>
      </c>
      <c r="F196" s="24">
        <v>8.9640420621721741</v>
      </c>
      <c r="G196" s="24">
        <v>8.9207935785415984</v>
      </c>
      <c r="H196" s="24">
        <v>8.2319904025917925</v>
      </c>
      <c r="I196" s="24">
        <v>9.3215348466536785</v>
      </c>
      <c r="J196" s="24">
        <v>7.8562999358270966</v>
      </c>
      <c r="K196" s="24">
        <v>7.4883103093753594</v>
      </c>
      <c r="L196" s="24">
        <v>7.5385752429547663</v>
      </c>
      <c r="M196" s="85">
        <v>8.0160933579462945</v>
      </c>
    </row>
    <row r="197" spans="1:13" x14ac:dyDescent="0.4">
      <c r="A197" s="23" t="str">
        <f>B177&amp;C177&amp;D197</f>
        <v>DISTRIBUCION VOLUMEN X CRITERIO (kg ó litros)TotalAlimentacionDE 35 A 49 AÑOS</v>
      </c>
      <c r="B197" s="23">
        <v>0</v>
      </c>
      <c r="C197" s="23">
        <v>0</v>
      </c>
      <c r="D197" s="24" t="s">
        <v>90</v>
      </c>
      <c r="E197" s="24">
        <v>27.361464241495209</v>
      </c>
      <c r="F197" s="24">
        <v>25.928505915404916</v>
      </c>
      <c r="G197" s="24">
        <v>25.677349950862911</v>
      </c>
      <c r="H197" s="24">
        <v>25.693342593304024</v>
      </c>
      <c r="I197" s="24">
        <v>25.71513656193704</v>
      </c>
      <c r="J197" s="24">
        <v>24.462812630117735</v>
      </c>
      <c r="K197" s="24">
        <v>24.602092904399921</v>
      </c>
      <c r="L197" s="24">
        <v>24.037983880200319</v>
      </c>
      <c r="M197" s="85">
        <v>24.401922691822652</v>
      </c>
    </row>
    <row r="198" spans="1:13" x14ac:dyDescent="0.4">
      <c r="A198" s="23" t="str">
        <f>B177&amp;C177&amp;D198</f>
        <v>DISTRIBUCION VOLUMEN X CRITERIO (kg ó litros)TotalAlimentacionDE 50 A 59 AÑOS</v>
      </c>
      <c r="B198" s="23">
        <v>0</v>
      </c>
      <c r="C198" s="23">
        <v>0</v>
      </c>
      <c r="D198" s="24" t="s">
        <v>91</v>
      </c>
      <c r="E198" s="24">
        <v>25.170351705062799</v>
      </c>
      <c r="F198" s="24">
        <v>24.814163087173952</v>
      </c>
      <c r="G198" s="24">
        <v>24.415245223173688</v>
      </c>
      <c r="H198" s="24">
        <v>25.294888178337267</v>
      </c>
      <c r="I198" s="24">
        <v>24.947860963194245</v>
      </c>
      <c r="J198" s="24">
        <v>26.602183078749125</v>
      </c>
      <c r="K198" s="24">
        <v>27.260359289196707</v>
      </c>
      <c r="L198" s="24">
        <v>26.478555762437889</v>
      </c>
      <c r="M198" s="85">
        <v>25.25918539752735</v>
      </c>
    </row>
    <row r="199" spans="1:13" x14ac:dyDescent="0.4">
      <c r="A199" s="23" t="str">
        <f>B177&amp;C177&amp;D199</f>
        <v>DISTRIBUCION VOLUMEN X CRITERIO (kg ó litros)TotalAlimentacionDE 60 A 75 AÑOS</v>
      </c>
      <c r="B199" s="23">
        <v>0</v>
      </c>
      <c r="C199" s="23">
        <v>0</v>
      </c>
      <c r="D199" s="24" t="s">
        <v>92</v>
      </c>
      <c r="E199" s="25">
        <v>33.379688467147943</v>
      </c>
      <c r="F199" s="25">
        <v>35.157743108788367</v>
      </c>
      <c r="G199" s="25">
        <v>36.494578888578573</v>
      </c>
      <c r="H199" s="24">
        <v>35.457029807922829</v>
      </c>
      <c r="I199" s="24">
        <v>34.378870290186114</v>
      </c>
      <c r="J199" s="24">
        <v>36.669616513229954</v>
      </c>
      <c r="K199" s="24">
        <v>36.60937497691932</v>
      </c>
      <c r="L199" s="24">
        <v>37.196730322984138</v>
      </c>
      <c r="M199" s="85">
        <v>37.084814119840061</v>
      </c>
    </row>
    <row r="200" spans="1:13" x14ac:dyDescent="0.4">
      <c r="A200" s="23" t="str">
        <f>B177&amp;C177&amp;D200</f>
        <v>DISTRIBUCION VOLUMEN X CRITERIO (kg ó litros)TotalAlimentacionNIVEL ALTO</v>
      </c>
      <c r="B200" s="23">
        <v>0</v>
      </c>
      <c r="C200" s="23">
        <v>0</v>
      </c>
      <c r="D200" s="24" t="s">
        <v>186</v>
      </c>
      <c r="E200" s="24">
        <v>23.214833994013258</v>
      </c>
      <c r="F200" s="24">
        <v>24.347210900337863</v>
      </c>
      <c r="G200" s="24">
        <v>24.237706042222833</v>
      </c>
      <c r="H200" s="24">
        <v>24.586475915136422</v>
      </c>
      <c r="I200" s="24">
        <v>23.705937190924665</v>
      </c>
      <c r="J200" s="24">
        <v>24.031430454070311</v>
      </c>
      <c r="K200" s="24">
        <v>23.856456314710325</v>
      </c>
      <c r="L200" s="24">
        <v>25.007960187650891</v>
      </c>
      <c r="M200" s="85">
        <v>23.06730642517746</v>
      </c>
    </row>
    <row r="201" spans="1:13" x14ac:dyDescent="0.4">
      <c r="A201" s="23" t="str">
        <f>B177&amp;C177&amp;D201</f>
        <v>DISTRIBUCION VOLUMEN X CRITERIO (kg ó litros)TotalAlimentacionNIVEL MEDIO ALTO</v>
      </c>
      <c r="B201" s="23">
        <v>0</v>
      </c>
      <c r="C201" s="23">
        <v>0</v>
      </c>
      <c r="D201" s="24" t="s">
        <v>187</v>
      </c>
      <c r="E201" s="24">
        <v>14.567794363468852</v>
      </c>
      <c r="F201" s="24">
        <v>14.406096239053348</v>
      </c>
      <c r="G201" s="24">
        <v>14.039305538787842</v>
      </c>
      <c r="H201" s="24">
        <v>14.283118576393377</v>
      </c>
      <c r="I201" s="24">
        <v>13.892584860479484</v>
      </c>
      <c r="J201" s="24">
        <v>14.216376786873575</v>
      </c>
      <c r="K201" s="24">
        <v>14.191466450831768</v>
      </c>
      <c r="L201" s="24">
        <v>14.221742307404456</v>
      </c>
      <c r="M201" s="85">
        <v>14.568199326739506</v>
      </c>
    </row>
    <row r="202" spans="1:13" x14ac:dyDescent="0.4">
      <c r="A202" s="23" t="str">
        <f>B177&amp;C177&amp;D202</f>
        <v>DISTRIBUCION VOLUMEN X CRITERIO (kg ó litros)TotalAlimentacionNIVEL MEDIO</v>
      </c>
      <c r="B202" s="23">
        <v>0</v>
      </c>
      <c r="C202" s="23">
        <v>0</v>
      </c>
      <c r="D202" s="24" t="s">
        <v>188</v>
      </c>
      <c r="E202" s="24">
        <v>25.940889805572336</v>
      </c>
      <c r="F202" s="24">
        <v>25.421634528164532</v>
      </c>
      <c r="G202" s="24">
        <v>24.97080769501585</v>
      </c>
      <c r="H202" s="24">
        <v>26.525366869364746</v>
      </c>
      <c r="I202" s="24">
        <v>26.200641428170446</v>
      </c>
      <c r="J202" s="24">
        <v>24.791883916154209</v>
      </c>
      <c r="K202" s="24">
        <v>25.042535953116889</v>
      </c>
      <c r="L202" s="24">
        <v>25.574251218078075</v>
      </c>
      <c r="M202" s="85">
        <v>25.585774549150326</v>
      </c>
    </row>
    <row r="203" spans="1:13" x14ac:dyDescent="0.4">
      <c r="A203" s="23" t="str">
        <f>B177&amp;C177&amp;D203</f>
        <v>DISTRIBUCION VOLUMEN X CRITERIO (kg ó litros)TotalAlimentacionNIVEL MEDIO BAJO</v>
      </c>
      <c r="B203" s="23">
        <v>0</v>
      </c>
      <c r="C203" s="23">
        <v>0</v>
      </c>
      <c r="D203" s="24" t="s">
        <v>189</v>
      </c>
      <c r="E203" s="25">
        <v>15.552138693526038</v>
      </c>
      <c r="F203" s="25">
        <v>14.429124015043392</v>
      </c>
      <c r="G203" s="24">
        <v>13.962750282608861</v>
      </c>
      <c r="H203" s="24">
        <v>14.134046373518562</v>
      </c>
      <c r="I203" s="24">
        <v>14.911916577275925</v>
      </c>
      <c r="J203" s="24">
        <v>15.391700088784898</v>
      </c>
      <c r="K203" s="24">
        <v>14.481759337840092</v>
      </c>
      <c r="L203" s="24">
        <v>14.345204557188479</v>
      </c>
      <c r="M203" s="85">
        <v>15.421774145506898</v>
      </c>
    </row>
    <row r="204" spans="1:13" x14ac:dyDescent="0.4">
      <c r="A204" s="23" t="str">
        <f>B177&amp;C177&amp;D204</f>
        <v>DISTRIBUCION VOLUMEN X CRITERIO (kg ó litros)TotalAlimentacionHOMBRE</v>
      </c>
      <c r="B204" s="23">
        <v>0</v>
      </c>
      <c r="C204" s="23">
        <v>0</v>
      </c>
      <c r="D204" s="24" t="s">
        <v>97</v>
      </c>
      <c r="E204" s="24">
        <v>54.147290165442399</v>
      </c>
      <c r="F204" s="24">
        <v>53.947810241966579</v>
      </c>
      <c r="G204" s="24">
        <v>54.757158399166627</v>
      </c>
      <c r="H204" s="24">
        <v>54.047118223082521</v>
      </c>
      <c r="I204" s="24">
        <v>54.589818552824511</v>
      </c>
      <c r="J204" s="24">
        <v>55.149744046958418</v>
      </c>
      <c r="K204" s="24">
        <v>54.269176622981838</v>
      </c>
      <c r="L204" s="24">
        <v>54.888440741477794</v>
      </c>
      <c r="M204" s="85">
        <v>55.867005242822998</v>
      </c>
    </row>
    <row r="205" spans="1:13" x14ac:dyDescent="0.4">
      <c r="A205" s="23" t="str">
        <f>B177&amp;C177&amp;D205</f>
        <v>DISTRIBUCION VOLUMEN X CRITERIO (kg ó litros)TotalAlimentacionMUJER</v>
      </c>
      <c r="B205" s="23">
        <v>0</v>
      </c>
      <c r="C205" s="23">
        <v>0</v>
      </c>
      <c r="D205" s="24" t="s">
        <v>98</v>
      </c>
      <c r="E205" s="24">
        <v>45.85271015697051</v>
      </c>
      <c r="F205" s="24">
        <v>46.052189156496311</v>
      </c>
      <c r="G205" s="24">
        <v>45.24284500042193</v>
      </c>
      <c r="H205" s="24">
        <v>45.952885877287194</v>
      </c>
      <c r="I205" s="24">
        <v>45.410181540135341</v>
      </c>
      <c r="J205" s="24">
        <v>44.850258841191085</v>
      </c>
      <c r="K205" s="24">
        <v>45.730823366359047</v>
      </c>
      <c r="L205" s="24">
        <v>45.111559537878989</v>
      </c>
      <c r="M205" s="85">
        <v>44.132993328810684</v>
      </c>
    </row>
    <row r="206" spans="1:13" x14ac:dyDescent="0.4">
      <c r="A206" s="23" t="str">
        <f>B177&amp;C206&amp;D206</f>
        <v>DISTRIBUCION VOLUMEN X CRITERIO (kg ó litros).T.Alimentos TOTAL INGT.ESPAÑA</v>
      </c>
      <c r="B206" s="23">
        <v>0</v>
      </c>
      <c r="C206" s="23" t="s">
        <v>44</v>
      </c>
      <c r="D206" s="24" t="s">
        <v>45</v>
      </c>
      <c r="E206" s="24">
        <v>100</v>
      </c>
      <c r="F206" s="24">
        <v>100</v>
      </c>
      <c r="G206" s="24">
        <v>100</v>
      </c>
      <c r="H206" s="24">
        <v>100</v>
      </c>
      <c r="I206" s="24">
        <v>100</v>
      </c>
      <c r="J206" s="24">
        <v>100</v>
      </c>
      <c r="K206" s="24">
        <v>100</v>
      </c>
      <c r="L206" s="24">
        <v>100</v>
      </c>
      <c r="M206" s="85">
        <v>100</v>
      </c>
    </row>
    <row r="207" spans="1:13" x14ac:dyDescent="0.4">
      <c r="A207" s="23" t="str">
        <f>B177&amp;C206&amp;D207</f>
        <v>DISTRIBUCION VOLUMEN X CRITERIO (kg ó litros).T.Alimentos TOTAL INGBCN AM</v>
      </c>
      <c r="B207" s="23">
        <v>0</v>
      </c>
      <c r="C207" s="23">
        <v>0</v>
      </c>
      <c r="D207" s="25" t="s">
        <v>49</v>
      </c>
      <c r="E207" s="25">
        <v>8.0810953093156623</v>
      </c>
      <c r="F207" s="24">
        <v>8.8037481757345564</v>
      </c>
      <c r="G207" s="25">
        <v>9.128754813796343</v>
      </c>
      <c r="H207" s="24">
        <v>9.0371534209618485</v>
      </c>
      <c r="I207" s="25">
        <v>8.2621901897010019</v>
      </c>
      <c r="J207" s="25">
        <v>7.7248808891641696</v>
      </c>
      <c r="K207" s="25">
        <v>8.6677879393086403</v>
      </c>
      <c r="L207" s="24">
        <v>9.651731923437497</v>
      </c>
      <c r="M207" s="85">
        <v>9.3874152960008495</v>
      </c>
    </row>
    <row r="208" spans="1:13" x14ac:dyDescent="0.4">
      <c r="A208" s="23" t="str">
        <f>B177&amp;C206&amp;D208</f>
        <v>DISTRIBUCION VOLUMEN X CRITERIO (kg ó litros).T.Alimentos TOTAL INGREST.CAT ARAGON</v>
      </c>
      <c r="B208" s="23">
        <v>0</v>
      </c>
      <c r="C208" s="23">
        <v>0</v>
      </c>
      <c r="D208" s="25" t="s">
        <v>54</v>
      </c>
      <c r="E208" s="25">
        <v>12.453275332176181</v>
      </c>
      <c r="F208" s="24">
        <v>12.534656466914054</v>
      </c>
      <c r="G208" s="24">
        <v>12.723809774227609</v>
      </c>
      <c r="H208" s="24">
        <v>12.862544876454265</v>
      </c>
      <c r="I208" s="24">
        <v>11.424581778973474</v>
      </c>
      <c r="J208" s="25">
        <v>13.254865983554328</v>
      </c>
      <c r="K208" s="24">
        <v>12.540330082057332</v>
      </c>
      <c r="L208" s="25">
        <v>13.395777475228071</v>
      </c>
      <c r="M208" s="85">
        <v>13.476977886882144</v>
      </c>
    </row>
    <row r="209" spans="1:13" x14ac:dyDescent="0.4">
      <c r="A209" s="23" t="str">
        <f>B177&amp;C206&amp;D209</f>
        <v>DISTRIBUCION VOLUMEN X CRITERIO (kg ó litros).T.Alimentos TOTAL INGLEVANTE</v>
      </c>
      <c r="B209" s="23">
        <v>0</v>
      </c>
      <c r="C209" s="23">
        <v>0</v>
      </c>
      <c r="D209" s="25" t="s">
        <v>58</v>
      </c>
      <c r="E209" s="24">
        <v>16.519302992796476</v>
      </c>
      <c r="F209" s="24">
        <v>16.502453834212634</v>
      </c>
      <c r="G209" s="24">
        <v>16.649636531475064</v>
      </c>
      <c r="H209" s="24">
        <v>17.142101022679647</v>
      </c>
      <c r="I209" s="24">
        <v>17.089694799857654</v>
      </c>
      <c r="J209" s="24">
        <v>16.759124469935706</v>
      </c>
      <c r="K209" s="25">
        <v>17.193944555961266</v>
      </c>
      <c r="L209" s="24">
        <v>16.908236099348393</v>
      </c>
      <c r="M209" s="85">
        <v>16.671753525603016</v>
      </c>
    </row>
    <row r="210" spans="1:13" x14ac:dyDescent="0.4">
      <c r="A210" s="23" t="str">
        <f>B177&amp;C206&amp;D210</f>
        <v>DISTRIBUCION VOLUMEN X CRITERIO (kg ó litros).T.Alimentos TOTAL INGANDALUCIA</v>
      </c>
      <c r="B210" s="23">
        <v>0</v>
      </c>
      <c r="C210" s="23">
        <v>0</v>
      </c>
      <c r="D210" s="24" t="s">
        <v>62</v>
      </c>
      <c r="E210" s="24">
        <v>20.259249905959006</v>
      </c>
      <c r="F210" s="24">
        <v>19.732962486141613</v>
      </c>
      <c r="G210" s="24">
        <v>19.022120451893301</v>
      </c>
      <c r="H210" s="24">
        <v>18.851704233328149</v>
      </c>
      <c r="I210" s="24">
        <v>20.520191360741709</v>
      </c>
      <c r="J210" s="24">
        <v>19.716526707117726</v>
      </c>
      <c r="K210" s="24">
        <v>19.614176208625651</v>
      </c>
      <c r="L210" s="24">
        <v>19.303517322331395</v>
      </c>
      <c r="M210" s="85">
        <v>20.328397729898143</v>
      </c>
    </row>
    <row r="211" spans="1:13" x14ac:dyDescent="0.4">
      <c r="A211" s="23" t="str">
        <f>B177&amp;C206&amp;D211</f>
        <v>DISTRIBUCION VOLUMEN X CRITERIO (kg ó litros).T.Alimentos TOTAL INGMDD AM</v>
      </c>
      <c r="B211" s="23">
        <v>0</v>
      </c>
      <c r="C211" s="23">
        <v>0</v>
      </c>
      <c r="D211" s="25" t="s">
        <v>66</v>
      </c>
      <c r="E211" s="24">
        <v>18.115222988114887</v>
      </c>
      <c r="F211" s="24">
        <v>16.328921978695476</v>
      </c>
      <c r="G211" s="24">
        <v>17.430897477287587</v>
      </c>
      <c r="H211" s="24">
        <v>16.141855976352783</v>
      </c>
      <c r="I211" s="24">
        <v>16.512164778797818</v>
      </c>
      <c r="J211" s="25">
        <v>16.580410423836</v>
      </c>
      <c r="K211" s="24">
        <v>18.068055522027077</v>
      </c>
      <c r="L211" s="24">
        <v>15.906721542481783</v>
      </c>
      <c r="M211" s="85">
        <v>16.29716662462182</v>
      </c>
    </row>
    <row r="212" spans="1:13" x14ac:dyDescent="0.4">
      <c r="A212" s="23" t="str">
        <f>B177&amp;C206&amp;D212</f>
        <v>DISTRIBUCION VOLUMEN X CRITERIO (kg ó litros).T.Alimentos TOTAL INGRTO CENTRO</v>
      </c>
      <c r="B212" s="23">
        <v>0</v>
      </c>
      <c r="C212" s="23">
        <v>0</v>
      </c>
      <c r="D212" s="24" t="s">
        <v>69</v>
      </c>
      <c r="E212" s="25">
        <v>8.8224962937524154</v>
      </c>
      <c r="F212" s="24">
        <v>10.339141581961792</v>
      </c>
      <c r="G212" s="24">
        <v>10.170348377735468</v>
      </c>
      <c r="H212" s="24">
        <v>9.3002400623903529</v>
      </c>
      <c r="I212" s="24">
        <v>10.46097693428848</v>
      </c>
      <c r="J212" s="24">
        <v>10.615027922694477</v>
      </c>
      <c r="K212" s="24">
        <v>9.521100443505647</v>
      </c>
      <c r="L212" s="24">
        <v>9.7347664232677094</v>
      </c>
      <c r="M212" s="85">
        <v>10.893326349413478</v>
      </c>
    </row>
    <row r="213" spans="1:13" x14ac:dyDescent="0.4">
      <c r="A213" s="23" t="str">
        <f>B177&amp;C206&amp;D213</f>
        <v>DISTRIBUCION VOLUMEN X CRITERIO (kg ó litros).T.Alimentos TOTAL INGNORTE-CENTRO</v>
      </c>
      <c r="B213" s="23">
        <v>0</v>
      </c>
      <c r="C213" s="23">
        <v>0</v>
      </c>
      <c r="D213" s="25" t="s">
        <v>72</v>
      </c>
      <c r="E213" s="25">
        <v>8.2157387243820068</v>
      </c>
      <c r="F213" s="24">
        <v>8.484235536073129</v>
      </c>
      <c r="G213" s="25">
        <v>6.7271772713531535</v>
      </c>
      <c r="H213" s="25">
        <v>8.6045594750606629</v>
      </c>
      <c r="I213" s="25">
        <v>8.3174195534483388</v>
      </c>
      <c r="J213" s="24">
        <v>8.0044884655006356</v>
      </c>
      <c r="K213" s="25">
        <v>7.223685005801622</v>
      </c>
      <c r="L213" s="25">
        <v>8.1949034449738587</v>
      </c>
      <c r="M213" s="85">
        <v>7.5786630942185935</v>
      </c>
    </row>
    <row r="214" spans="1:13" x14ac:dyDescent="0.4">
      <c r="A214" s="23" t="str">
        <f>B177&amp;C206&amp;D214</f>
        <v>DISTRIBUCION VOLUMEN X CRITERIO (kg ó litros).T.Alimentos TOTAL INGNOROESTE</v>
      </c>
      <c r="B214" s="23">
        <v>0</v>
      </c>
      <c r="C214" s="23">
        <v>0</v>
      </c>
      <c r="D214" s="25" t="s">
        <v>74</v>
      </c>
      <c r="E214" s="25">
        <v>7.5336203029221203</v>
      </c>
      <c r="F214" s="24">
        <v>7.2738800114025546</v>
      </c>
      <c r="G214" s="24">
        <v>8.1472541439936226</v>
      </c>
      <c r="H214" s="24">
        <v>8.0598440409371435</v>
      </c>
      <c r="I214" s="24">
        <v>7.4127814607673495</v>
      </c>
      <c r="J214" s="24">
        <v>7.3446779277362024</v>
      </c>
      <c r="K214" s="24">
        <v>7.1709220180284046</v>
      </c>
      <c r="L214" s="25">
        <v>6.9043474613648126</v>
      </c>
      <c r="M214" s="85">
        <v>5.3662998082908784</v>
      </c>
    </row>
    <row r="215" spans="1:13" x14ac:dyDescent="0.4">
      <c r="A215" s="23" t="str">
        <f>B177&amp;C206&amp;D215</f>
        <v>DISTRIBUCION VOLUMEN X CRITERIO (kg ó litros).T.Alimentos TOTAL ING&lt;2MIL</v>
      </c>
      <c r="B215" s="23">
        <v>0</v>
      </c>
      <c r="C215" s="23">
        <v>0</v>
      </c>
      <c r="D215" s="25" t="s">
        <v>77</v>
      </c>
      <c r="E215" s="25">
        <v>3.6992336519324729</v>
      </c>
      <c r="F215" s="25">
        <v>4.7540164356157515</v>
      </c>
      <c r="G215" s="25">
        <v>4.2993283178078556</v>
      </c>
      <c r="H215" s="25">
        <v>4.1270811766008686</v>
      </c>
      <c r="I215" s="25">
        <v>5.0116900038060734</v>
      </c>
      <c r="J215" s="25">
        <v>6.1105496942789674</v>
      </c>
      <c r="K215" s="25">
        <v>5.306860363222377</v>
      </c>
      <c r="L215" s="25">
        <v>5.2980006344461987</v>
      </c>
      <c r="M215" s="85">
        <v>5.5643192830290431</v>
      </c>
    </row>
    <row r="216" spans="1:13" x14ac:dyDescent="0.4">
      <c r="A216" s="23" t="str">
        <f>B177&amp;C206&amp;D216</f>
        <v>DISTRIBUCION VOLUMEN X CRITERIO (kg ó litros).T.Alimentos TOTAL ING2-5MIL</v>
      </c>
      <c r="B216" s="23">
        <v>0</v>
      </c>
      <c r="C216" s="23">
        <v>0</v>
      </c>
      <c r="D216" s="25" t="s">
        <v>80</v>
      </c>
      <c r="E216" s="25">
        <v>5.7813848602074387</v>
      </c>
      <c r="F216" s="25">
        <v>5.5066560164153495</v>
      </c>
      <c r="G216" s="25">
        <v>4.2614407736124473</v>
      </c>
      <c r="H216" s="25">
        <v>4.7103846838274626</v>
      </c>
      <c r="I216" s="25">
        <v>4.6549935436642027</v>
      </c>
      <c r="J216" s="25">
        <v>4.160823794955486</v>
      </c>
      <c r="K216" s="25">
        <v>4.1518841806977917</v>
      </c>
      <c r="L216" s="25">
        <v>3.9257207747872962</v>
      </c>
      <c r="M216" s="85">
        <v>3.4441051794476971</v>
      </c>
    </row>
    <row r="217" spans="1:13" x14ac:dyDescent="0.4">
      <c r="A217" s="23" t="str">
        <f>B177&amp;C206&amp;D217</f>
        <v>DISTRIBUCION VOLUMEN X CRITERIO (kg ó litros).T.Alimentos TOTAL ING5-10MIL</v>
      </c>
      <c r="B217" s="23">
        <v>0</v>
      </c>
      <c r="C217" s="23">
        <v>0</v>
      </c>
      <c r="D217" s="25" t="s">
        <v>81</v>
      </c>
      <c r="E217" s="25">
        <v>7.4091413767907071</v>
      </c>
      <c r="F217" s="25">
        <v>7.6767973101514828</v>
      </c>
      <c r="G217" s="24">
        <v>7.6969433757446133</v>
      </c>
      <c r="H217" s="25">
        <v>8.1494866160397255</v>
      </c>
      <c r="I217" s="25">
        <v>7.7853768310508968</v>
      </c>
      <c r="J217" s="25">
        <v>9.5309283723967582</v>
      </c>
      <c r="K217" s="25">
        <v>8.5853474609945302</v>
      </c>
      <c r="L217" s="25">
        <v>7.70976229029566</v>
      </c>
      <c r="M217" s="85">
        <v>9.0339567109345911</v>
      </c>
    </row>
    <row r="218" spans="1:13" x14ac:dyDescent="0.4">
      <c r="A218" s="23" t="str">
        <f>B177&amp;C206&amp;D218</f>
        <v>DISTRIBUCION VOLUMEN X CRITERIO (kg ó litros).T.Alimentos TOTAL ING10-30MIL</v>
      </c>
      <c r="B218" s="23">
        <v>0</v>
      </c>
      <c r="C218" s="23">
        <v>0</v>
      </c>
      <c r="D218" s="24" t="s">
        <v>82</v>
      </c>
      <c r="E218" s="24">
        <v>16.346472103457931</v>
      </c>
      <c r="F218" s="24">
        <v>16.348706150796701</v>
      </c>
      <c r="G218" s="24">
        <v>16.488684309634049</v>
      </c>
      <c r="H218" s="24">
        <v>17.51038264768799</v>
      </c>
      <c r="I218" s="24">
        <v>17.094691714240124</v>
      </c>
      <c r="J218" s="24">
        <v>16.534612008399417</v>
      </c>
      <c r="K218" s="24">
        <v>18.161351641965627</v>
      </c>
      <c r="L218" s="24">
        <v>18.09943243141797</v>
      </c>
      <c r="M218" s="85">
        <v>19.566193941887729</v>
      </c>
    </row>
    <row r="219" spans="1:13" x14ac:dyDescent="0.4">
      <c r="A219" s="23" t="str">
        <f>B177&amp;C206&amp;D219</f>
        <v>DISTRIBUCION VOLUMEN X CRITERIO (kg ó litros).T.Alimentos TOTAL ING30-100MIL</v>
      </c>
      <c r="B219" s="23">
        <v>0</v>
      </c>
      <c r="C219" s="23">
        <v>0</v>
      </c>
      <c r="D219" s="24" t="s">
        <v>83</v>
      </c>
      <c r="E219" s="24">
        <v>22.733996190308762</v>
      </c>
      <c r="F219" s="24">
        <v>22.632248952763923</v>
      </c>
      <c r="G219" s="24">
        <v>21.932591289211583</v>
      </c>
      <c r="H219" s="24">
        <v>22.838395273328192</v>
      </c>
      <c r="I219" s="24">
        <v>20.941781798702781</v>
      </c>
      <c r="J219" s="24">
        <v>20.453669943802652</v>
      </c>
      <c r="K219" s="24">
        <v>21.124209392398988</v>
      </c>
      <c r="L219" s="24">
        <v>24.02633568759407</v>
      </c>
      <c r="M219" s="85">
        <v>21.591968611702271</v>
      </c>
    </row>
    <row r="220" spans="1:13" x14ac:dyDescent="0.4">
      <c r="A220" s="23" t="str">
        <f>B177&amp;C206&amp;D220</f>
        <v>DISTRIBUCION VOLUMEN X CRITERIO (kg ó litros).T.Alimentos TOTAL ING100-200MIL</v>
      </c>
      <c r="B220" s="23">
        <v>0</v>
      </c>
      <c r="C220" s="23">
        <v>0</v>
      </c>
      <c r="D220" s="25" t="s">
        <v>84</v>
      </c>
      <c r="E220" s="24">
        <v>9.22532024524563</v>
      </c>
      <c r="F220" s="24">
        <v>9.3254090051372494</v>
      </c>
      <c r="G220" s="24">
        <v>9.1721249617822043</v>
      </c>
      <c r="H220" s="24">
        <v>8.8028971504386391</v>
      </c>
      <c r="I220" s="24">
        <v>9.2900359023865402</v>
      </c>
      <c r="J220" s="24">
        <v>9.9585716145797107</v>
      </c>
      <c r="K220" s="24">
        <v>10.715958945140583</v>
      </c>
      <c r="L220" s="24">
        <v>10.052674001041893</v>
      </c>
      <c r="M220" s="85">
        <v>8.921061623878737</v>
      </c>
    </row>
    <row r="221" spans="1:13" x14ac:dyDescent="0.4">
      <c r="A221" s="23" t="str">
        <f>B177&amp;C206&amp;D221</f>
        <v>DISTRIBUCION VOLUMEN X CRITERIO (kg ó litros).T.Alimentos TOTAL ING200-500MIL</v>
      </c>
      <c r="B221" s="23">
        <v>0</v>
      </c>
      <c r="C221" s="23">
        <v>0</v>
      </c>
      <c r="D221" s="25" t="s">
        <v>85</v>
      </c>
      <c r="E221" s="24">
        <v>14.748623693193705</v>
      </c>
      <c r="F221" s="24">
        <v>14.503372166792863</v>
      </c>
      <c r="G221" s="24">
        <v>16.302428163565512</v>
      </c>
      <c r="H221" s="24">
        <v>16.214835813274654</v>
      </c>
      <c r="I221" s="24">
        <v>16.19245398933149</v>
      </c>
      <c r="J221" s="24">
        <v>14.014959862623025</v>
      </c>
      <c r="K221" s="24">
        <v>14.295556606348276</v>
      </c>
      <c r="L221" s="24">
        <v>13.971525670845972</v>
      </c>
      <c r="M221" s="85">
        <v>14.492734458588764</v>
      </c>
    </row>
    <row r="222" spans="1:13" x14ac:dyDescent="0.4">
      <c r="A222" s="23" t="str">
        <f>B177&amp;C206&amp;D222</f>
        <v>DISTRIBUCION VOLUMEN X CRITERIO (kg ó litros).T.Alimentos TOTAL ING&gt;500MIL</v>
      </c>
      <c r="B222" s="23">
        <v>0</v>
      </c>
      <c r="C222" s="23">
        <v>0</v>
      </c>
      <c r="D222" s="24" t="s">
        <v>86</v>
      </c>
      <c r="E222" s="24">
        <v>20.055828842795297</v>
      </c>
      <c r="F222" s="24">
        <v>19.252794766260497</v>
      </c>
      <c r="G222" s="24">
        <v>19.846458191496176</v>
      </c>
      <c r="H222" s="24">
        <v>17.646539676412925</v>
      </c>
      <c r="I222" s="24">
        <v>19.028977316463475</v>
      </c>
      <c r="J222" s="24">
        <v>19.235886456634947</v>
      </c>
      <c r="K222" s="24">
        <v>17.658833700820978</v>
      </c>
      <c r="L222" s="24">
        <v>16.916549856394518</v>
      </c>
      <c r="M222" s="85">
        <v>17.385661350854885</v>
      </c>
    </row>
    <row r="223" spans="1:13" x14ac:dyDescent="0.4">
      <c r="A223" s="23" t="str">
        <f>B177&amp;C206&amp;D223</f>
        <v>DISTRIBUCION VOLUMEN X CRITERIO (kg ó litros).T.Alimentos TOTAL INGDE 15 A 19 AÑOS</v>
      </c>
      <c r="B223" s="23">
        <v>0</v>
      </c>
      <c r="C223" s="23">
        <v>0</v>
      </c>
      <c r="D223" s="25" t="s">
        <v>87</v>
      </c>
      <c r="E223" s="25">
        <v>2.1796479010365353</v>
      </c>
      <c r="F223" s="25">
        <v>3.2547040305970896</v>
      </c>
      <c r="G223" s="25">
        <v>3.1419418383589437</v>
      </c>
      <c r="H223" s="25">
        <v>3.1120746511423358</v>
      </c>
      <c r="I223" s="25">
        <v>3.5150553131582463</v>
      </c>
      <c r="J223" s="25">
        <v>2.3225629233627965</v>
      </c>
      <c r="K223" s="25">
        <v>1.9586209003360209</v>
      </c>
      <c r="L223" s="25">
        <v>2.4642331260881769</v>
      </c>
      <c r="M223" s="85">
        <v>3.750978780172586</v>
      </c>
    </row>
    <row r="224" spans="1:13" x14ac:dyDescent="0.4">
      <c r="A224" s="23" t="str">
        <f>B177&amp;C206&amp;D224</f>
        <v>DISTRIBUCION VOLUMEN X CRITERIO (kg ó litros).T.Alimentos TOTAL INGDE 20 A 24 AÑOS</v>
      </c>
      <c r="B224" s="23">
        <v>0</v>
      </c>
      <c r="C224" s="23">
        <v>0</v>
      </c>
      <c r="D224" s="25" t="s">
        <v>88</v>
      </c>
      <c r="E224" s="25">
        <v>3.0596599951089853</v>
      </c>
      <c r="F224" s="25">
        <v>2.7331291423309358</v>
      </c>
      <c r="G224" s="25">
        <v>2.2446398022019141</v>
      </c>
      <c r="H224" s="25">
        <v>3.0532013733776737</v>
      </c>
      <c r="I224" s="25">
        <v>3.1140643034760886</v>
      </c>
      <c r="J224" s="25">
        <v>3.1537745490859228</v>
      </c>
      <c r="K224" s="25">
        <v>2.377323285006042</v>
      </c>
      <c r="L224" s="25">
        <v>3.1674594060325307</v>
      </c>
      <c r="M224" s="85">
        <v>3.0794515630179919</v>
      </c>
    </row>
    <row r="225" spans="1:13" x14ac:dyDescent="0.4">
      <c r="A225" s="23" t="str">
        <f>B177&amp;C206&amp;D225</f>
        <v>DISTRIBUCION VOLUMEN X CRITERIO (kg ó litros).T.Alimentos TOTAL INGDE 25 A 34 AÑOS</v>
      </c>
      <c r="B225" s="23">
        <v>0</v>
      </c>
      <c r="C225" s="23">
        <v>0</v>
      </c>
      <c r="D225" s="24" t="s">
        <v>89</v>
      </c>
      <c r="E225" s="24">
        <v>11.727301693267071</v>
      </c>
      <c r="F225" s="24">
        <v>11.05286404741941</v>
      </c>
      <c r="G225" s="24">
        <v>10.840348233710825</v>
      </c>
      <c r="H225" s="24">
        <v>10.386681211710993</v>
      </c>
      <c r="I225" s="24">
        <v>11.244817834628948</v>
      </c>
      <c r="J225" s="24">
        <v>9.385432341959012</v>
      </c>
      <c r="K225" s="24">
        <v>9.11341879540322</v>
      </c>
      <c r="L225" s="24">
        <v>9.498844795103679</v>
      </c>
      <c r="M225" s="85">
        <v>9.7609472796736991</v>
      </c>
    </row>
    <row r="226" spans="1:13" x14ac:dyDescent="0.4">
      <c r="A226" s="23" t="str">
        <f>B177&amp;C206&amp;D226</f>
        <v>DISTRIBUCION VOLUMEN X CRITERIO (kg ó litros).T.Alimentos TOTAL INGDE 35 A 49 AÑOS</v>
      </c>
      <c r="B226" s="23">
        <v>0</v>
      </c>
      <c r="C226" s="23">
        <v>0</v>
      </c>
      <c r="D226" s="24" t="s">
        <v>90</v>
      </c>
      <c r="E226" s="24">
        <v>29.566268655737314</v>
      </c>
      <c r="F226" s="24">
        <v>26.611689986806081</v>
      </c>
      <c r="G226" s="24">
        <v>27.402250140092299</v>
      </c>
      <c r="H226" s="24">
        <v>26.287271502504034</v>
      </c>
      <c r="I226" s="24">
        <v>26.846391545288263</v>
      </c>
      <c r="J226" s="24">
        <v>25.997261009696714</v>
      </c>
      <c r="K226" s="24">
        <v>26.152357890481142</v>
      </c>
      <c r="L226" s="24">
        <v>25.895541496261242</v>
      </c>
      <c r="M226" s="85">
        <v>26.936934843946908</v>
      </c>
    </row>
    <row r="227" spans="1:13" x14ac:dyDescent="0.4">
      <c r="A227" s="23" t="str">
        <f>B177&amp;C206&amp;D227</f>
        <v>DISTRIBUCION VOLUMEN X CRITERIO (kg ó litros).T.Alimentos TOTAL INGDE 50 A 59 AÑOS</v>
      </c>
      <c r="B227" s="23">
        <v>0</v>
      </c>
      <c r="C227" s="23">
        <v>0</v>
      </c>
      <c r="D227" s="24" t="s">
        <v>91</v>
      </c>
      <c r="E227" s="24">
        <v>24.918332623007736</v>
      </c>
      <c r="F227" s="24">
        <v>25.088200076335809</v>
      </c>
      <c r="G227" s="24">
        <v>24.537360408499001</v>
      </c>
      <c r="H227" s="24">
        <v>24.711020645670082</v>
      </c>
      <c r="I227" s="24">
        <v>25.623199043754358</v>
      </c>
      <c r="J227" s="24">
        <v>26.964722637441447</v>
      </c>
      <c r="K227" s="24">
        <v>28.324180698629398</v>
      </c>
      <c r="L227" s="24">
        <v>27.01451712930562</v>
      </c>
      <c r="M227" s="85">
        <v>25.165051557018213</v>
      </c>
    </row>
    <row r="228" spans="1:13" x14ac:dyDescent="0.4">
      <c r="A228" s="23" t="str">
        <f>B177&amp;C206&amp;D228</f>
        <v>DISTRIBUCION VOLUMEN X CRITERIO (kg ó litros).T.Alimentos TOTAL INGDE 60 A 75 AÑOS</v>
      </c>
      <c r="B228" s="23">
        <v>0</v>
      </c>
      <c r="C228" s="23">
        <v>0</v>
      </c>
      <c r="D228" s="25" t="s">
        <v>92</v>
      </c>
      <c r="E228" s="25">
        <v>28.548790545461266</v>
      </c>
      <c r="F228" s="24">
        <v>31.259413538510568</v>
      </c>
      <c r="G228" s="24">
        <v>31.833458156488771</v>
      </c>
      <c r="H228" s="24">
        <v>32.449752933171972</v>
      </c>
      <c r="I228" s="24">
        <v>29.656473618348251</v>
      </c>
      <c r="J228" s="24">
        <v>32.176249327912451</v>
      </c>
      <c r="K228" s="24">
        <v>32.074099169514639</v>
      </c>
      <c r="L228" s="24">
        <v>31.959405201171016</v>
      </c>
      <c r="M228" s="85">
        <v>31.306637362116906</v>
      </c>
    </row>
    <row r="229" spans="1:13" x14ac:dyDescent="0.4">
      <c r="A229" s="23" t="str">
        <f>B177&amp;C206&amp;D229</f>
        <v>DISTRIBUCION VOLUMEN X CRITERIO (kg ó litros).T.Alimentos TOTAL INGNIVEL ALTO</v>
      </c>
      <c r="B229" s="23">
        <v>0</v>
      </c>
      <c r="C229" s="23">
        <v>0</v>
      </c>
      <c r="D229" s="24" t="s">
        <v>186</v>
      </c>
      <c r="E229" s="24">
        <v>24.866825215079047</v>
      </c>
      <c r="F229" s="24">
        <v>25.853357260110705</v>
      </c>
      <c r="G229" s="24">
        <v>25.16378916217587</v>
      </c>
      <c r="H229" s="24">
        <v>24.88519218696138</v>
      </c>
      <c r="I229" s="24">
        <v>24.427763463606421</v>
      </c>
      <c r="J229" s="24">
        <v>24.726868687996689</v>
      </c>
      <c r="K229" s="24">
        <v>23.305572667178588</v>
      </c>
      <c r="L229" s="24">
        <v>26.444773564300011</v>
      </c>
      <c r="M229" s="85">
        <v>23.609609038352129</v>
      </c>
    </row>
    <row r="230" spans="1:13" x14ac:dyDescent="0.4">
      <c r="A230" s="23" t="str">
        <f>B177&amp;C206&amp;D230</f>
        <v>DISTRIBUCION VOLUMEN X CRITERIO (kg ó litros).T.Alimentos TOTAL INGNIVEL MEDIO ALTO</v>
      </c>
      <c r="B230" s="23">
        <v>0</v>
      </c>
      <c r="C230" s="23">
        <v>0</v>
      </c>
      <c r="D230" s="24" t="s">
        <v>187</v>
      </c>
      <c r="E230" s="24">
        <v>14.479373134833336</v>
      </c>
      <c r="F230" s="24">
        <v>14.767441924260035</v>
      </c>
      <c r="G230" s="24">
        <v>14.196385966283845</v>
      </c>
      <c r="H230" s="24">
        <v>14.03877140251819</v>
      </c>
      <c r="I230" s="24">
        <v>14.07211320508986</v>
      </c>
      <c r="J230" s="24">
        <v>14.047944904758175</v>
      </c>
      <c r="K230" s="24">
        <v>15.116058035032125</v>
      </c>
      <c r="L230" s="24">
        <v>15.392225165289537</v>
      </c>
      <c r="M230" s="85">
        <v>15.98515604845743</v>
      </c>
    </row>
    <row r="231" spans="1:13" x14ac:dyDescent="0.4">
      <c r="A231" s="23" t="str">
        <f>B177&amp;C206&amp;D231</f>
        <v>DISTRIBUCION VOLUMEN X CRITERIO (kg ó litros).T.Alimentos TOTAL INGNIVEL MEDIO</v>
      </c>
      <c r="B231" s="23">
        <v>0</v>
      </c>
      <c r="C231" s="23">
        <v>0</v>
      </c>
      <c r="D231" s="24" t="s">
        <v>188</v>
      </c>
      <c r="E231" s="24">
        <v>25.620975623322384</v>
      </c>
      <c r="F231" s="24">
        <v>24.36722900830507</v>
      </c>
      <c r="G231" s="24">
        <v>24.856132966915265</v>
      </c>
      <c r="H231" s="24">
        <v>27.372462386793416</v>
      </c>
      <c r="I231" s="24">
        <v>26.778334922028979</v>
      </c>
      <c r="J231" s="24">
        <v>25.22914530877669</v>
      </c>
      <c r="K231" s="24">
        <v>25.921162333245778</v>
      </c>
      <c r="L231" s="24">
        <v>25.271869842580408</v>
      </c>
      <c r="M231" s="85">
        <v>24.933951139214148</v>
      </c>
    </row>
    <row r="232" spans="1:13" x14ac:dyDescent="0.4">
      <c r="A232" s="23" t="str">
        <f>B177&amp;C206&amp;D232</f>
        <v>DISTRIBUCION VOLUMEN X CRITERIO (kg ó litros).T.Alimentos TOTAL INGNIVEL MEDIO BAJO</v>
      </c>
      <c r="B232" s="23">
        <v>0</v>
      </c>
      <c r="C232" s="23">
        <v>0</v>
      </c>
      <c r="D232" s="25" t="s">
        <v>189</v>
      </c>
      <c r="E232" s="25">
        <v>14.760729563826539</v>
      </c>
      <c r="F232" s="24">
        <v>14.547996103869659</v>
      </c>
      <c r="G232" s="24">
        <v>12.959788748033397</v>
      </c>
      <c r="H232" s="24">
        <v>13.859689786397404</v>
      </c>
      <c r="I232" s="24">
        <v>14.803365069927057</v>
      </c>
      <c r="J232" s="24">
        <v>15.395137991473543</v>
      </c>
      <c r="K232" s="24">
        <v>14.283584888996048</v>
      </c>
      <c r="L232" s="24">
        <v>13.237889696697639</v>
      </c>
      <c r="M232" s="85">
        <v>15.309083066763089</v>
      </c>
    </row>
    <row r="233" spans="1:13" x14ac:dyDescent="0.4">
      <c r="A233" s="23" t="str">
        <f>B177&amp;C206&amp;D233</f>
        <v>DISTRIBUCION VOLUMEN X CRITERIO (kg ó litros).T.Alimentos TOTAL INGHOMBRE</v>
      </c>
      <c r="B233" s="23">
        <v>0</v>
      </c>
      <c r="C233" s="23">
        <v>0</v>
      </c>
      <c r="D233" s="24" t="s">
        <v>97</v>
      </c>
      <c r="E233" s="24">
        <v>48.813038495386529</v>
      </c>
      <c r="F233" s="24">
        <v>49.116710360321299</v>
      </c>
      <c r="G233" s="24">
        <v>50.613850917918398</v>
      </c>
      <c r="H233" s="24">
        <v>50.429977059439089</v>
      </c>
      <c r="I233" s="24">
        <v>49.366492924248526</v>
      </c>
      <c r="J233" s="24">
        <v>50.432960008708264</v>
      </c>
      <c r="K233" s="24">
        <v>49.275462030766917</v>
      </c>
      <c r="L233" s="24">
        <v>49.494348837520477</v>
      </c>
      <c r="M233" s="85">
        <v>50.660607916666336</v>
      </c>
    </row>
    <row r="234" spans="1:13" x14ac:dyDescent="0.4">
      <c r="A234" s="23" t="str">
        <f>B177&amp;C206&amp;D234</f>
        <v>DISTRIBUCION VOLUMEN X CRITERIO (kg ó litros).T.Alimentos TOTAL INGMUJER</v>
      </c>
      <c r="B234" s="23">
        <v>0</v>
      </c>
      <c r="C234" s="23">
        <v>0</v>
      </c>
      <c r="D234" s="24" t="s">
        <v>98</v>
      </c>
      <c r="E234" s="24">
        <v>51.186960052085908</v>
      </c>
      <c r="F234" s="24">
        <v>50.883290826095838</v>
      </c>
      <c r="G234" s="24">
        <v>49.386148114041575</v>
      </c>
      <c r="H234" s="24">
        <v>49.570023973537864</v>
      </c>
      <c r="I234" s="24">
        <v>50.633505906159371</v>
      </c>
      <c r="J234" s="24">
        <v>49.567041211836091</v>
      </c>
      <c r="K234" s="24">
        <v>50.724538097593367</v>
      </c>
      <c r="L234" s="24">
        <v>50.505650391897362</v>
      </c>
      <c r="M234" s="85">
        <v>49.339391725905834</v>
      </c>
    </row>
    <row r="235" spans="1:13" x14ac:dyDescent="0.4">
      <c r="A235" s="23" t="str">
        <f>B177&amp;C235&amp;D235</f>
        <v>DISTRIBUCION VOLUMEN X CRITERIO (kg ó litros)Total BebidasT.ESPAÑA</v>
      </c>
      <c r="B235" s="23">
        <v>0</v>
      </c>
      <c r="C235" s="23" t="s">
        <v>52</v>
      </c>
      <c r="D235" s="24" t="s">
        <v>45</v>
      </c>
      <c r="E235" s="24">
        <v>100</v>
      </c>
      <c r="F235" s="24">
        <v>100</v>
      </c>
      <c r="G235" s="24">
        <v>100</v>
      </c>
      <c r="H235" s="24">
        <v>100</v>
      </c>
      <c r="I235" s="24">
        <v>100</v>
      </c>
      <c r="J235" s="24">
        <v>100</v>
      </c>
      <c r="K235" s="24">
        <v>100</v>
      </c>
      <c r="L235" s="24">
        <v>100</v>
      </c>
      <c r="M235" s="85">
        <v>100</v>
      </c>
    </row>
    <row r="236" spans="1:13" x14ac:dyDescent="0.4">
      <c r="A236" s="23" t="str">
        <f>B177&amp;C235&amp;D236</f>
        <v>DISTRIBUCION VOLUMEN X CRITERIO (kg ó litros)Total BebidasBCN AM</v>
      </c>
      <c r="B236" s="23">
        <v>0</v>
      </c>
      <c r="C236" s="23">
        <v>0</v>
      </c>
      <c r="D236" s="24" t="s">
        <v>49</v>
      </c>
      <c r="E236" s="25">
        <v>9.363036895043706</v>
      </c>
      <c r="F236" s="24">
        <v>10.032166719269412</v>
      </c>
      <c r="G236" s="24">
        <v>8.7115077832037446</v>
      </c>
      <c r="H236" s="25">
        <v>10.040969011639147</v>
      </c>
      <c r="I236" s="24">
        <v>9.5174372881760707</v>
      </c>
      <c r="J236" s="25">
        <v>10.179136291680619</v>
      </c>
      <c r="K236" s="25">
        <v>9.4964180359683432</v>
      </c>
      <c r="L236" s="25">
        <v>9.007845195872175</v>
      </c>
      <c r="M236" s="85">
        <v>9.2933671756978011</v>
      </c>
    </row>
    <row r="237" spans="1:13" x14ac:dyDescent="0.4">
      <c r="A237" s="23" t="str">
        <f>B177&amp;C235&amp;D237</f>
        <v>DISTRIBUCION VOLUMEN X CRITERIO (kg ó litros)Total BebidasREST.CAT ARAGON</v>
      </c>
      <c r="B237" s="23">
        <v>0</v>
      </c>
      <c r="C237" s="23">
        <v>0</v>
      </c>
      <c r="D237" s="25" t="s">
        <v>54</v>
      </c>
      <c r="E237" s="25">
        <v>11.705421429866924</v>
      </c>
      <c r="F237" s="24">
        <v>12.938121753309451</v>
      </c>
      <c r="G237" s="24">
        <v>13.332380737728805</v>
      </c>
      <c r="H237" s="24">
        <v>13.101421588008435</v>
      </c>
      <c r="I237" s="24">
        <v>12.535403995450212</v>
      </c>
      <c r="J237" s="24">
        <v>13.529402752983376</v>
      </c>
      <c r="K237" s="24">
        <v>14.392438308330666</v>
      </c>
      <c r="L237" s="24">
        <v>16.074674477842592</v>
      </c>
      <c r="M237" s="85">
        <v>16.495451253844326</v>
      </c>
    </row>
    <row r="238" spans="1:13" x14ac:dyDescent="0.4">
      <c r="A238" s="23" t="str">
        <f>B177&amp;C235&amp;D238</f>
        <v>DISTRIBUCION VOLUMEN X CRITERIO (kg ó litros)Total BebidasLEVANTE</v>
      </c>
      <c r="B238" s="23">
        <v>0</v>
      </c>
      <c r="C238" s="23">
        <v>0</v>
      </c>
      <c r="D238" s="24" t="s">
        <v>58</v>
      </c>
      <c r="E238" s="25">
        <v>15.31010357255348</v>
      </c>
      <c r="F238" s="24">
        <v>14.885330473359575</v>
      </c>
      <c r="G238" s="24">
        <v>14.089963268052058</v>
      </c>
      <c r="H238" s="24">
        <v>14.655125651975442</v>
      </c>
      <c r="I238" s="24">
        <v>15.606302478039789</v>
      </c>
      <c r="J238" s="24">
        <v>14.45885601824863</v>
      </c>
      <c r="K238" s="24">
        <v>13.461902331722445</v>
      </c>
      <c r="L238" s="24">
        <v>13.533694199347613</v>
      </c>
      <c r="M238" s="85">
        <v>13.507763154417326</v>
      </c>
    </row>
    <row r="239" spans="1:13" x14ac:dyDescent="0.4">
      <c r="A239" s="23" t="str">
        <f>B177&amp;C235&amp;D239</f>
        <v>DISTRIBUCION VOLUMEN X CRITERIO (kg ó litros)Total BebidasANDALUCIA</v>
      </c>
      <c r="B239" s="23">
        <v>0</v>
      </c>
      <c r="C239" s="23">
        <v>0</v>
      </c>
      <c r="D239" s="24" t="s">
        <v>62</v>
      </c>
      <c r="E239" s="24">
        <v>20.797616857808109</v>
      </c>
      <c r="F239" s="24">
        <v>18.748481913415986</v>
      </c>
      <c r="G239" s="24">
        <v>19.846278878092644</v>
      </c>
      <c r="H239" s="24">
        <v>18.652145447700484</v>
      </c>
      <c r="I239" s="24">
        <v>19.199928257936008</v>
      </c>
      <c r="J239" s="24">
        <v>19.158286116364355</v>
      </c>
      <c r="K239" s="24">
        <v>20.279564297327621</v>
      </c>
      <c r="L239" s="24">
        <v>19.55914106180332</v>
      </c>
      <c r="M239" s="85">
        <v>19.479523126793069</v>
      </c>
    </row>
    <row r="240" spans="1:13" x14ac:dyDescent="0.4">
      <c r="A240" s="23" t="str">
        <f>B177&amp;C235&amp;D240</f>
        <v>DISTRIBUCION VOLUMEN X CRITERIO (kg ó litros)Total BebidasMDD AM</v>
      </c>
      <c r="B240" s="23">
        <v>0</v>
      </c>
      <c r="C240" s="23">
        <v>0</v>
      </c>
      <c r="D240" s="24" t="s">
        <v>66</v>
      </c>
      <c r="E240" s="24">
        <v>12.671568675509059</v>
      </c>
      <c r="F240" s="24">
        <v>13.003032377659194</v>
      </c>
      <c r="G240" s="24">
        <v>13.496554462705184</v>
      </c>
      <c r="H240" s="24">
        <v>13.038140335972493</v>
      </c>
      <c r="I240" s="24">
        <v>12.629798618473231</v>
      </c>
      <c r="J240" s="24">
        <v>12.775657058273248</v>
      </c>
      <c r="K240" s="24">
        <v>12.534599563213392</v>
      </c>
      <c r="L240" s="24">
        <v>12.604482110957843</v>
      </c>
      <c r="M240" s="85">
        <v>12.202900797602888</v>
      </c>
    </row>
    <row r="241" spans="1:13" x14ac:dyDescent="0.4">
      <c r="A241" s="23" t="str">
        <f>B177&amp;C235&amp;D241</f>
        <v>DISTRIBUCION VOLUMEN X CRITERIO (kg ó litros)Total BebidasRTO CENTRO</v>
      </c>
      <c r="B241" s="23">
        <v>0</v>
      </c>
      <c r="C241" s="23">
        <v>0</v>
      </c>
      <c r="D241" s="24" t="s">
        <v>69</v>
      </c>
      <c r="E241" s="24">
        <v>9.6429913516842216</v>
      </c>
      <c r="F241" s="24">
        <v>8.6461946411141142</v>
      </c>
      <c r="G241" s="24">
        <v>8.7953812308045123</v>
      </c>
      <c r="H241" s="24">
        <v>9.0537743564384598</v>
      </c>
      <c r="I241" s="24">
        <v>9.1009396772851385</v>
      </c>
      <c r="J241" s="24">
        <v>8.6515282989848927</v>
      </c>
      <c r="K241" s="24">
        <v>9.0841006398107709</v>
      </c>
      <c r="L241" s="24">
        <v>8.8545935012148558</v>
      </c>
      <c r="M241" s="85">
        <v>8.9744454249652446</v>
      </c>
    </row>
    <row r="242" spans="1:13" x14ac:dyDescent="0.4">
      <c r="A242" s="23" t="str">
        <f>B177&amp;C235&amp;D242</f>
        <v>DISTRIBUCION VOLUMEN X CRITERIO (kg ó litros)Total BebidasNORTE-CENTRO</v>
      </c>
      <c r="B242" s="23">
        <v>0</v>
      </c>
      <c r="C242" s="23">
        <v>0</v>
      </c>
      <c r="D242" s="24" t="s">
        <v>72</v>
      </c>
      <c r="E242" s="25">
        <v>9.8334254345756307</v>
      </c>
      <c r="F242" s="24">
        <v>9.9324334375312784</v>
      </c>
      <c r="G242" s="24">
        <v>9.1863368241293575</v>
      </c>
      <c r="H242" s="24">
        <v>10.163606292783895</v>
      </c>
      <c r="I242" s="24">
        <v>10.210727344920326</v>
      </c>
      <c r="J242" s="24">
        <v>9.600835156217407</v>
      </c>
      <c r="K242" s="24">
        <v>9.3966901000961869</v>
      </c>
      <c r="L242" s="24">
        <v>10.081712901150611</v>
      </c>
      <c r="M242" s="85">
        <v>9.8696811766709764</v>
      </c>
    </row>
    <row r="243" spans="1:13" x14ac:dyDescent="0.4">
      <c r="A243" s="23" t="str">
        <f>B177&amp;C235&amp;D243</f>
        <v>DISTRIBUCION VOLUMEN X CRITERIO (kg ó litros)Total BebidasNOROESTE</v>
      </c>
      <c r="B243" s="23">
        <v>0</v>
      </c>
      <c r="C243" s="23">
        <v>0</v>
      </c>
      <c r="D243" s="24" t="s">
        <v>74</v>
      </c>
      <c r="E243" s="25">
        <v>10.675837596316514</v>
      </c>
      <c r="F243" s="24">
        <v>11.814238382116113</v>
      </c>
      <c r="G243" s="24">
        <v>12.541601255722586</v>
      </c>
      <c r="H243" s="24">
        <v>11.294825773029276</v>
      </c>
      <c r="I243" s="24">
        <v>11.199463793340696</v>
      </c>
      <c r="J243" s="24">
        <v>11.646302006811071</v>
      </c>
      <c r="K243" s="24">
        <v>11.354289277651841</v>
      </c>
      <c r="L243" s="24">
        <v>10.283855487928232</v>
      </c>
      <c r="M243" s="85">
        <v>10.17686952500968</v>
      </c>
    </row>
    <row r="244" spans="1:13" x14ac:dyDescent="0.4">
      <c r="A244" s="23" t="str">
        <f>B177&amp;C235&amp;D244</f>
        <v>DISTRIBUCION VOLUMEN X CRITERIO (kg ó litros)Total Bebidas&lt;2MIL</v>
      </c>
      <c r="B244" s="23">
        <v>0</v>
      </c>
      <c r="C244" s="23">
        <v>0</v>
      </c>
      <c r="D244" s="25" t="s">
        <v>77</v>
      </c>
      <c r="E244" s="25">
        <v>5.2494123553281984</v>
      </c>
      <c r="F244" s="25">
        <v>5.601205687226301</v>
      </c>
      <c r="G244" s="25">
        <v>5.5192776495391902</v>
      </c>
      <c r="H244" s="25">
        <v>6.0234378244842315</v>
      </c>
      <c r="I244" s="25">
        <v>5.1114334613881249</v>
      </c>
      <c r="J244" s="25">
        <v>5.4768656921189294</v>
      </c>
      <c r="K244" s="25">
        <v>5.7996106874758482</v>
      </c>
      <c r="L244" s="24">
        <v>5.7822709565047923</v>
      </c>
      <c r="M244" s="85">
        <v>5.1891835758811347</v>
      </c>
    </row>
    <row r="245" spans="1:13" x14ac:dyDescent="0.4">
      <c r="A245" s="23" t="str">
        <f>B177&amp;C235&amp;D245</f>
        <v>DISTRIBUCION VOLUMEN X CRITERIO (kg ó litros)Total Bebidas2-5MIL</v>
      </c>
      <c r="B245" s="23">
        <v>0</v>
      </c>
      <c r="C245" s="23">
        <v>0</v>
      </c>
      <c r="D245" s="25" t="s">
        <v>80</v>
      </c>
      <c r="E245" s="25">
        <v>4.5721473196622213</v>
      </c>
      <c r="F245" s="24">
        <v>4.9280300701399433</v>
      </c>
      <c r="G245" s="24">
        <v>4.6398737891005126</v>
      </c>
      <c r="H245" s="25">
        <v>4.9819853397266929</v>
      </c>
      <c r="I245" s="24">
        <v>4.6898879476179784</v>
      </c>
      <c r="J245" s="25">
        <v>4.8960144917226298</v>
      </c>
      <c r="K245" s="25">
        <v>4.6631553809429569</v>
      </c>
      <c r="L245" s="24">
        <v>4.7276566906430268</v>
      </c>
      <c r="M245" s="85">
        <v>4.2677418371011866</v>
      </c>
    </row>
    <row r="246" spans="1:13" x14ac:dyDescent="0.4">
      <c r="A246" s="23" t="str">
        <f>B177&amp;C235&amp;D246</f>
        <v>DISTRIBUCION VOLUMEN X CRITERIO (kg ó litros)Total Bebidas5-10MIL</v>
      </c>
      <c r="B246" s="23">
        <v>0</v>
      </c>
      <c r="C246" s="23">
        <v>0</v>
      </c>
      <c r="D246" s="25" t="s">
        <v>81</v>
      </c>
      <c r="E246" s="25">
        <v>7.4509765522664821</v>
      </c>
      <c r="F246" s="24">
        <v>7.312642822880405</v>
      </c>
      <c r="G246" s="24">
        <v>8.644894920429266</v>
      </c>
      <c r="H246" s="24">
        <v>7.9754062703874098</v>
      </c>
      <c r="I246" s="24">
        <v>7.7652721285689994</v>
      </c>
      <c r="J246" s="24">
        <v>7.5296359793858345</v>
      </c>
      <c r="K246" s="24">
        <v>7.9204906045203209</v>
      </c>
      <c r="L246" s="24">
        <v>7.7496907237908932</v>
      </c>
      <c r="M246" s="85">
        <v>8.2639596378591289</v>
      </c>
    </row>
    <row r="247" spans="1:13" x14ac:dyDescent="0.4">
      <c r="A247" s="23" t="str">
        <f>B177&amp;C235&amp;D247</f>
        <v>DISTRIBUCION VOLUMEN X CRITERIO (kg ó litros)Total Bebidas10-30MIL</v>
      </c>
      <c r="B247" s="23">
        <v>0</v>
      </c>
      <c r="C247" s="23">
        <v>0</v>
      </c>
      <c r="D247" s="24" t="s">
        <v>82</v>
      </c>
      <c r="E247" s="24">
        <v>18.208088494819414</v>
      </c>
      <c r="F247" s="24">
        <v>17.984698019385544</v>
      </c>
      <c r="G247" s="24">
        <v>17.585042804646083</v>
      </c>
      <c r="H247" s="24">
        <v>17.156286191774893</v>
      </c>
      <c r="I247" s="24">
        <v>18.038556764209396</v>
      </c>
      <c r="J247" s="24">
        <v>18.169821821420719</v>
      </c>
      <c r="K247" s="24">
        <v>18.691305872763042</v>
      </c>
      <c r="L247" s="24">
        <v>17.862822547722214</v>
      </c>
      <c r="M247" s="85">
        <v>17.536460217866814</v>
      </c>
    </row>
    <row r="248" spans="1:13" x14ac:dyDescent="0.4">
      <c r="A248" s="23" t="str">
        <f>B177&amp;C235&amp;D248</f>
        <v>DISTRIBUCION VOLUMEN X CRITERIO (kg ó litros)Total Bebidas30-100MIL</v>
      </c>
      <c r="B248" s="23">
        <v>0</v>
      </c>
      <c r="C248" s="23">
        <v>0</v>
      </c>
      <c r="D248" s="24" t="s">
        <v>83</v>
      </c>
      <c r="E248" s="24">
        <v>20.046150021923992</v>
      </c>
      <c r="F248" s="24">
        <v>19.818512497697039</v>
      </c>
      <c r="G248" s="24">
        <v>19.853453840636927</v>
      </c>
      <c r="H248" s="24">
        <v>20.102758536845521</v>
      </c>
      <c r="I248" s="24">
        <v>20.47916605015299</v>
      </c>
      <c r="J248" s="24">
        <v>19.645095632209578</v>
      </c>
      <c r="K248" s="24">
        <v>19.746686103031053</v>
      </c>
      <c r="L248" s="24">
        <v>22.159172880378687</v>
      </c>
      <c r="M248" s="85">
        <v>22.75897600151702</v>
      </c>
    </row>
    <row r="249" spans="1:13" x14ac:dyDescent="0.4">
      <c r="A249" s="23" t="str">
        <f>B177&amp;C235&amp;D249</f>
        <v>DISTRIBUCION VOLUMEN X CRITERIO (kg ó litros)Total Bebidas100-200MIL</v>
      </c>
      <c r="B249" s="23">
        <v>0</v>
      </c>
      <c r="C249" s="23">
        <v>0</v>
      </c>
      <c r="D249" s="24" t="s">
        <v>84</v>
      </c>
      <c r="E249" s="24">
        <v>10.059849345366057</v>
      </c>
      <c r="F249" s="24">
        <v>9.5216592919847773</v>
      </c>
      <c r="G249" s="24">
        <v>9.8306185061523035</v>
      </c>
      <c r="H249" s="24">
        <v>9.6651719171473562</v>
      </c>
      <c r="I249" s="24">
        <v>9.3805951519280484</v>
      </c>
      <c r="J249" s="24">
        <v>10.558990879787041</v>
      </c>
      <c r="K249" s="24">
        <v>10.443551468504003</v>
      </c>
      <c r="L249" s="24">
        <v>10.693434251412706</v>
      </c>
      <c r="M249" s="85">
        <v>10.323056330633552</v>
      </c>
    </row>
    <row r="250" spans="1:13" x14ac:dyDescent="0.4">
      <c r="A250" s="23" t="str">
        <f>B177&amp;C235&amp;D250</f>
        <v>DISTRIBUCION VOLUMEN X CRITERIO (kg ó litros)Total Bebidas200-500MIL</v>
      </c>
      <c r="B250" s="23">
        <v>0</v>
      </c>
      <c r="C250" s="23">
        <v>0</v>
      </c>
      <c r="D250" s="24" t="s">
        <v>85</v>
      </c>
      <c r="E250" s="24">
        <v>14.256686596857627</v>
      </c>
      <c r="F250" s="24">
        <v>14.678775105243252</v>
      </c>
      <c r="G250" s="24">
        <v>14.248843584067853</v>
      </c>
      <c r="H250" s="24">
        <v>15.088811999081898</v>
      </c>
      <c r="I250" s="24">
        <v>15.181922181012073</v>
      </c>
      <c r="J250" s="24">
        <v>13.791345271017551</v>
      </c>
      <c r="K250" s="24">
        <v>13.68348455539615</v>
      </c>
      <c r="L250" s="24">
        <v>13.282219402478418</v>
      </c>
      <c r="M250" s="85">
        <v>13.257214015986673</v>
      </c>
    </row>
    <row r="251" spans="1:13" x14ac:dyDescent="0.4">
      <c r="A251" s="23" t="str">
        <f>B177&amp;C235&amp;D251</f>
        <v>DISTRIBUCION VOLUMEN X CRITERIO (kg ó litros)Total Bebidas&gt;500MIL</v>
      </c>
      <c r="B251" s="23">
        <v>0</v>
      </c>
      <c r="C251" s="23">
        <v>0</v>
      </c>
      <c r="D251" s="24" t="s">
        <v>86</v>
      </c>
      <c r="E251" s="24">
        <v>20.156691624416396</v>
      </c>
      <c r="F251" s="24">
        <v>20.154478990385041</v>
      </c>
      <c r="G251" s="24">
        <v>19.678002438973142</v>
      </c>
      <c r="H251" s="24">
        <v>19.006151224497209</v>
      </c>
      <c r="I251" s="24">
        <v>19.353166857455236</v>
      </c>
      <c r="J251" s="24">
        <v>19.932233444533122</v>
      </c>
      <c r="K251" s="24">
        <v>19.051717568679731</v>
      </c>
      <c r="L251" s="24">
        <v>17.742730838683784</v>
      </c>
      <c r="M251" s="85">
        <v>18.403409155438275</v>
      </c>
    </row>
    <row r="252" spans="1:13" x14ac:dyDescent="0.4">
      <c r="A252" s="23" t="str">
        <f>B177&amp;C235&amp;D252</f>
        <v>DISTRIBUCION VOLUMEN X CRITERIO (kg ó litros)Total BebidasDE 15 A 19 AÑOS</v>
      </c>
      <c r="B252" s="23">
        <v>0</v>
      </c>
      <c r="C252" s="23">
        <v>0</v>
      </c>
      <c r="D252" s="25" t="s">
        <v>87</v>
      </c>
      <c r="E252" s="25">
        <v>1.6678531071775842</v>
      </c>
      <c r="F252" s="24">
        <v>1.6115293736673166</v>
      </c>
      <c r="G252" s="24">
        <v>1.4318250151121577</v>
      </c>
      <c r="H252" s="24">
        <v>2.1199755211792284</v>
      </c>
      <c r="I252" s="24">
        <v>2.6529443122335921</v>
      </c>
      <c r="J252" s="25">
        <v>1.2670774855110991</v>
      </c>
      <c r="K252" s="25">
        <v>1.3016964271544889</v>
      </c>
      <c r="L252" s="25">
        <v>2.0030659450332147</v>
      </c>
      <c r="M252" s="85">
        <v>1.6718918423478877</v>
      </c>
    </row>
    <row r="253" spans="1:13" x14ac:dyDescent="0.4">
      <c r="A253" s="23" t="str">
        <f>B177&amp;C235&amp;D253</f>
        <v>DISTRIBUCION VOLUMEN X CRITERIO (kg ó litros)Total BebidasDE 20 A 24 AÑOS</v>
      </c>
      <c r="B253" s="23">
        <v>0</v>
      </c>
      <c r="C253" s="23">
        <v>0</v>
      </c>
      <c r="D253" s="24" t="s">
        <v>88</v>
      </c>
      <c r="E253" s="25">
        <v>2.3581625001682367</v>
      </c>
      <c r="F253" s="24">
        <v>2.7042813803736583</v>
      </c>
      <c r="G253" s="24">
        <v>2.338316692144923</v>
      </c>
      <c r="H253" s="24">
        <v>2.5735162173923594</v>
      </c>
      <c r="I253" s="24">
        <v>2.109385265685225</v>
      </c>
      <c r="J253" s="24">
        <v>2.1183299541610783</v>
      </c>
      <c r="K253" s="24">
        <v>2.3872742942172707</v>
      </c>
      <c r="L253" s="24">
        <v>2.0469697552160255</v>
      </c>
      <c r="M253" s="85">
        <v>2.1316525862488485</v>
      </c>
    </row>
    <row r="254" spans="1:13" x14ac:dyDescent="0.4">
      <c r="A254" s="23" t="str">
        <f>B177&amp;C235&amp;D254</f>
        <v>DISTRIBUCION VOLUMEN X CRITERIO (kg ó litros)Total BebidasDE 25 A 34 AÑOS</v>
      </c>
      <c r="B254" s="23">
        <v>0</v>
      </c>
      <c r="C254" s="23">
        <v>0</v>
      </c>
      <c r="D254" s="24" t="s">
        <v>89</v>
      </c>
      <c r="E254" s="24">
        <v>7.8095295884223797</v>
      </c>
      <c r="F254" s="24">
        <v>7.3753083856173047</v>
      </c>
      <c r="G254" s="24">
        <v>7.5373244714381658</v>
      </c>
      <c r="H254" s="24">
        <v>6.7828604663500647</v>
      </c>
      <c r="I254" s="24">
        <v>7.9060400046903681</v>
      </c>
      <c r="J254" s="24">
        <v>6.5788423181396976</v>
      </c>
      <c r="K254" s="24">
        <v>6.2174847240255389</v>
      </c>
      <c r="L254" s="24">
        <v>6.1429741649775247</v>
      </c>
      <c r="M254" s="85">
        <v>6.6100800807256803</v>
      </c>
    </row>
    <row r="255" spans="1:13" x14ac:dyDescent="0.4">
      <c r="A255" s="23" t="str">
        <f>B177&amp;C235&amp;D255</f>
        <v>DISTRIBUCION VOLUMEN X CRITERIO (kg ó litros)Total BebidasDE 35 A 49 AÑOS</v>
      </c>
      <c r="B255" s="23">
        <v>0</v>
      </c>
      <c r="C255" s="23">
        <v>0</v>
      </c>
      <c r="D255" s="24" t="s">
        <v>90</v>
      </c>
      <c r="E255" s="24">
        <v>25.65928599542648</v>
      </c>
      <c r="F255" s="24">
        <v>25.290921183107244</v>
      </c>
      <c r="G255" s="24">
        <v>24.425939662705314</v>
      </c>
      <c r="H255" s="24">
        <v>25.253420991197807</v>
      </c>
      <c r="I255" s="24">
        <v>24.81071462245734</v>
      </c>
      <c r="J255" s="24">
        <v>23.261335005459387</v>
      </c>
      <c r="K255" s="24">
        <v>23.450913562121826</v>
      </c>
      <c r="L255" s="24">
        <v>22.714012212546027</v>
      </c>
      <c r="M255" s="85">
        <v>22.601378156934729</v>
      </c>
    </row>
    <row r="256" spans="1:13" x14ac:dyDescent="0.4">
      <c r="A256" s="23" t="str">
        <f>B177&amp;C235&amp;D256</f>
        <v>DISTRIBUCION VOLUMEN X CRITERIO (kg ó litros)Total BebidasDE 50 A 59 AÑOS</v>
      </c>
      <c r="B256" s="23">
        <v>0</v>
      </c>
      <c r="C256" s="23">
        <v>0</v>
      </c>
      <c r="D256" s="24" t="s">
        <v>91</v>
      </c>
      <c r="E256" s="25">
        <v>25.49867355418321</v>
      </c>
      <c r="F256" s="24">
        <v>24.767608610815739</v>
      </c>
      <c r="G256" s="24">
        <v>24.419556727882203</v>
      </c>
      <c r="H256" s="24">
        <v>25.738488310998221</v>
      </c>
      <c r="I256" s="24">
        <v>24.51442489934913</v>
      </c>
      <c r="J256" s="24">
        <v>26.38559284792445</v>
      </c>
      <c r="K256" s="24">
        <v>26.594583647092868</v>
      </c>
      <c r="L256" s="24">
        <v>26.219021881054317</v>
      </c>
      <c r="M256" s="85">
        <v>25.492500769151537</v>
      </c>
    </row>
    <row r="257" spans="1:13" x14ac:dyDescent="0.4">
      <c r="A257" s="23" t="str">
        <f>B177&amp;C235&amp;D257</f>
        <v>DISTRIBUCION VOLUMEN X CRITERIO (kg ó litros)Total BebidasDE 60 A 75 AÑOS</v>
      </c>
      <c r="B257" s="23">
        <v>0</v>
      </c>
      <c r="C257" s="23">
        <v>0</v>
      </c>
      <c r="D257" s="25" t="s">
        <v>92</v>
      </c>
      <c r="E257" s="25">
        <v>37.006499065455884</v>
      </c>
      <c r="F257" s="25">
        <v>38.250353276131449</v>
      </c>
      <c r="G257" s="25">
        <v>39.847038068933593</v>
      </c>
      <c r="H257" s="25">
        <v>37.531746567486252</v>
      </c>
      <c r="I257" s="25">
        <v>38.006492591035595</v>
      </c>
      <c r="J257" s="25">
        <v>40.388825284798074</v>
      </c>
      <c r="K257" s="25">
        <v>40.048048596238779</v>
      </c>
      <c r="L257" s="25">
        <v>40.873954925967105</v>
      </c>
      <c r="M257" s="85">
        <v>41.492494415217003</v>
      </c>
    </row>
    <row r="258" spans="1:13" x14ac:dyDescent="0.4">
      <c r="A258" s="23" t="str">
        <f>B177&amp;C235&amp;D258</f>
        <v>DISTRIBUCION VOLUMEN X CRITERIO (kg ó litros)Total BebidasNIVEL ALTO</v>
      </c>
      <c r="B258" s="23">
        <v>0</v>
      </c>
      <c r="C258" s="23">
        <v>0</v>
      </c>
      <c r="D258" s="24" t="s">
        <v>186</v>
      </c>
      <c r="E258" s="24">
        <v>22.151618704256173</v>
      </c>
      <c r="F258" s="24">
        <v>23.381132345666501</v>
      </c>
      <c r="G258" s="24">
        <v>23.702561156607249</v>
      </c>
      <c r="H258" s="24">
        <v>24.497976649624835</v>
      </c>
      <c r="I258" s="24">
        <v>23.237582526368371</v>
      </c>
      <c r="J258" s="24">
        <v>23.51251319337608</v>
      </c>
      <c r="K258" s="24">
        <v>24.310547404845178</v>
      </c>
      <c r="L258" s="24">
        <v>24.06775107615886</v>
      </c>
      <c r="M258" s="85">
        <v>22.779458373603127</v>
      </c>
    </row>
    <row r="259" spans="1:13" x14ac:dyDescent="0.4">
      <c r="A259" s="23" t="str">
        <f>B177&amp;C235&amp;D259</f>
        <v>DISTRIBUCION VOLUMEN X CRITERIO (kg ó litros)Total BebidasNIVEL MEDIO ALTO</v>
      </c>
      <c r="B259" s="23">
        <v>0</v>
      </c>
      <c r="C259" s="23">
        <v>0</v>
      </c>
      <c r="D259" s="24" t="s">
        <v>187</v>
      </c>
      <c r="E259" s="24">
        <v>14.697070627214961</v>
      </c>
      <c r="F259" s="24">
        <v>14.217484465896302</v>
      </c>
      <c r="G259" s="24">
        <v>13.986851911045026</v>
      </c>
      <c r="H259" s="24">
        <v>14.456322283377199</v>
      </c>
      <c r="I259" s="24">
        <v>13.815084149613346</v>
      </c>
      <c r="J259" s="24">
        <v>14.437802628739913</v>
      </c>
      <c r="K259" s="24">
        <v>13.578884170106539</v>
      </c>
      <c r="L259" s="24">
        <v>13.48027566163778</v>
      </c>
      <c r="M259" s="85">
        <v>13.622773012263304</v>
      </c>
    </row>
    <row r="260" spans="1:13" x14ac:dyDescent="0.4">
      <c r="A260" s="23" t="str">
        <f>B177&amp;C235&amp;D260</f>
        <v>DISTRIBUCION VOLUMEN X CRITERIO (kg ó litros)Total BebidasNIVEL MEDIO</v>
      </c>
      <c r="B260" s="23">
        <v>0</v>
      </c>
      <c r="C260" s="23">
        <v>0</v>
      </c>
      <c r="D260" s="24" t="s">
        <v>188</v>
      </c>
      <c r="E260" s="24">
        <v>26.097887394101992</v>
      </c>
      <c r="F260" s="24">
        <v>26.044423880737849</v>
      </c>
      <c r="G260" s="24">
        <v>24.83554746742681</v>
      </c>
      <c r="H260" s="24">
        <v>25.882355719524135</v>
      </c>
      <c r="I260" s="24">
        <v>25.720752918288454</v>
      </c>
      <c r="J260" s="24">
        <v>24.398233430747538</v>
      </c>
      <c r="K260" s="24">
        <v>24.376014722602346</v>
      </c>
      <c r="L260" s="24">
        <v>25.754633922464361</v>
      </c>
      <c r="M260" s="85">
        <v>25.905099607291564</v>
      </c>
    </row>
    <row r="261" spans="1:13" x14ac:dyDescent="0.4">
      <c r="A261" s="23" t="str">
        <f>B177&amp;C235&amp;D261</f>
        <v>DISTRIBUCION VOLUMEN X CRITERIO (kg ó litros)Total BebidasNIVEL MEDIO BAJO</v>
      </c>
      <c r="B261" s="23">
        <v>0</v>
      </c>
      <c r="C261" s="23">
        <v>0</v>
      </c>
      <c r="D261" s="24" t="s">
        <v>189</v>
      </c>
      <c r="E261" s="25">
        <v>16.220091616382543</v>
      </c>
      <c r="F261" s="24">
        <v>14.422110035540289</v>
      </c>
      <c r="G261" s="24">
        <v>14.708957819289628</v>
      </c>
      <c r="H261" s="24">
        <v>14.361173019445742</v>
      </c>
      <c r="I261" s="24">
        <v>15.016418619822373</v>
      </c>
      <c r="J261" s="24">
        <v>15.459795151914376</v>
      </c>
      <c r="K261" s="24">
        <v>14.693019332822402</v>
      </c>
      <c r="L261" s="24">
        <v>15.122272346925749</v>
      </c>
      <c r="M261" s="85">
        <v>15.547807117177539</v>
      </c>
    </row>
    <row r="262" spans="1:13" x14ac:dyDescent="0.4">
      <c r="A262" s="23" t="str">
        <f>B177&amp;C235&amp;D262</f>
        <v>DISTRIBUCION VOLUMEN X CRITERIO (kg ó litros)Total BebidasHOMBRE</v>
      </c>
      <c r="B262" s="23">
        <v>0</v>
      </c>
      <c r="C262" s="23">
        <v>0</v>
      </c>
      <c r="D262" s="24" t="s">
        <v>97</v>
      </c>
      <c r="E262" s="24">
        <v>58.541900908675693</v>
      </c>
      <c r="F262" s="24">
        <v>58.070558584809774</v>
      </c>
      <c r="G262" s="24">
        <v>57.959686045245206</v>
      </c>
      <c r="H262" s="24">
        <v>56.716018092903418</v>
      </c>
      <c r="I262" s="24">
        <v>58.804273573670628</v>
      </c>
      <c r="J262" s="24">
        <v>59.326866224646245</v>
      </c>
      <c r="K262" s="24">
        <v>58.282586059217238</v>
      </c>
      <c r="L262" s="24">
        <v>58.943120331527034</v>
      </c>
      <c r="M262" s="85">
        <v>60.22556207098426</v>
      </c>
    </row>
    <row r="263" spans="1:13" x14ac:dyDescent="0.4">
      <c r="A263" s="23" t="str">
        <f>B177&amp;C235&amp;D263</f>
        <v>DISTRIBUCION VOLUMEN X CRITERIO (kg ó litros)Total BebidasMUJER</v>
      </c>
      <c r="B263" s="23">
        <v>0</v>
      </c>
      <c r="C263" s="23">
        <v>0</v>
      </c>
      <c r="D263" s="24" t="s">
        <v>98</v>
      </c>
      <c r="E263" s="24">
        <v>41.458100638544323</v>
      </c>
      <c r="F263" s="24">
        <v>41.929439292208485</v>
      </c>
      <c r="G263" s="24">
        <v>42.040320306617453</v>
      </c>
      <c r="H263" s="24">
        <v>43.283988098735975</v>
      </c>
      <c r="I263" s="24">
        <v>41.195727482108914</v>
      </c>
      <c r="J263" s="24">
        <v>40.673138020566327</v>
      </c>
      <c r="K263" s="24">
        <v>41.717413797706257</v>
      </c>
      <c r="L263" s="24">
        <v>41.056880635095787</v>
      </c>
      <c r="M263" s="85">
        <v>39.774435537768312</v>
      </c>
    </row>
    <row r="264" spans="1:13" x14ac:dyDescent="0.4">
      <c r="A264" s="23" t="str">
        <f>B177&amp;C264&amp;D264</f>
        <v>DISTRIBUCION VOLUMEN X CRITERIO (kg ó litros)Total Bebidas FriasT.ESPAÑA</v>
      </c>
      <c r="B264" s="23">
        <v>0</v>
      </c>
      <c r="C264" s="23" t="s">
        <v>57</v>
      </c>
      <c r="D264" s="24" t="s">
        <v>45</v>
      </c>
      <c r="E264" s="24">
        <v>100</v>
      </c>
      <c r="F264" s="24">
        <v>100</v>
      </c>
      <c r="G264" s="24">
        <v>100</v>
      </c>
      <c r="H264" s="24">
        <v>100</v>
      </c>
      <c r="I264" s="24">
        <v>100</v>
      </c>
      <c r="J264" s="24">
        <v>100</v>
      </c>
      <c r="K264" s="24">
        <v>100</v>
      </c>
      <c r="L264" s="24">
        <v>100</v>
      </c>
      <c r="M264" s="85">
        <v>100</v>
      </c>
    </row>
    <row r="265" spans="1:13" x14ac:dyDescent="0.4">
      <c r="A265" s="23" t="str">
        <f>B177&amp;C264&amp;D265</f>
        <v>DISTRIBUCION VOLUMEN X CRITERIO (kg ó litros)Total Bebidas FriasBCN AM</v>
      </c>
      <c r="B265" s="23">
        <v>0</v>
      </c>
      <c r="C265" s="23">
        <v>0</v>
      </c>
      <c r="D265" s="24" t="s">
        <v>49</v>
      </c>
      <c r="E265" s="24">
        <v>9.4596206325328414</v>
      </c>
      <c r="F265" s="24">
        <v>10.138375723335797</v>
      </c>
      <c r="G265" s="24">
        <v>8.5604916047270212</v>
      </c>
      <c r="H265" s="24">
        <v>10.091859837617134</v>
      </c>
      <c r="I265" s="24">
        <v>9.4793150746469568</v>
      </c>
      <c r="J265" s="24">
        <v>10.41676463022665</v>
      </c>
      <c r="K265" s="24">
        <v>9.5047274999939155</v>
      </c>
      <c r="L265" s="24">
        <v>8.9547706464809327</v>
      </c>
      <c r="M265" s="85">
        <v>9.1177658855656603</v>
      </c>
    </row>
    <row r="266" spans="1:13" x14ac:dyDescent="0.4">
      <c r="A266" s="23" t="str">
        <f>B177&amp;C264&amp;D266</f>
        <v>DISTRIBUCION VOLUMEN X CRITERIO (kg ó litros)Total Bebidas FriasREST.CAT ARAGON</v>
      </c>
      <c r="B266" s="23">
        <v>0</v>
      </c>
      <c r="C266" s="23">
        <v>0</v>
      </c>
      <c r="D266" s="24" t="s">
        <v>54</v>
      </c>
      <c r="E266" s="24">
        <v>11.378910733696653</v>
      </c>
      <c r="F266" s="24">
        <v>12.782762469033107</v>
      </c>
      <c r="G266" s="24">
        <v>13.291757707457</v>
      </c>
      <c r="H266" s="24">
        <v>13.055594840673605</v>
      </c>
      <c r="I266" s="24">
        <v>12.31667425657804</v>
      </c>
      <c r="J266" s="24">
        <v>13.318360352806206</v>
      </c>
      <c r="K266" s="24">
        <v>14.446935408665851</v>
      </c>
      <c r="L266" s="24">
        <v>16.415924985311285</v>
      </c>
      <c r="M266" s="85">
        <v>16.817703912635825</v>
      </c>
    </row>
    <row r="267" spans="1:13" x14ac:dyDescent="0.4">
      <c r="A267" s="23" t="str">
        <f>B177&amp;C264&amp;D267</f>
        <v>DISTRIBUCION VOLUMEN X CRITERIO (kg ó litros)Total Bebidas FriasLEVANTE</v>
      </c>
      <c r="B267" s="23">
        <v>0</v>
      </c>
      <c r="C267" s="23">
        <v>0</v>
      </c>
      <c r="D267" s="24" t="s">
        <v>58</v>
      </c>
      <c r="E267" s="24">
        <v>15.526772461122299</v>
      </c>
      <c r="F267" s="24">
        <v>14.994895566854224</v>
      </c>
      <c r="G267" s="24">
        <v>14.188763793909445</v>
      </c>
      <c r="H267" s="24">
        <v>14.819728308890001</v>
      </c>
      <c r="I267" s="24">
        <v>15.826449145657051</v>
      </c>
      <c r="J267" s="24">
        <v>14.599665114557043</v>
      </c>
      <c r="K267" s="24">
        <v>13.491313162685151</v>
      </c>
      <c r="L267" s="24">
        <v>13.595681594151459</v>
      </c>
      <c r="M267" s="85">
        <v>13.542520881369924</v>
      </c>
    </row>
    <row r="268" spans="1:13" x14ac:dyDescent="0.4">
      <c r="A268" s="23" t="str">
        <f>B177&amp;C264&amp;D268</f>
        <v>DISTRIBUCION VOLUMEN X CRITERIO (kg ó litros)Total Bebidas FriasANDALUCIA</v>
      </c>
      <c r="B268" s="23">
        <v>0</v>
      </c>
      <c r="C268" s="23">
        <v>0</v>
      </c>
      <c r="D268" s="24" t="s">
        <v>62</v>
      </c>
      <c r="E268" s="24">
        <v>21.102207631578995</v>
      </c>
      <c r="F268" s="24">
        <v>18.952852679639708</v>
      </c>
      <c r="G268" s="24">
        <v>20.211514246148756</v>
      </c>
      <c r="H268" s="24">
        <v>18.712568618623372</v>
      </c>
      <c r="I268" s="24">
        <v>19.379690293758568</v>
      </c>
      <c r="J268" s="24">
        <v>19.223221242677109</v>
      </c>
      <c r="K268" s="24">
        <v>20.65435628369363</v>
      </c>
      <c r="L268" s="24">
        <v>19.609479542657262</v>
      </c>
      <c r="M268" s="85">
        <v>19.906717262613167</v>
      </c>
    </row>
    <row r="269" spans="1:13" x14ac:dyDescent="0.4">
      <c r="A269" s="23" t="str">
        <f>B177&amp;C264&amp;D269</f>
        <v>DISTRIBUCION VOLUMEN X CRITERIO (kg ó litros)Total Bebidas FriasMDD AM</v>
      </c>
      <c r="B269" s="23">
        <v>0</v>
      </c>
      <c r="C269" s="23">
        <v>0</v>
      </c>
      <c r="D269" s="24" t="s">
        <v>66</v>
      </c>
      <c r="E269" s="24">
        <v>12.937918333630002</v>
      </c>
      <c r="F269" s="24">
        <v>13.306898353422477</v>
      </c>
      <c r="G269" s="24">
        <v>13.769172032088326</v>
      </c>
      <c r="H269" s="24">
        <v>13.195668960931004</v>
      </c>
      <c r="I269" s="24">
        <v>12.803485964436534</v>
      </c>
      <c r="J269" s="24">
        <v>13.006246293947918</v>
      </c>
      <c r="K269" s="24">
        <v>12.660546550733661</v>
      </c>
      <c r="L269" s="24">
        <v>12.757828727811965</v>
      </c>
      <c r="M269" s="85">
        <v>12.298086085281344</v>
      </c>
    </row>
    <row r="270" spans="1:13" x14ac:dyDescent="0.4">
      <c r="A270" s="23" t="str">
        <f>B177&amp;C264&amp;D270</f>
        <v>DISTRIBUCION VOLUMEN X CRITERIO (kg ó litros)Total Bebidas FriasRTO CENTRO</v>
      </c>
      <c r="B270" s="23">
        <v>0</v>
      </c>
      <c r="C270" s="23">
        <v>0</v>
      </c>
      <c r="D270" s="24" t="s">
        <v>69</v>
      </c>
      <c r="E270" s="24">
        <v>9.9026441302226598</v>
      </c>
      <c r="F270" s="24">
        <v>8.7287940862892164</v>
      </c>
      <c r="G270" s="24">
        <v>8.7952108280549162</v>
      </c>
      <c r="H270" s="24">
        <v>9.1174207685299979</v>
      </c>
      <c r="I270" s="24">
        <v>9.2712363312614912</v>
      </c>
      <c r="J270" s="24">
        <v>8.8245465743368889</v>
      </c>
      <c r="K270" s="24">
        <v>9.2439096469899749</v>
      </c>
      <c r="L270" s="24">
        <v>8.9517197665381651</v>
      </c>
      <c r="M270" s="85">
        <v>9.1064180667416341</v>
      </c>
    </row>
    <row r="271" spans="1:13" x14ac:dyDescent="0.4">
      <c r="A271" s="23" t="str">
        <f>B177&amp;C264&amp;D271</f>
        <v>DISTRIBUCION VOLUMEN X CRITERIO (kg ó litros)Total Bebidas FriasNORTE-CENTRO</v>
      </c>
      <c r="B271" s="23">
        <v>0</v>
      </c>
      <c r="C271" s="23">
        <v>0</v>
      </c>
      <c r="D271" s="24" t="s">
        <v>72</v>
      </c>
      <c r="E271" s="24">
        <v>9.575567878866277</v>
      </c>
      <c r="F271" s="24">
        <v>9.6584619265987062</v>
      </c>
      <c r="G271" s="24">
        <v>8.8275473180450561</v>
      </c>
      <c r="H271" s="24">
        <v>9.9443794261148888</v>
      </c>
      <c r="I271" s="24">
        <v>10.009333280919892</v>
      </c>
      <c r="J271" s="24">
        <v>9.2703663911164824</v>
      </c>
      <c r="K271" s="24">
        <v>8.9606501168114931</v>
      </c>
      <c r="L271" s="24">
        <v>9.8535401973081171</v>
      </c>
      <c r="M271" s="85">
        <v>9.5441571534477241</v>
      </c>
    </row>
    <row r="272" spans="1:13" x14ac:dyDescent="0.4">
      <c r="A272" s="23" t="str">
        <f>B177&amp;C264&amp;D272</f>
        <v>DISTRIBUCION VOLUMEN X CRITERIO (kg ó litros)Total Bebidas FriasNOROESTE</v>
      </c>
      <c r="B272" s="23">
        <v>0</v>
      </c>
      <c r="C272" s="23">
        <v>0</v>
      </c>
      <c r="D272" s="24" t="s">
        <v>74</v>
      </c>
      <c r="E272" s="24">
        <v>10.116360697950451</v>
      </c>
      <c r="F272" s="24">
        <v>11.436961848318649</v>
      </c>
      <c r="G272" s="24">
        <v>12.355545728787389</v>
      </c>
      <c r="H272" s="24">
        <v>11.062788940421386</v>
      </c>
      <c r="I272" s="24">
        <v>10.913818110264732</v>
      </c>
      <c r="J272" s="24">
        <v>11.340832032168093</v>
      </c>
      <c r="K272" s="24">
        <v>11.037563843844023</v>
      </c>
      <c r="L272" s="24">
        <v>9.8610550118071369</v>
      </c>
      <c r="M272" s="85">
        <v>9.6666322880954301</v>
      </c>
    </row>
    <row r="273" spans="1:13" x14ac:dyDescent="0.4">
      <c r="A273" s="23" t="str">
        <f>B177&amp;C264&amp;D273</f>
        <v>DISTRIBUCION VOLUMEN X CRITERIO (kg ó litros)Total Bebidas Frias&lt;2MIL</v>
      </c>
      <c r="B273" s="23">
        <v>0</v>
      </c>
      <c r="C273" s="23">
        <v>0</v>
      </c>
      <c r="D273" s="24" t="s">
        <v>77</v>
      </c>
      <c r="E273" s="24">
        <v>5.3125850866624802</v>
      </c>
      <c r="F273" s="24">
        <v>5.6818673834321931</v>
      </c>
      <c r="G273" s="24">
        <v>5.5962496532490782</v>
      </c>
      <c r="H273" s="24">
        <v>6.0096037721270958</v>
      </c>
      <c r="I273" s="24">
        <v>5.0311522045566948</v>
      </c>
      <c r="J273" s="24">
        <v>5.432642906805583</v>
      </c>
      <c r="K273" s="24">
        <v>5.7486554167071482</v>
      </c>
      <c r="L273" s="24">
        <v>5.7926590784014973</v>
      </c>
      <c r="M273" s="85">
        <v>5.1159498296953414</v>
      </c>
    </row>
    <row r="274" spans="1:13" x14ac:dyDescent="0.4">
      <c r="A274" s="23" t="str">
        <f>B177&amp;C264&amp;D274</f>
        <v>DISTRIBUCION VOLUMEN X CRITERIO (kg ó litros)Total Bebidas Frias2-5MIL</v>
      </c>
      <c r="B274" s="23">
        <v>0</v>
      </c>
      <c r="C274" s="23">
        <v>0</v>
      </c>
      <c r="D274" s="24" t="s">
        <v>80</v>
      </c>
      <c r="E274" s="24">
        <v>4.542548357486222</v>
      </c>
      <c r="F274" s="24">
        <v>4.9358319504383896</v>
      </c>
      <c r="G274" s="24">
        <v>4.6342941359937102</v>
      </c>
      <c r="H274" s="24">
        <v>5.025827346307767</v>
      </c>
      <c r="I274" s="24">
        <v>4.7140856297234688</v>
      </c>
      <c r="J274" s="24">
        <v>4.924355914381187</v>
      </c>
      <c r="K274" s="24">
        <v>4.6441344183207693</v>
      </c>
      <c r="L274" s="24">
        <v>4.7864853025796457</v>
      </c>
      <c r="M274" s="85">
        <v>4.2795803708935107</v>
      </c>
    </row>
    <row r="275" spans="1:13" x14ac:dyDescent="0.4">
      <c r="A275" s="23" t="str">
        <f>B177&amp;C264&amp;D275</f>
        <v>DISTRIBUCION VOLUMEN X CRITERIO (kg ó litros)Total Bebidas Frias5-10MIL</v>
      </c>
      <c r="B275" s="23">
        <v>0</v>
      </c>
      <c r="C275" s="23">
        <v>0</v>
      </c>
      <c r="D275" s="24" t="s">
        <v>81</v>
      </c>
      <c r="E275" s="24">
        <v>7.5203400039872985</v>
      </c>
      <c r="F275" s="24">
        <v>7.3884922319355724</v>
      </c>
      <c r="G275" s="24">
        <v>8.7649626623158472</v>
      </c>
      <c r="H275" s="24">
        <v>8.0461755727778286</v>
      </c>
      <c r="I275" s="24">
        <v>7.9419523199272843</v>
      </c>
      <c r="J275" s="24">
        <v>7.6002922526171677</v>
      </c>
      <c r="K275" s="24">
        <v>8.0289073778421436</v>
      </c>
      <c r="L275" s="24">
        <v>7.8208704433725478</v>
      </c>
      <c r="M275" s="85">
        <v>8.5081268480770689</v>
      </c>
    </row>
    <row r="276" spans="1:13" x14ac:dyDescent="0.4">
      <c r="A276" s="23" t="str">
        <f>B177&amp;C264&amp;D276</f>
        <v>DISTRIBUCION VOLUMEN X CRITERIO (kg ó litros)Total Bebidas Frias10-30MIL</v>
      </c>
      <c r="B276" s="23">
        <v>0</v>
      </c>
      <c r="C276" s="23">
        <v>0</v>
      </c>
      <c r="D276" s="24" t="s">
        <v>82</v>
      </c>
      <c r="E276" s="24">
        <v>18.051097413156164</v>
      </c>
      <c r="F276" s="24">
        <v>18.072564498288465</v>
      </c>
      <c r="G276" s="24">
        <v>17.59798505223452</v>
      </c>
      <c r="H276" s="24">
        <v>17.131919684939469</v>
      </c>
      <c r="I276" s="24">
        <v>18.068735388494215</v>
      </c>
      <c r="J276" s="24">
        <v>18.230533045336625</v>
      </c>
      <c r="K276" s="24">
        <v>18.735720024104015</v>
      </c>
      <c r="L276" s="24">
        <v>17.837045742242804</v>
      </c>
      <c r="M276" s="85">
        <v>17.439385388178575</v>
      </c>
    </row>
    <row r="277" spans="1:13" x14ac:dyDescent="0.4">
      <c r="A277" s="23" t="str">
        <f>B177&amp;C264&amp;D277</f>
        <v>DISTRIBUCION VOLUMEN X CRITERIO (kg ó litros)Total Bebidas Frias30-100MIL</v>
      </c>
      <c r="B277" s="23">
        <v>0</v>
      </c>
      <c r="C277" s="23">
        <v>0</v>
      </c>
      <c r="D277" s="24" t="s">
        <v>83</v>
      </c>
      <c r="E277" s="24">
        <v>19.596462109391776</v>
      </c>
      <c r="F277" s="24">
        <v>19.281320178514374</v>
      </c>
      <c r="G277" s="24">
        <v>19.466393943927372</v>
      </c>
      <c r="H277" s="24">
        <v>19.851996397379082</v>
      </c>
      <c r="I277" s="24">
        <v>19.985289775156559</v>
      </c>
      <c r="J277" s="24">
        <v>19.173361133083795</v>
      </c>
      <c r="K277" s="24">
        <v>19.54126606621875</v>
      </c>
      <c r="L277" s="24">
        <v>22.151292194369091</v>
      </c>
      <c r="M277" s="85">
        <v>23.02443410082353</v>
      </c>
    </row>
    <row r="278" spans="1:13" x14ac:dyDescent="0.4">
      <c r="A278" s="23" t="str">
        <f>B177&amp;C264&amp;D278</f>
        <v>DISTRIBUCION VOLUMEN X CRITERIO (kg ó litros)Total Bebidas Frias100-200MIL</v>
      </c>
      <c r="B278" s="23">
        <v>0</v>
      </c>
      <c r="C278" s="23">
        <v>0</v>
      </c>
      <c r="D278" s="24" t="s">
        <v>84</v>
      </c>
      <c r="E278" s="24">
        <v>9.9896519726280317</v>
      </c>
      <c r="F278" s="24">
        <v>9.2674875895992503</v>
      </c>
      <c r="G278" s="24">
        <v>9.6415036529268576</v>
      </c>
      <c r="H278" s="24">
        <v>9.4583391211834886</v>
      </c>
      <c r="I278" s="24">
        <v>9.1363894931208911</v>
      </c>
      <c r="J278" s="24">
        <v>10.319612355281498</v>
      </c>
      <c r="K278" s="24">
        <v>10.228404881272631</v>
      </c>
      <c r="L278" s="24">
        <v>10.517310441043429</v>
      </c>
      <c r="M278" s="85">
        <v>10.10105472291308</v>
      </c>
    </row>
    <row r="279" spans="1:13" x14ac:dyDescent="0.4">
      <c r="A279" s="23" t="str">
        <f>B177&amp;C264&amp;D279</f>
        <v>DISTRIBUCION VOLUMEN X CRITERIO (kg ó litros)Total Bebidas Frias200-500MIL</v>
      </c>
      <c r="B279" s="23">
        <v>0</v>
      </c>
      <c r="C279" s="23">
        <v>0</v>
      </c>
      <c r="D279" s="24" t="s">
        <v>85</v>
      </c>
      <c r="E279" s="24">
        <v>14.340045934480541</v>
      </c>
      <c r="F279" s="24">
        <v>14.770825418309865</v>
      </c>
      <c r="G279" s="24">
        <v>14.348200856070253</v>
      </c>
      <c r="H279" s="24">
        <v>15.310661348840791</v>
      </c>
      <c r="I279" s="24">
        <v>15.592823643224751</v>
      </c>
      <c r="J279" s="24">
        <v>14.067705090372321</v>
      </c>
      <c r="K279" s="24">
        <v>13.80003973072964</v>
      </c>
      <c r="L279" s="24">
        <v>13.318920028303269</v>
      </c>
      <c r="M279" s="85">
        <v>13.144048291456938</v>
      </c>
    </row>
    <row r="280" spans="1:13" x14ac:dyDescent="0.4">
      <c r="A280" s="23" t="str">
        <f>B177&amp;C264&amp;D280</f>
        <v>DISTRIBUCION VOLUMEN X CRITERIO (kg ó litros)Total Bebidas Frias&gt;500MIL</v>
      </c>
      <c r="B280" s="23">
        <v>0</v>
      </c>
      <c r="C280" s="23">
        <v>0</v>
      </c>
      <c r="D280" s="24" t="s">
        <v>86</v>
      </c>
      <c r="E280" s="24">
        <v>20.647272385877748</v>
      </c>
      <c r="F280" s="24">
        <v>20.60161648783604</v>
      </c>
      <c r="G280" s="24">
        <v>19.950416819495846</v>
      </c>
      <c r="H280" s="24">
        <v>19.165487354521993</v>
      </c>
      <c r="I280" s="24">
        <v>19.529573263232564</v>
      </c>
      <c r="J280" s="24">
        <v>20.251499819893859</v>
      </c>
      <c r="K280" s="24">
        <v>19.27287491482879</v>
      </c>
      <c r="L280" s="24">
        <v>17.775416293299475</v>
      </c>
      <c r="M280" s="85">
        <v>18.387421045102069</v>
      </c>
    </row>
    <row r="281" spans="1:13" x14ac:dyDescent="0.4">
      <c r="A281" s="23" t="str">
        <f>B177&amp;C264&amp;D281</f>
        <v>DISTRIBUCION VOLUMEN X CRITERIO (kg ó litros)Total Bebidas FriasDE 15 A 19 AÑOS</v>
      </c>
      <c r="B281" s="23">
        <v>0</v>
      </c>
      <c r="C281" s="23">
        <v>0</v>
      </c>
      <c r="D281" s="24" t="s">
        <v>87</v>
      </c>
      <c r="E281" s="24">
        <v>1.8175982877826915</v>
      </c>
      <c r="F281" s="24">
        <v>1.7425445995403324</v>
      </c>
      <c r="G281" s="24">
        <v>1.5358163771954865</v>
      </c>
      <c r="H281" s="24">
        <v>2.2524454040670183</v>
      </c>
      <c r="I281" s="24">
        <v>2.9255413044499883</v>
      </c>
      <c r="J281" s="24">
        <v>1.4250147262490878</v>
      </c>
      <c r="K281" s="24">
        <v>1.4350785822184096</v>
      </c>
      <c r="L281" s="24">
        <v>2.1393232738948647</v>
      </c>
      <c r="M281" s="85">
        <v>1.7424683221097901</v>
      </c>
    </row>
    <row r="282" spans="1:13" x14ac:dyDescent="0.4">
      <c r="A282" s="23" t="str">
        <f>B177&amp;C264&amp;D282</f>
        <v>DISTRIBUCION VOLUMEN X CRITERIO (kg ó litros)Total Bebidas FriasDE 20 A 24 AÑOS</v>
      </c>
      <c r="B282" s="23">
        <v>0</v>
      </c>
      <c r="C282" s="23">
        <v>0</v>
      </c>
      <c r="D282" s="24" t="s">
        <v>88</v>
      </c>
      <c r="E282" s="24">
        <v>2.471026969721585</v>
      </c>
      <c r="F282" s="24">
        <v>2.9077784468378196</v>
      </c>
      <c r="G282" s="24">
        <v>2.4301516990309397</v>
      </c>
      <c r="H282" s="24">
        <v>2.6865268203014896</v>
      </c>
      <c r="I282" s="24">
        <v>2.2016837732161187</v>
      </c>
      <c r="J282" s="24">
        <v>2.2181533828780786</v>
      </c>
      <c r="K282" s="24">
        <v>2.5136590427710623</v>
      </c>
      <c r="L282" s="24">
        <v>2.1270183630549258</v>
      </c>
      <c r="M282" s="85">
        <v>2.1684763379929151</v>
      </c>
    </row>
    <row r="283" spans="1:13" x14ac:dyDescent="0.4">
      <c r="A283" s="23" t="str">
        <f>B177&amp;C264&amp;D283</f>
        <v>DISTRIBUCION VOLUMEN X CRITERIO (kg ó litros)Total Bebidas FriasDE 25 A 34 AÑOS</v>
      </c>
      <c r="B283" s="23">
        <v>0</v>
      </c>
      <c r="C283" s="23">
        <v>0</v>
      </c>
      <c r="D283" s="24" t="s">
        <v>89</v>
      </c>
      <c r="E283" s="24">
        <v>8.04196976514182</v>
      </c>
      <c r="F283" s="24">
        <v>7.6270761652586812</v>
      </c>
      <c r="G283" s="24">
        <v>7.7189183076749242</v>
      </c>
      <c r="H283" s="24">
        <v>6.8580491890788089</v>
      </c>
      <c r="I283" s="24">
        <v>8.2422037246708211</v>
      </c>
      <c r="J283" s="24">
        <v>6.7611171824356022</v>
      </c>
      <c r="K283" s="24">
        <v>6.3784514447838507</v>
      </c>
      <c r="L283" s="24">
        <v>6.256574113549183</v>
      </c>
      <c r="M283" s="85">
        <v>6.8513190586569781</v>
      </c>
    </row>
    <row r="284" spans="1:13" x14ac:dyDescent="0.4">
      <c r="A284" s="23" t="str">
        <f>B177&amp;C264&amp;D284</f>
        <v>DISTRIBUCION VOLUMEN X CRITERIO (kg ó litros)Total Bebidas FriasDE 35 A 49 AÑOS</v>
      </c>
      <c r="B284" s="23">
        <v>0</v>
      </c>
      <c r="C284" s="23">
        <v>0</v>
      </c>
      <c r="D284" s="24" t="s">
        <v>90</v>
      </c>
      <c r="E284" s="24">
        <v>25.275786852250604</v>
      </c>
      <c r="F284" s="24">
        <v>24.933517131333044</v>
      </c>
      <c r="G284" s="24">
        <v>24.143260893882292</v>
      </c>
      <c r="H284" s="24">
        <v>25.194539650133525</v>
      </c>
      <c r="I284" s="24">
        <v>24.442123236338425</v>
      </c>
      <c r="J284" s="24">
        <v>22.860344309273902</v>
      </c>
      <c r="K284" s="24">
        <v>23.437077740971258</v>
      </c>
      <c r="L284" s="24">
        <v>22.619162819414051</v>
      </c>
      <c r="M284" s="85">
        <v>22.238136907485963</v>
      </c>
    </row>
    <row r="285" spans="1:13" x14ac:dyDescent="0.4">
      <c r="A285" s="23" t="str">
        <f>B177&amp;C264&amp;D285</f>
        <v>DISTRIBUCION VOLUMEN X CRITERIO (kg ó litros)Total Bebidas FriasDE 50 A 59 AÑOS</v>
      </c>
      <c r="B285" s="23">
        <v>0</v>
      </c>
      <c r="C285" s="23">
        <v>0</v>
      </c>
      <c r="D285" s="24" t="s">
        <v>91</v>
      </c>
      <c r="E285" s="24">
        <v>25.503479847516864</v>
      </c>
      <c r="F285" s="24">
        <v>24.667429007403889</v>
      </c>
      <c r="G285" s="24">
        <v>24.310006411773276</v>
      </c>
      <c r="H285" s="24">
        <v>25.779530006978234</v>
      </c>
      <c r="I285" s="24">
        <v>24.341501782471724</v>
      </c>
      <c r="J285" s="24">
        <v>26.206857930481441</v>
      </c>
      <c r="K285" s="24">
        <v>26.443301353087616</v>
      </c>
      <c r="L285" s="24">
        <v>26.085119837485294</v>
      </c>
      <c r="M285" s="85">
        <v>25.250482883193619</v>
      </c>
    </row>
    <row r="286" spans="1:13" x14ac:dyDescent="0.4">
      <c r="A286" s="23" t="str">
        <f>B177&amp;C264&amp;D286</f>
        <v>DISTRIBUCION VOLUMEN X CRITERIO (kg ó litros)Total Bebidas FriasDE 60 A 75 AÑOS</v>
      </c>
      <c r="B286" s="23">
        <v>0</v>
      </c>
      <c r="C286" s="23">
        <v>0</v>
      </c>
      <c r="D286" s="24" t="s">
        <v>92</v>
      </c>
      <c r="E286" s="24">
        <v>36.890143702413411</v>
      </c>
      <c r="F286" s="24">
        <v>38.121659626763957</v>
      </c>
      <c r="G286" s="24">
        <v>39.861846384431786</v>
      </c>
      <c r="H286" s="24">
        <v>37.228919325089727</v>
      </c>
      <c r="I286" s="24">
        <v>37.846950415607083</v>
      </c>
      <c r="J286" s="24">
        <v>40.528515087595899</v>
      </c>
      <c r="K286" s="24">
        <v>39.792433436221074</v>
      </c>
      <c r="L286" s="24">
        <v>40.772803292612068</v>
      </c>
      <c r="M286" s="85">
        <v>41.749114765775808</v>
      </c>
    </row>
    <row r="287" spans="1:13" x14ac:dyDescent="0.4">
      <c r="A287" s="23" t="str">
        <f>B177&amp;C264&amp;D287</f>
        <v>DISTRIBUCION VOLUMEN X CRITERIO (kg ó litros)Total Bebidas FriasNIVEL ALTO</v>
      </c>
      <c r="B287" s="23">
        <v>0</v>
      </c>
      <c r="C287" s="23">
        <v>0</v>
      </c>
      <c r="D287" s="24" t="s">
        <v>186</v>
      </c>
      <c r="E287" s="24">
        <v>21.986424264187143</v>
      </c>
      <c r="F287" s="24">
        <v>23.389687167352825</v>
      </c>
      <c r="G287" s="24">
        <v>23.743355863074587</v>
      </c>
      <c r="H287" s="24">
        <v>24.609062982819392</v>
      </c>
      <c r="I287" s="24">
        <v>23.269354011274128</v>
      </c>
      <c r="J287" s="24">
        <v>23.469889426527001</v>
      </c>
      <c r="K287" s="24">
        <v>24.394411546064159</v>
      </c>
      <c r="L287" s="24">
        <v>24.028982017462297</v>
      </c>
      <c r="M287" s="85">
        <v>22.457819258287866</v>
      </c>
    </row>
    <row r="288" spans="1:13" x14ac:dyDescent="0.4">
      <c r="A288" s="23" t="str">
        <f>B177&amp;C264&amp;D288</f>
        <v>DISTRIBUCION VOLUMEN X CRITERIO (kg ó litros)Total Bebidas FriasNIVEL MEDIO ALTO</v>
      </c>
      <c r="B288" s="23">
        <v>0</v>
      </c>
      <c r="C288" s="23">
        <v>0</v>
      </c>
      <c r="D288" s="24" t="s">
        <v>187</v>
      </c>
      <c r="E288" s="24">
        <v>14.676888361304902</v>
      </c>
      <c r="F288" s="24">
        <v>14.252024122337609</v>
      </c>
      <c r="G288" s="24">
        <v>13.970449891668945</v>
      </c>
      <c r="H288" s="24">
        <v>14.485166423841006</v>
      </c>
      <c r="I288" s="24">
        <v>13.838173615561219</v>
      </c>
      <c r="J288" s="24">
        <v>14.668282681059294</v>
      </c>
      <c r="K288" s="24">
        <v>13.629289509014678</v>
      </c>
      <c r="L288" s="24">
        <v>13.605465277188769</v>
      </c>
      <c r="M288" s="85">
        <v>13.740501882485399</v>
      </c>
    </row>
    <row r="289" spans="1:13" x14ac:dyDescent="0.4">
      <c r="A289" s="23" t="str">
        <f>B177&amp;C264&amp;D289</f>
        <v>DISTRIBUCION VOLUMEN X CRITERIO (kg ó litros)Total Bebidas FriasNIVEL MEDIO</v>
      </c>
      <c r="B289" s="23">
        <v>0</v>
      </c>
      <c r="C289" s="23">
        <v>0</v>
      </c>
      <c r="D289" s="24" t="s">
        <v>188</v>
      </c>
      <c r="E289" s="24">
        <v>26.413200827673052</v>
      </c>
      <c r="F289" s="24">
        <v>26.226535558985692</v>
      </c>
      <c r="G289" s="24">
        <v>25.059080637224085</v>
      </c>
      <c r="H289" s="24">
        <v>26.197732050770778</v>
      </c>
      <c r="I289" s="24">
        <v>25.909936363009017</v>
      </c>
      <c r="J289" s="24">
        <v>24.480212112075481</v>
      </c>
      <c r="K289" s="24">
        <v>24.48500200994858</v>
      </c>
      <c r="L289" s="24">
        <v>25.980205969735415</v>
      </c>
      <c r="M289" s="85">
        <v>26.211505518148819</v>
      </c>
    </row>
    <row r="290" spans="1:13" x14ac:dyDescent="0.4">
      <c r="A290" s="23" t="str">
        <f>B177&amp;C264&amp;D290</f>
        <v>DISTRIBUCION VOLUMEN X CRITERIO (kg ó litros)Total Bebidas FriasNIVEL MEDIO BAJO</v>
      </c>
      <c r="B290" s="23">
        <v>0</v>
      </c>
      <c r="C290" s="23">
        <v>0</v>
      </c>
      <c r="D290" s="24" t="s">
        <v>189</v>
      </c>
      <c r="E290" s="24">
        <v>16.252749371004512</v>
      </c>
      <c r="F290" s="24">
        <v>14.31006054081014</v>
      </c>
      <c r="G290" s="24">
        <v>14.65076634701656</v>
      </c>
      <c r="H290" s="24">
        <v>14.237763886061227</v>
      </c>
      <c r="I290" s="24">
        <v>15.016948118900888</v>
      </c>
      <c r="J290" s="24">
        <v>15.394883552646895</v>
      </c>
      <c r="K290" s="24">
        <v>14.542150751397493</v>
      </c>
      <c r="L290" s="24">
        <v>14.981558913419226</v>
      </c>
      <c r="M290" s="85">
        <v>15.495849257185037</v>
      </c>
    </row>
    <row r="291" spans="1:13" x14ac:dyDescent="0.4">
      <c r="A291" s="23" t="str">
        <f>B177&amp;C264&amp;D291</f>
        <v>DISTRIBUCION VOLUMEN X CRITERIO (kg ó litros)Total Bebidas FriasHOMBRE</v>
      </c>
      <c r="B291" s="23">
        <v>0</v>
      </c>
      <c r="C291" s="23">
        <v>0</v>
      </c>
      <c r="D291" s="24" t="s">
        <v>97</v>
      </c>
      <c r="E291" s="24">
        <v>58.352674115648419</v>
      </c>
      <c r="F291" s="24">
        <v>58.010106335090903</v>
      </c>
      <c r="G291" s="24">
        <v>57.783133865363091</v>
      </c>
      <c r="H291" s="24">
        <v>56.420735285954059</v>
      </c>
      <c r="I291" s="24">
        <v>58.980620827382459</v>
      </c>
      <c r="J291" s="24">
        <v>59.515368701341863</v>
      </c>
      <c r="K291" s="24">
        <v>58.080912020415518</v>
      </c>
      <c r="L291" s="24">
        <v>58.797285634701247</v>
      </c>
      <c r="M291" s="85">
        <v>60.534063534894734</v>
      </c>
    </row>
    <row r="292" spans="1:13" x14ac:dyDescent="0.4">
      <c r="A292" s="23" t="str">
        <f>B177&amp;C264&amp;D292</f>
        <v>DISTRIBUCION VOLUMEN X CRITERIO (kg ó litros)Total Bebidas FriasMUJER</v>
      </c>
      <c r="B292" s="23">
        <v>0</v>
      </c>
      <c r="C292" s="23">
        <v>0</v>
      </c>
      <c r="D292" s="24" t="s">
        <v>98</v>
      </c>
      <c r="E292" s="24">
        <v>41.647328583382418</v>
      </c>
      <c r="F292" s="24">
        <v>41.989895178875713</v>
      </c>
      <c r="G292" s="24">
        <v>42.216869837467115</v>
      </c>
      <c r="H292" s="24">
        <v>43.579270955783315</v>
      </c>
      <c r="I292" s="24">
        <v>41.019381063509627</v>
      </c>
      <c r="J292" s="24">
        <v>40.4846333325616</v>
      </c>
      <c r="K292" s="24">
        <v>41.919088540322313</v>
      </c>
      <c r="L292" s="24">
        <v>41.202715977982457</v>
      </c>
      <c r="M292" s="85">
        <v>39.465934459573013</v>
      </c>
    </row>
    <row r="293" spans="1:13" x14ac:dyDescent="0.4">
      <c r="A293" s="23" t="str">
        <f>B177&amp;C293&amp;D293</f>
        <v>DISTRIBUCION VOLUMEN X CRITERIO (kg ó litros)Total Bebidas CalientesT.ESPAÑA</v>
      </c>
      <c r="B293" s="23">
        <v>0</v>
      </c>
      <c r="C293" s="23" t="s">
        <v>61</v>
      </c>
      <c r="D293" s="24" t="s">
        <v>45</v>
      </c>
      <c r="E293" s="24">
        <v>100</v>
      </c>
      <c r="F293" s="24">
        <v>100</v>
      </c>
      <c r="G293" s="24">
        <v>100</v>
      </c>
      <c r="H293" s="24">
        <v>100</v>
      </c>
      <c r="I293" s="24">
        <v>100</v>
      </c>
      <c r="J293" s="24">
        <v>100</v>
      </c>
      <c r="K293" s="24">
        <v>100</v>
      </c>
      <c r="L293" s="24">
        <v>100</v>
      </c>
      <c r="M293" s="85">
        <v>100</v>
      </c>
    </row>
    <row r="294" spans="1:13" x14ac:dyDescent="0.4">
      <c r="A294" s="23" t="str">
        <f>B177&amp;C293&amp;D294</f>
        <v>DISTRIBUCION VOLUMEN X CRITERIO (kg ó litros)Total Bebidas CalientesBCN AM</v>
      </c>
      <c r="B294" s="23">
        <v>0</v>
      </c>
      <c r="C294" s="23">
        <v>0</v>
      </c>
      <c r="D294" s="24" t="s">
        <v>49</v>
      </c>
      <c r="E294" s="24">
        <v>8.7668363428080607</v>
      </c>
      <c r="F294" s="24">
        <v>9.4510953533325015</v>
      </c>
      <c r="G294" s="24">
        <v>9.7511851960216518</v>
      </c>
      <c r="H294" s="24">
        <v>9.591557776162956</v>
      </c>
      <c r="I294" s="24">
        <v>9.7518632936387668</v>
      </c>
      <c r="J294" s="24">
        <v>8.8865202299965631</v>
      </c>
      <c r="K294" s="24">
        <v>9.4399651077993401</v>
      </c>
      <c r="L294" s="24">
        <v>9.4736459358457417</v>
      </c>
      <c r="M294" s="85">
        <v>10.374515773704159</v>
      </c>
    </row>
    <row r="295" spans="1:13" x14ac:dyDescent="0.4">
      <c r="A295" s="23" t="str">
        <f>B177&amp;C293&amp;D295</f>
        <v>DISTRIBUCION VOLUMEN X CRITERIO (kg ó litros)Total Bebidas CalientesREST.CAT ARAGON</v>
      </c>
      <c r="B295" s="23">
        <v>0</v>
      </c>
      <c r="C295" s="23">
        <v>0</v>
      </c>
      <c r="D295" s="24" t="s">
        <v>54</v>
      </c>
      <c r="E295" s="24">
        <v>13.720935246460092</v>
      </c>
      <c r="F295" s="24">
        <v>13.788095183707233</v>
      </c>
      <c r="G295" s="24">
        <v>13.612051746754677</v>
      </c>
      <c r="H295" s="24">
        <v>13.506112507085033</v>
      </c>
      <c r="I295" s="24">
        <v>13.880444962720997</v>
      </c>
      <c r="J295" s="24">
        <v>14.677400495317158</v>
      </c>
      <c r="K295" s="24">
        <v>14.022195308159713</v>
      </c>
      <c r="L295" s="24">
        <v>13.079741111125987</v>
      </c>
      <c r="M295" s="85">
        <v>14.511394018307563</v>
      </c>
    </row>
    <row r="296" spans="1:13" x14ac:dyDescent="0.4">
      <c r="A296" s="23" t="str">
        <f>B177&amp;C293&amp;D296</f>
        <v>DISTRIBUCION VOLUMEN X CRITERIO (kg ó litros)Total Bebidas CalientesLEVANTE</v>
      </c>
      <c r="B296" s="23">
        <v>0</v>
      </c>
      <c r="C296" s="23">
        <v>0</v>
      </c>
      <c r="D296" s="24" t="s">
        <v>58</v>
      </c>
      <c r="E296" s="24">
        <v>13.972630884342951</v>
      </c>
      <c r="F296" s="24">
        <v>14.285897881974503</v>
      </c>
      <c r="G296" s="24">
        <v>13.409766774242032</v>
      </c>
      <c r="H296" s="24">
        <v>13.201537859184862</v>
      </c>
      <c r="I296" s="24">
        <v>14.252548350776776</v>
      </c>
      <c r="J296" s="24">
        <v>13.69290318352723</v>
      </c>
      <c r="K296" s="24">
        <v>13.262090704568372</v>
      </c>
      <c r="L296" s="24">
        <v>12.989671222236259</v>
      </c>
      <c r="M296" s="85">
        <v>13.293765479705424</v>
      </c>
    </row>
    <row r="297" spans="1:13" x14ac:dyDescent="0.4">
      <c r="A297" s="23" t="str">
        <f>B177&amp;C293&amp;D297</f>
        <v>DISTRIBUCION VOLUMEN X CRITERIO (kg ó litros)Total Bebidas CalientesANDALUCIA</v>
      </c>
      <c r="B297" s="23">
        <v>0</v>
      </c>
      <c r="C297" s="23">
        <v>0</v>
      </c>
      <c r="D297" s="24" t="s">
        <v>62</v>
      </c>
      <c r="E297" s="24">
        <v>18.91741225764433</v>
      </c>
      <c r="F297" s="24">
        <v>17.630365786341045</v>
      </c>
      <c r="G297" s="24">
        <v>17.331800188720262</v>
      </c>
      <c r="H297" s="24">
        <v>18.118555132078743</v>
      </c>
      <c r="I297" s="24">
        <v>18.094512488740342</v>
      </c>
      <c r="J297" s="24">
        <v>18.805061464149365</v>
      </c>
      <c r="K297" s="24">
        <v>17.733298374577373</v>
      </c>
      <c r="L297" s="24">
        <v>19.117353012731726</v>
      </c>
      <c r="M297" s="85">
        <v>16.849358276233605</v>
      </c>
    </row>
    <row r="298" spans="1:13" x14ac:dyDescent="0.4">
      <c r="A298" s="23" t="str">
        <f>B177&amp;C293&amp;D298</f>
        <v>DISTRIBUCION VOLUMEN X CRITERIO (kg ó litros)Total Bebidas CalientesMDD AM</v>
      </c>
      <c r="B298" s="23">
        <v>0</v>
      </c>
      <c r="C298" s="23">
        <v>0</v>
      </c>
      <c r="D298" s="24" t="s">
        <v>66</v>
      </c>
      <c r="E298" s="24">
        <v>11.027422182655201</v>
      </c>
      <c r="F298" s="24">
        <v>11.340576174904845</v>
      </c>
      <c r="G298" s="24">
        <v>11.61970701441239</v>
      </c>
      <c r="H298" s="24">
        <v>11.647022534188514</v>
      </c>
      <c r="I298" s="24">
        <v>11.561738111375449</v>
      </c>
      <c r="J298" s="24">
        <v>11.521331284216673</v>
      </c>
      <c r="K298" s="24">
        <v>11.67893953295135</v>
      </c>
      <c r="L298" s="24">
        <v>11.258658765825865</v>
      </c>
      <c r="M298" s="85">
        <v>11.616860454465556</v>
      </c>
    </row>
    <row r="299" spans="1:13" x14ac:dyDescent="0.4">
      <c r="A299" s="23" t="str">
        <f>B177&amp;C293&amp;D299</f>
        <v>DISTRIBUCION VOLUMEN X CRITERIO (kg ó litros)Total Bebidas CalientesRTO CENTRO</v>
      </c>
      <c r="B299" s="23">
        <v>0</v>
      </c>
      <c r="C299" s="23">
        <v>0</v>
      </c>
      <c r="D299" s="24" t="s">
        <v>69</v>
      </c>
      <c r="E299" s="24">
        <v>8.0401839435369542</v>
      </c>
      <c r="F299" s="24">
        <v>8.1942915952713395</v>
      </c>
      <c r="G299" s="24">
        <v>8.7965543759047531</v>
      </c>
      <c r="H299" s="24">
        <v>8.4917199558268965</v>
      </c>
      <c r="I299" s="24">
        <v>8.0537296482858682</v>
      </c>
      <c r="J299" s="24">
        <v>7.7103686584585081</v>
      </c>
      <c r="K299" s="24">
        <v>7.9983884476307026</v>
      </c>
      <c r="L299" s="24">
        <v>8.0021795518289451</v>
      </c>
      <c r="M299" s="85">
        <v>8.1619113227136211</v>
      </c>
    </row>
    <row r="300" spans="1:13" x14ac:dyDescent="0.4">
      <c r="A300" s="23" t="str">
        <f>B177&amp;C293&amp;D300</f>
        <v>DISTRIBUCION VOLUMEN X CRITERIO (kg ó litros)Total Bebidas CalientesNORTE-CENTRO</v>
      </c>
      <c r="B300" s="23">
        <v>0</v>
      </c>
      <c r="C300" s="23">
        <v>0</v>
      </c>
      <c r="D300" s="24" t="s">
        <v>72</v>
      </c>
      <c r="E300" s="24">
        <v>11.425151134042833</v>
      </c>
      <c r="F300" s="24">
        <v>11.431336487087114</v>
      </c>
      <c r="G300" s="24">
        <v>11.656438697945715</v>
      </c>
      <c r="H300" s="24">
        <v>12.099574418785695</v>
      </c>
      <c r="I300" s="24">
        <v>11.449165556580439</v>
      </c>
      <c r="J300" s="24">
        <v>11.398471062221109</v>
      </c>
      <c r="K300" s="24">
        <v>12.359063338541469</v>
      </c>
      <c r="L300" s="24">
        <v>12.084236059814389</v>
      </c>
      <c r="M300" s="85">
        <v>11.873879671228609</v>
      </c>
    </row>
    <row r="301" spans="1:13" x14ac:dyDescent="0.4">
      <c r="A301" s="23" t="str">
        <f>B177&amp;C293&amp;D301</f>
        <v>DISTRIBUCION VOLUMEN X CRITERIO (kg ó litros)Total Bebidas CalientesNOROESTE</v>
      </c>
      <c r="B301" s="23">
        <v>0</v>
      </c>
      <c r="C301" s="23">
        <v>0</v>
      </c>
      <c r="D301" s="24" t="s">
        <v>74</v>
      </c>
      <c r="E301" s="24">
        <v>14.129425585769228</v>
      </c>
      <c r="F301" s="24">
        <v>13.878325064377201</v>
      </c>
      <c r="G301" s="24">
        <v>13.822508578604383</v>
      </c>
      <c r="H301" s="24">
        <v>13.343917286367965</v>
      </c>
      <c r="I301" s="24">
        <v>12.95599286818109</v>
      </c>
      <c r="J301" s="24">
        <v>13.30795312974416</v>
      </c>
      <c r="K301" s="24">
        <v>13.506062016425327</v>
      </c>
      <c r="L301" s="24">
        <v>13.994499796683984</v>
      </c>
      <c r="M301" s="85">
        <v>13.318317249712477</v>
      </c>
    </row>
    <row r="302" spans="1:13" x14ac:dyDescent="0.4">
      <c r="A302" s="23" t="str">
        <f>B177&amp;C293&amp;D302</f>
        <v>DISTRIBUCION VOLUMEN X CRITERIO (kg ó litros)Total Bebidas Calientes&lt;2MIL</v>
      </c>
      <c r="B302" s="23">
        <v>0</v>
      </c>
      <c r="C302" s="23">
        <v>0</v>
      </c>
      <c r="D302" s="24" t="s">
        <v>77</v>
      </c>
      <c r="E302" s="24">
        <v>4.8594541875572652</v>
      </c>
      <c r="F302" s="24">
        <v>5.1599041007445141</v>
      </c>
      <c r="G302" s="24">
        <v>4.9893605606304634</v>
      </c>
      <c r="H302" s="24">
        <v>6.1456048053100361</v>
      </c>
      <c r="I302" s="24">
        <v>5.6051092637689193</v>
      </c>
      <c r="J302" s="24">
        <v>5.7174223653600107</v>
      </c>
      <c r="K302" s="24">
        <v>6.145791166948924</v>
      </c>
      <c r="L302" s="24">
        <v>5.6911011788633195</v>
      </c>
      <c r="M302" s="85">
        <v>5.6400718464396471</v>
      </c>
    </row>
    <row r="303" spans="1:13" x14ac:dyDescent="0.4">
      <c r="A303" s="23" t="str">
        <f>B177&amp;C293&amp;D303</f>
        <v>DISTRIBUCION VOLUMEN X CRITERIO (kg ó litros)Total Bebidas Calientes2-5MIL</v>
      </c>
      <c r="B303" s="23">
        <v>0</v>
      </c>
      <c r="C303" s="23">
        <v>0</v>
      </c>
      <c r="D303" s="24" t="s">
        <v>80</v>
      </c>
      <c r="E303" s="24">
        <v>4.7548583852483635</v>
      </c>
      <c r="F303" s="24">
        <v>4.885345843112809</v>
      </c>
      <c r="G303" s="24">
        <v>4.6782871522581351</v>
      </c>
      <c r="H303" s="24">
        <v>4.5948214459459482</v>
      </c>
      <c r="I303" s="24">
        <v>4.5410884569190912</v>
      </c>
      <c r="J303" s="24">
        <v>4.7418469443518827</v>
      </c>
      <c r="K303" s="24">
        <v>4.7923802061917185</v>
      </c>
      <c r="L303" s="24">
        <v>4.2113562926934058</v>
      </c>
      <c r="M303" s="85">
        <v>4.1948539089863592</v>
      </c>
    </row>
    <row r="304" spans="1:13" x14ac:dyDescent="0.4">
      <c r="A304" s="23" t="str">
        <f>B177&amp;C293&amp;D304</f>
        <v>DISTRIBUCION VOLUMEN X CRITERIO (kg ó litros)Total Bebidas Calientes5-10MIL</v>
      </c>
      <c r="B304" s="23">
        <v>0</v>
      </c>
      <c r="C304" s="23">
        <v>0</v>
      </c>
      <c r="D304" s="24" t="s">
        <v>81</v>
      </c>
      <c r="E304" s="24">
        <v>7.0228037635962055</v>
      </c>
      <c r="F304" s="24">
        <v>6.8976693457009501</v>
      </c>
      <c r="G304" s="24">
        <v>7.8182833579683102</v>
      </c>
      <c r="H304" s="24">
        <v>7.3504504161668001</v>
      </c>
      <c r="I304" s="24">
        <v>6.6788076326688124</v>
      </c>
      <c r="J304" s="24">
        <v>7.1452902645759471</v>
      </c>
      <c r="K304" s="24">
        <v>7.1839275364553927</v>
      </c>
      <c r="L304" s="24">
        <v>7.1249927012445635</v>
      </c>
      <c r="M304" s="85">
        <v>6.7606618158009333</v>
      </c>
    </row>
    <row r="305" spans="1:13" x14ac:dyDescent="0.4">
      <c r="A305" s="23" t="str">
        <f>B177&amp;C293&amp;D305</f>
        <v>DISTRIBUCION VOLUMEN X CRITERIO (kg ó litros)Total Bebidas Calientes10-30MIL</v>
      </c>
      <c r="B305" s="23">
        <v>0</v>
      </c>
      <c r="C305" s="23">
        <v>0</v>
      </c>
      <c r="D305" s="24" t="s">
        <v>82</v>
      </c>
      <c r="E305" s="24">
        <v>19.177176790809487</v>
      </c>
      <c r="F305" s="24">
        <v>17.503978937561993</v>
      </c>
      <c r="G305" s="24">
        <v>17.495941341315977</v>
      </c>
      <c r="H305" s="24">
        <v>17.371464109026309</v>
      </c>
      <c r="I305" s="24">
        <v>17.852978496671344</v>
      </c>
      <c r="J305" s="24">
        <v>17.839573738896693</v>
      </c>
      <c r="K305" s="24">
        <v>18.389564522463857</v>
      </c>
      <c r="L305" s="24">
        <v>18.089048774872161</v>
      </c>
      <c r="M305" s="85">
        <v>18.134134163998823</v>
      </c>
    </row>
    <row r="306" spans="1:13" x14ac:dyDescent="0.4">
      <c r="A306" s="23" t="str">
        <f>B177&amp;C293&amp;D306</f>
        <v>DISTRIBUCION VOLUMEN X CRITERIO (kg ó litros)Total Bebidas Calientes30-100MIL</v>
      </c>
      <c r="B306" s="23">
        <v>0</v>
      </c>
      <c r="C306" s="23">
        <v>0</v>
      </c>
      <c r="D306" s="24" t="s">
        <v>83</v>
      </c>
      <c r="E306" s="24">
        <v>22.822022945826522</v>
      </c>
      <c r="F306" s="24">
        <v>22.757501309636073</v>
      </c>
      <c r="G306" s="24">
        <v>22.518184441528042</v>
      </c>
      <c r="H306" s="24">
        <v>22.317211156596752</v>
      </c>
      <c r="I306" s="24">
        <v>23.516173391077501</v>
      </c>
      <c r="J306" s="24">
        <v>22.21116832434495</v>
      </c>
      <c r="K306" s="24">
        <v>21.142271010426796</v>
      </c>
      <c r="L306" s="24">
        <v>22.228336526926295</v>
      </c>
      <c r="M306" s="85">
        <v>21.124593636337885</v>
      </c>
    </row>
    <row r="307" spans="1:13" x14ac:dyDescent="0.4">
      <c r="A307" s="23" t="str">
        <f>B177&amp;C293&amp;D307</f>
        <v>DISTRIBUCION VOLUMEN X CRITERIO (kg ó litros)Total Bebidas Calientes100-200MIL</v>
      </c>
      <c r="B307" s="23">
        <v>0</v>
      </c>
      <c r="C307" s="23">
        <v>0</v>
      </c>
      <c r="D307" s="24" t="s">
        <v>84</v>
      </c>
      <c r="E307" s="24">
        <v>10.493169834714571</v>
      </c>
      <c r="F307" s="24">
        <v>10.912237233901612</v>
      </c>
      <c r="G307" s="24">
        <v>11.132587893208228</v>
      </c>
      <c r="H307" s="24">
        <v>11.49168938045829</v>
      </c>
      <c r="I307" s="24">
        <v>10.882295913921542</v>
      </c>
      <c r="J307" s="24">
        <v>11.861127348405905</v>
      </c>
      <c r="K307" s="24">
        <v>11.905216721208401</v>
      </c>
      <c r="L307" s="24">
        <v>12.239158183842584</v>
      </c>
      <c r="M307" s="85">
        <v>11.689884141303608</v>
      </c>
    </row>
    <row r="308" spans="1:13" x14ac:dyDescent="0.4">
      <c r="A308" s="23" t="str">
        <f>B177&amp;C293&amp;D308</f>
        <v>DISTRIBUCION VOLUMEN X CRITERIO (kg ó litros)Total Bebidas Calientes200-500MIL</v>
      </c>
      <c r="B308" s="23">
        <v>0</v>
      </c>
      <c r="C308" s="23">
        <v>0</v>
      </c>
      <c r="D308" s="24" t="s">
        <v>85</v>
      </c>
      <c r="E308" s="24">
        <v>13.742118778125494</v>
      </c>
      <c r="F308" s="24">
        <v>14.175166191679711</v>
      </c>
      <c r="G308" s="24">
        <v>13.564814147340845</v>
      </c>
      <c r="H308" s="24">
        <v>13.12968501600135</v>
      </c>
      <c r="I308" s="24">
        <v>12.655154202239366</v>
      </c>
      <c r="J308" s="24">
        <v>12.288043335365311</v>
      </c>
      <c r="K308" s="24">
        <v>12.891630722155387</v>
      </c>
      <c r="L308" s="24">
        <v>12.960121921429815</v>
      </c>
      <c r="M308" s="85">
        <v>13.953956985959312</v>
      </c>
    </row>
    <row r="309" spans="1:13" x14ac:dyDescent="0.4">
      <c r="A309" s="23" t="str">
        <f>B177&amp;C293&amp;D309</f>
        <v>DISTRIBUCION VOLUMEN X CRITERIO (kg ó litros)Total Bebidas Calientes&gt;500MIL</v>
      </c>
      <c r="B309" s="23">
        <v>0</v>
      </c>
      <c r="C309" s="23">
        <v>0</v>
      </c>
      <c r="D309" s="24" t="s">
        <v>86</v>
      </c>
      <c r="E309" s="24">
        <v>17.12839174181617</v>
      </c>
      <c r="F309" s="24">
        <v>17.708181723130078</v>
      </c>
      <c r="G309" s="24">
        <v>17.802553853178786</v>
      </c>
      <c r="H309" s="24">
        <v>17.599071546100873</v>
      </c>
      <c r="I309" s="24">
        <v>18.268385958968612</v>
      </c>
      <c r="J309" s="24">
        <v>18.195534668317954</v>
      </c>
      <c r="K309" s="24">
        <v>17.549216355872861</v>
      </c>
      <c r="L309" s="24">
        <v>17.455871899305315</v>
      </c>
      <c r="M309" s="85">
        <v>18.501845351788301</v>
      </c>
    </row>
    <row r="310" spans="1:13" x14ac:dyDescent="0.4">
      <c r="A310" s="23" t="str">
        <f>B177&amp;C293&amp;D310</f>
        <v>DISTRIBUCION VOLUMEN X CRITERIO (kg ó litros)Total Bebidas CalientesDE 15 A 19 AÑOS</v>
      </c>
      <c r="B310" s="23">
        <v>0</v>
      </c>
      <c r="C310" s="23">
        <v>0</v>
      </c>
      <c r="D310" s="24" t="s">
        <v>87</v>
      </c>
      <c r="E310" s="24">
        <v>0.74349294373459718</v>
      </c>
      <c r="F310" s="24">
        <v>0.89474272336615124</v>
      </c>
      <c r="G310" s="24">
        <v>0.71589198477879001</v>
      </c>
      <c r="H310" s="24">
        <v>0.9501486891734553</v>
      </c>
      <c r="I310" s="24">
        <v>0.97665592101431109</v>
      </c>
      <c r="J310" s="24">
        <v>0.40795346282456052</v>
      </c>
      <c r="K310" s="24">
        <v>0.39552327378672891</v>
      </c>
      <c r="L310" s="24">
        <v>0.80722414630749972</v>
      </c>
      <c r="M310" s="85">
        <v>1.2373639292022169</v>
      </c>
    </row>
    <row r="311" spans="1:13" x14ac:dyDescent="0.4">
      <c r="A311" s="23" t="str">
        <f>B177&amp;C293&amp;D311</f>
        <v>DISTRIBUCION VOLUMEN X CRITERIO (kg ó litros)Total Bebidas CalientesDE 20 A 24 AÑOS</v>
      </c>
      <c r="B311" s="23">
        <v>0</v>
      </c>
      <c r="C311" s="23">
        <v>0</v>
      </c>
      <c r="D311" s="24" t="s">
        <v>88</v>
      </c>
      <c r="E311" s="24">
        <v>1.6614628194061534</v>
      </c>
      <c r="F311" s="24">
        <v>1.5909452803516928</v>
      </c>
      <c r="G311" s="24">
        <v>1.7060746149817456</v>
      </c>
      <c r="H311" s="24">
        <v>1.5755321269539693</v>
      </c>
      <c r="I311" s="24">
        <v>1.5418114438211834</v>
      </c>
      <c r="J311" s="24">
        <v>1.5753249906896325</v>
      </c>
      <c r="K311" s="24">
        <v>1.528640198226723</v>
      </c>
      <c r="L311" s="24">
        <v>1.3444352788448111</v>
      </c>
      <c r="M311" s="85">
        <v>1.9049347327440482</v>
      </c>
    </row>
    <row r="312" spans="1:13" x14ac:dyDescent="0.4">
      <c r="A312" s="23" t="str">
        <f>B177&amp;C293&amp;D312</f>
        <v>DISTRIBUCION VOLUMEN X CRITERIO (kg ó litros)Total Bebidas CalientesDE 25 A 34 AÑOS</v>
      </c>
      <c r="B312" s="23">
        <v>0</v>
      </c>
      <c r="C312" s="23">
        <v>0</v>
      </c>
      <c r="D312" s="24" t="s">
        <v>89</v>
      </c>
      <c r="E312" s="24">
        <v>6.3747025116852596</v>
      </c>
      <c r="F312" s="24">
        <v>5.9978823481442562</v>
      </c>
      <c r="G312" s="24">
        <v>6.2871338511569634</v>
      </c>
      <c r="H312" s="24">
        <v>6.1188772016646471</v>
      </c>
      <c r="I312" s="24">
        <v>5.8388589372448703</v>
      </c>
      <c r="J312" s="24">
        <v>5.587330031887169</v>
      </c>
      <c r="K312" s="24">
        <v>5.1239072445874241</v>
      </c>
      <c r="L312" s="24">
        <v>5.145981430935195</v>
      </c>
      <c r="M312" s="85">
        <v>5.1248109088497174</v>
      </c>
    </row>
    <row r="313" spans="1:13" x14ac:dyDescent="0.4">
      <c r="A313" s="23" t="str">
        <f>B177&amp;C293&amp;D313</f>
        <v>DISTRIBUCION VOLUMEN X CRITERIO (kg ó litros)Total Bebidas CalientesDE 35 A 49 AÑOS</v>
      </c>
      <c r="B313" s="23">
        <v>0</v>
      </c>
      <c r="C313" s="23">
        <v>0</v>
      </c>
      <c r="D313" s="24" t="s">
        <v>90</v>
      </c>
      <c r="E313" s="24">
        <v>28.026583087952773</v>
      </c>
      <c r="F313" s="24">
        <v>27.246285159837669</v>
      </c>
      <c r="G313" s="24">
        <v>26.372053873731872</v>
      </c>
      <c r="H313" s="24">
        <v>25.773395578476837</v>
      </c>
      <c r="I313" s="24">
        <v>27.077304054097436</v>
      </c>
      <c r="J313" s="24">
        <v>25.442585851409412</v>
      </c>
      <c r="K313" s="24">
        <v>23.544911516161743</v>
      </c>
      <c r="L313" s="24">
        <v>23.546443538175129</v>
      </c>
      <c r="M313" s="85">
        <v>24.837795482138279</v>
      </c>
    </row>
    <row r="314" spans="1:13" x14ac:dyDescent="0.4">
      <c r="A314" s="23" t="str">
        <f>B177&amp;C293&amp;D314</f>
        <v>DISTRIBUCION VOLUMEN X CRITERIO (kg ó litros)Total Bebidas CalientesDE 50 A 59 AÑOS</v>
      </c>
      <c r="B314" s="23">
        <v>0</v>
      </c>
      <c r="C314" s="23">
        <v>0</v>
      </c>
      <c r="D314" s="24" t="s">
        <v>91</v>
      </c>
      <c r="E314" s="24">
        <v>25.469004845824767</v>
      </c>
      <c r="F314" s="24">
        <v>25.315693017643991</v>
      </c>
      <c r="G314" s="24">
        <v>25.173760617653297</v>
      </c>
      <c r="H314" s="24">
        <v>25.376053649308933</v>
      </c>
      <c r="I314" s="24">
        <v>25.577785910922373</v>
      </c>
      <c r="J314" s="24">
        <v>27.357849046340156</v>
      </c>
      <c r="K314" s="24">
        <v>27.622366961448169</v>
      </c>
      <c r="L314" s="24">
        <v>27.394192875322226</v>
      </c>
      <c r="M314" s="85">
        <v>26.982565551129884</v>
      </c>
    </row>
    <row r="315" spans="1:13" x14ac:dyDescent="0.4">
      <c r="A315" s="23" t="str">
        <f>B177&amp;C293&amp;D315</f>
        <v>DISTRIBUCION VOLUMEN X CRITERIO (kg ó litros)Total Bebidas CalientesDE 60 A 75 AÑOS</v>
      </c>
      <c r="B315" s="23">
        <v>0</v>
      </c>
      <c r="C315" s="23">
        <v>0</v>
      </c>
      <c r="D315" s="24" t="s">
        <v>92</v>
      </c>
      <c r="E315" s="24">
        <v>37.72474763923158</v>
      </c>
      <c r="F315" s="24">
        <v>38.954438539737161</v>
      </c>
      <c r="G315" s="24">
        <v>39.745089580363398</v>
      </c>
      <c r="H315" s="24">
        <v>40.205980332136335</v>
      </c>
      <c r="I315" s="24">
        <v>38.987569801045218</v>
      </c>
      <c r="J315" s="24">
        <v>39.628961020061141</v>
      </c>
      <c r="K315" s="24">
        <v>41.784649684224206</v>
      </c>
      <c r="L315" s="24">
        <v>41.761696907891285</v>
      </c>
      <c r="M315" s="85">
        <v>39.912524632433637</v>
      </c>
    </row>
    <row r="316" spans="1:13" x14ac:dyDescent="0.4">
      <c r="A316" s="23" t="str">
        <f>B177&amp;C293&amp;D316</f>
        <v>DISTRIBUCION VOLUMEN X CRITERIO (kg ó litros)Total Bebidas CalientesNIVEL ALTO</v>
      </c>
      <c r="B316" s="23">
        <v>0</v>
      </c>
      <c r="C316" s="23">
        <v>0</v>
      </c>
      <c r="D316" s="24" t="s">
        <v>186</v>
      </c>
      <c r="E316" s="24">
        <v>23.171345409349673</v>
      </c>
      <c r="F316" s="24">
        <v>23.334328762803448</v>
      </c>
      <c r="G316" s="24">
        <v>23.421708235387531</v>
      </c>
      <c r="H316" s="24">
        <v>23.516985571447439</v>
      </c>
      <c r="I316" s="24">
        <v>23.0422092359799</v>
      </c>
      <c r="J316" s="24">
        <v>23.744371758628485</v>
      </c>
      <c r="K316" s="24">
        <v>23.740790279040297</v>
      </c>
      <c r="L316" s="24">
        <v>24.408001844861953</v>
      </c>
      <c r="M316" s="85">
        <v>24.759738121692855</v>
      </c>
    </row>
    <row r="317" spans="1:13" x14ac:dyDescent="0.4">
      <c r="A317" s="23" t="str">
        <f>B177&amp;C293&amp;D317</f>
        <v>DISTRIBUCION VOLUMEN X CRITERIO (kg ó litros)Total Bebidas CalientesNIVEL MEDIO ALTO</v>
      </c>
      <c r="B317" s="23">
        <v>0</v>
      </c>
      <c r="C317" s="23">
        <v>0</v>
      </c>
      <c r="D317" s="24" t="s">
        <v>187</v>
      </c>
      <c r="E317" s="24">
        <v>14.821653485507206</v>
      </c>
      <c r="F317" s="24">
        <v>14.028517386092071</v>
      </c>
      <c r="G317" s="24">
        <v>14.099772322897088</v>
      </c>
      <c r="H317" s="24">
        <v>14.201602880557992</v>
      </c>
      <c r="I317" s="24">
        <v>13.673099443864475</v>
      </c>
      <c r="J317" s="24">
        <v>13.184070774413531</v>
      </c>
      <c r="K317" s="24">
        <v>13.236439823761485</v>
      </c>
      <c r="L317" s="24">
        <v>12.38156797161488</v>
      </c>
      <c r="M317" s="85">
        <v>12.897935496037114</v>
      </c>
    </row>
    <row r="318" spans="1:13" x14ac:dyDescent="0.4">
      <c r="A318" s="23" t="str">
        <f>B177&amp;C293&amp;D318</f>
        <v>DISTRIBUCION VOLUMEN X CRITERIO (kg ó litros)Total Bebidas CalientesNIVEL MEDIO</v>
      </c>
      <c r="B318" s="23">
        <v>0</v>
      </c>
      <c r="C318" s="23">
        <v>0</v>
      </c>
      <c r="D318" s="24" t="s">
        <v>188</v>
      </c>
      <c r="E318" s="24">
        <v>24.151493020582038</v>
      </c>
      <c r="F318" s="24">
        <v>25.048087623160303</v>
      </c>
      <c r="G318" s="24">
        <v>23.29662369119287</v>
      </c>
      <c r="H318" s="24">
        <v>23.09730234415148</v>
      </c>
      <c r="I318" s="24">
        <v>24.557401812990069</v>
      </c>
      <c r="J318" s="24">
        <v>23.952297727756257</v>
      </c>
      <c r="K318" s="24">
        <v>23.635575690078063</v>
      </c>
      <c r="L318" s="24">
        <v>23.774935032104157</v>
      </c>
      <c r="M318" s="85">
        <v>24.018608222775477</v>
      </c>
    </row>
    <row r="319" spans="1:13" x14ac:dyDescent="0.4">
      <c r="A319" s="23" t="str">
        <f>B177&amp;C293&amp;D319</f>
        <v>DISTRIBUCION VOLUMEN X CRITERIO (kg ó litros)Total Bebidas CalientesNIVEL MEDIO BAJO</v>
      </c>
      <c r="B319" s="23">
        <v>0</v>
      </c>
      <c r="C319" s="23">
        <v>0</v>
      </c>
      <c r="D319" s="24" t="s">
        <v>189</v>
      </c>
      <c r="E319" s="24">
        <v>16.018498968939333</v>
      </c>
      <c r="F319" s="24">
        <v>15.035134830638572</v>
      </c>
      <c r="G319" s="24">
        <v>15.109579527183357</v>
      </c>
      <c r="H319" s="24">
        <v>15.450985378305232</v>
      </c>
      <c r="I319" s="24">
        <v>15.013162556168608</v>
      </c>
      <c r="J319" s="24">
        <v>15.812891825131631</v>
      </c>
      <c r="K319" s="24">
        <v>15.717991962095127</v>
      </c>
      <c r="L319" s="24">
        <v>16.357222472802395</v>
      </c>
      <c r="M319" s="85">
        <v>15.867703215002493</v>
      </c>
    </row>
    <row r="320" spans="1:13" x14ac:dyDescent="0.4">
      <c r="A320" s="23" t="str">
        <f>B177&amp;C293&amp;D320</f>
        <v>DISTRIBUCION VOLUMEN X CRITERIO (kg ó litros)Total Bebidas CalientesHOMBRE</v>
      </c>
      <c r="B320" s="23">
        <v>0</v>
      </c>
      <c r="C320" s="23">
        <v>0</v>
      </c>
      <c r="D320" s="24" t="s">
        <v>97</v>
      </c>
      <c r="E320" s="24">
        <v>59.709976626529695</v>
      </c>
      <c r="F320" s="24">
        <v>58.401293927136791</v>
      </c>
      <c r="G320" s="24">
        <v>59.17516716427977</v>
      </c>
      <c r="H320" s="24">
        <v>59.323627785530206</v>
      </c>
      <c r="I320" s="24">
        <v>57.719856420652739</v>
      </c>
      <c r="J320" s="24">
        <v>58.301477878563979</v>
      </c>
      <c r="K320" s="24">
        <v>59.652721364092102</v>
      </c>
      <c r="L320" s="24">
        <v>60.223016448864222</v>
      </c>
      <c r="M320" s="85">
        <v>58.326168706967643</v>
      </c>
    </row>
    <row r="321" spans="1:13" x14ac:dyDescent="0.4">
      <c r="A321" s="23" t="str">
        <f>B177&amp;C293&amp;D321</f>
        <v>DISTRIBUCION VOLUMEN X CRITERIO (kg ó litros)Total Bebidas CalientesMUJER</v>
      </c>
      <c r="B321" s="23">
        <v>0</v>
      </c>
      <c r="C321" s="23">
        <v>0</v>
      </c>
      <c r="D321" s="24" t="s">
        <v>98</v>
      </c>
      <c r="E321" s="24">
        <v>40.290017810691623</v>
      </c>
      <c r="F321" s="24">
        <v>41.598684052071832</v>
      </c>
      <c r="G321" s="24">
        <v>40.824857424961472</v>
      </c>
      <c r="H321" s="24">
        <v>40.676377963699402</v>
      </c>
      <c r="I321" s="24">
        <v>42.280139499745609</v>
      </c>
      <c r="J321" s="24">
        <v>41.698538395406111</v>
      </c>
      <c r="K321" s="24">
        <v>40.347273711249827</v>
      </c>
      <c r="L321" s="24">
        <v>39.776978847703127</v>
      </c>
      <c r="M321" s="85">
        <v>41.673826526999164</v>
      </c>
    </row>
    <row r="322" spans="1:13" x14ac:dyDescent="0.4">
      <c r="A322" s="23" t="str">
        <f>B177&amp;C322&amp;D322</f>
        <v>DISTRIBUCION VOLUMEN X CRITERIO (kg ó litros)Total AperitivosT.ESPAÑA</v>
      </c>
      <c r="B322" s="23">
        <v>0</v>
      </c>
      <c r="C322" s="23" t="s">
        <v>65</v>
      </c>
      <c r="D322" s="24" t="s">
        <v>45</v>
      </c>
      <c r="E322" s="24">
        <v>100</v>
      </c>
      <c r="F322" s="24">
        <v>100</v>
      </c>
      <c r="G322" s="24">
        <v>100</v>
      </c>
      <c r="H322" s="24">
        <v>100</v>
      </c>
      <c r="I322" s="24">
        <v>100</v>
      </c>
      <c r="J322" s="24">
        <v>100</v>
      </c>
      <c r="K322" s="24">
        <v>100</v>
      </c>
      <c r="L322" s="24">
        <v>100</v>
      </c>
      <c r="M322" s="85">
        <v>100</v>
      </c>
    </row>
    <row r="323" spans="1:13" x14ac:dyDescent="0.4">
      <c r="A323" s="23" t="str">
        <f>B177&amp;C322&amp;D323</f>
        <v>DISTRIBUCION VOLUMEN X CRITERIO (kg ó litros)Total AperitivosBCN AM</v>
      </c>
      <c r="B323" s="23">
        <v>0</v>
      </c>
      <c r="C323" s="23">
        <v>0</v>
      </c>
      <c r="D323" s="24" t="s">
        <v>49</v>
      </c>
      <c r="E323" s="24">
        <v>11.524953382289445</v>
      </c>
      <c r="F323" s="24">
        <v>11.251524172003622</v>
      </c>
      <c r="G323" s="24">
        <v>9.7198194670133073</v>
      </c>
      <c r="H323" s="24">
        <v>10.903316198073989</v>
      </c>
      <c r="I323" s="24">
        <v>10.746719044281614</v>
      </c>
      <c r="J323" s="24">
        <v>11.295724733048448</v>
      </c>
      <c r="K323" s="24">
        <v>12.352103928358163</v>
      </c>
      <c r="L323" s="24">
        <v>8.7196061584622466</v>
      </c>
      <c r="M323" s="85">
        <v>8.440222112390515</v>
      </c>
    </row>
    <row r="324" spans="1:13" x14ac:dyDescent="0.4">
      <c r="A324" s="23" t="str">
        <f>B177&amp;C322&amp;D324</f>
        <v>DISTRIBUCION VOLUMEN X CRITERIO (kg ó litros)Total AperitivosREST.CAT ARAGON</v>
      </c>
      <c r="B324" s="23">
        <v>0</v>
      </c>
      <c r="C324" s="23">
        <v>0</v>
      </c>
      <c r="D324" s="24" t="s">
        <v>54</v>
      </c>
      <c r="E324" s="24">
        <v>10.122213669021315</v>
      </c>
      <c r="F324" s="24">
        <v>12.970822690077069</v>
      </c>
      <c r="G324" s="24">
        <v>15.793505440715291</v>
      </c>
      <c r="H324" s="24">
        <v>14.712258143132029</v>
      </c>
      <c r="I324" s="24">
        <v>14.615041265760834</v>
      </c>
      <c r="J324" s="24">
        <v>15.559853197087811</v>
      </c>
      <c r="K324" s="24">
        <v>17.131320275069388</v>
      </c>
      <c r="L324" s="24">
        <v>17.103635221942138</v>
      </c>
      <c r="M324" s="85">
        <v>19.224353580515103</v>
      </c>
    </row>
    <row r="325" spans="1:13" x14ac:dyDescent="0.4">
      <c r="A325" s="23" t="str">
        <f>B177&amp;C322&amp;D325</f>
        <v>DISTRIBUCION VOLUMEN X CRITERIO (kg ó litros)Total AperitivosLEVANTE</v>
      </c>
      <c r="B325" s="23">
        <v>0</v>
      </c>
      <c r="C325" s="23">
        <v>0</v>
      </c>
      <c r="D325" s="24" t="s">
        <v>58</v>
      </c>
      <c r="E325" s="24">
        <v>13.244089093369823</v>
      </c>
      <c r="F325" s="24">
        <v>15.579356507234223</v>
      </c>
      <c r="G325" s="24">
        <v>14.484912566769964</v>
      </c>
      <c r="H325" s="24">
        <v>13.831759850360001</v>
      </c>
      <c r="I325" s="24">
        <v>12.260294794794206</v>
      </c>
      <c r="J325" s="24">
        <v>12.138620577450606</v>
      </c>
      <c r="K325" s="24">
        <v>10.845025095129506</v>
      </c>
      <c r="L325" s="24">
        <v>13.806165036980877</v>
      </c>
      <c r="M325" s="85">
        <v>10.799590753842329</v>
      </c>
    </row>
    <row r="326" spans="1:13" x14ac:dyDescent="0.4">
      <c r="A326" s="23" t="str">
        <f>B177&amp;C322&amp;D326</f>
        <v>DISTRIBUCION VOLUMEN X CRITERIO (kg ó litros)Total AperitivosANDALUCIA</v>
      </c>
      <c r="B326" s="23">
        <v>0</v>
      </c>
      <c r="C326" s="23">
        <v>0</v>
      </c>
      <c r="D326" s="24" t="s">
        <v>62</v>
      </c>
      <c r="E326" s="24">
        <v>21.361940744585194</v>
      </c>
      <c r="F326" s="24">
        <v>18.36104932200497</v>
      </c>
      <c r="G326" s="24">
        <v>18.512814406684893</v>
      </c>
      <c r="H326" s="24">
        <v>20.153609865037229</v>
      </c>
      <c r="I326" s="24">
        <v>21.251853797231487</v>
      </c>
      <c r="J326" s="24">
        <v>20.464911982672586</v>
      </c>
      <c r="K326" s="24">
        <v>19.503412657480744</v>
      </c>
      <c r="L326" s="24">
        <v>18.838837079952626</v>
      </c>
      <c r="M326" s="85">
        <v>20.556176062425717</v>
      </c>
    </row>
    <row r="327" spans="1:13" x14ac:dyDescent="0.4">
      <c r="A327" s="23" t="str">
        <f>B177&amp;C322&amp;D327</f>
        <v>DISTRIBUCION VOLUMEN X CRITERIO (kg ó litros)Total AperitivosMDD AM</v>
      </c>
      <c r="B327" s="23">
        <v>0</v>
      </c>
      <c r="C327" s="23">
        <v>0</v>
      </c>
      <c r="D327" s="24" t="s">
        <v>66</v>
      </c>
      <c r="E327" s="24">
        <v>9.6472008868492338</v>
      </c>
      <c r="F327" s="24">
        <v>9.8168354317266679</v>
      </c>
      <c r="G327" s="24">
        <v>10.719295058257591</v>
      </c>
      <c r="H327" s="24">
        <v>11.499715936810212</v>
      </c>
      <c r="I327" s="24">
        <v>10.504127019184892</v>
      </c>
      <c r="J327" s="24">
        <v>12.373347251322606</v>
      </c>
      <c r="K327" s="24">
        <v>9.8078216617791565</v>
      </c>
      <c r="L327" s="24">
        <v>13.436751775417136</v>
      </c>
      <c r="M327" s="85">
        <v>9.5248850099669173</v>
      </c>
    </row>
    <row r="328" spans="1:13" x14ac:dyDescent="0.4">
      <c r="A328" s="23" t="str">
        <f>B177&amp;C322&amp;D328</f>
        <v>DISTRIBUCION VOLUMEN X CRITERIO (kg ó litros)Total AperitivosRTO CENTRO</v>
      </c>
      <c r="B328" s="23">
        <v>0</v>
      </c>
      <c r="C328" s="23">
        <v>0</v>
      </c>
      <c r="D328" s="24" t="s">
        <v>69</v>
      </c>
      <c r="E328" s="24">
        <v>12.628433401862255</v>
      </c>
      <c r="F328" s="24">
        <v>11.328456008251417</v>
      </c>
      <c r="G328" s="24">
        <v>11.458424425597753</v>
      </c>
      <c r="H328" s="24">
        <v>9.9424867364364058</v>
      </c>
      <c r="I328" s="24">
        <v>12.536115148832691</v>
      </c>
      <c r="J328" s="24">
        <v>10.354397097692109</v>
      </c>
      <c r="K328" s="24">
        <v>9.2363371571317767</v>
      </c>
      <c r="L328" s="24">
        <v>9.2687830131697382</v>
      </c>
      <c r="M328" s="85">
        <v>15.502748860401367</v>
      </c>
    </row>
    <row r="329" spans="1:13" x14ac:dyDescent="0.4">
      <c r="A329" s="23" t="str">
        <f>B177&amp;C322&amp;D329</f>
        <v>DISTRIBUCION VOLUMEN X CRITERIO (kg ó litros)Total AperitivosNORTE-CENTRO</v>
      </c>
      <c r="B329" s="23">
        <v>0</v>
      </c>
      <c r="C329" s="23">
        <v>0</v>
      </c>
      <c r="D329" s="24" t="s">
        <v>72</v>
      </c>
      <c r="E329" s="24">
        <v>13.24829509666011</v>
      </c>
      <c r="F329" s="24">
        <v>13.8665702910641</v>
      </c>
      <c r="G329" s="24">
        <v>10.079646703520304</v>
      </c>
      <c r="H329" s="24">
        <v>11.062616931237798</v>
      </c>
      <c r="I329" s="24">
        <v>10.441492414990716</v>
      </c>
      <c r="J329" s="24">
        <v>9.4773363559295181</v>
      </c>
      <c r="K329" s="24">
        <v>11.553735629232657</v>
      </c>
      <c r="L329" s="24">
        <v>11.660396385944493</v>
      </c>
      <c r="M329" s="85">
        <v>10.1867251874865</v>
      </c>
    </row>
    <row r="330" spans="1:13" x14ac:dyDescent="0.4">
      <c r="A330" s="23" t="str">
        <f>B177&amp;C322&amp;D330</f>
        <v>DISTRIBUCION VOLUMEN X CRITERIO (kg ó litros)Total AperitivosNOROESTE</v>
      </c>
      <c r="B330" s="23">
        <v>0</v>
      </c>
      <c r="C330" s="23">
        <v>0</v>
      </c>
      <c r="D330" s="24" t="s">
        <v>74</v>
      </c>
      <c r="E330" s="24">
        <v>8.2228671391593</v>
      </c>
      <c r="F330" s="24">
        <v>6.8253886287971373</v>
      </c>
      <c r="G330" s="24">
        <v>9.2315823954909249</v>
      </c>
      <c r="H330" s="24">
        <v>7.8942378478091433</v>
      </c>
      <c r="I330" s="24">
        <v>7.6443549224547214</v>
      </c>
      <c r="J330" s="24">
        <v>8.3358129480269909</v>
      </c>
      <c r="K330" s="24">
        <v>9.5702430552303923</v>
      </c>
      <c r="L330" s="24">
        <v>7.1658293952295908</v>
      </c>
      <c r="M330" s="85">
        <v>5.7652961078318823</v>
      </c>
    </row>
    <row r="331" spans="1:13" x14ac:dyDescent="0.4">
      <c r="A331" s="23" t="str">
        <f>B177&amp;C322&amp;D331</f>
        <v>DISTRIBUCION VOLUMEN X CRITERIO (kg ó litros)Total Aperitivos&lt;2MIL</v>
      </c>
      <c r="B331" s="23">
        <v>0</v>
      </c>
      <c r="C331" s="23">
        <v>0</v>
      </c>
      <c r="D331" s="24" t="s">
        <v>77</v>
      </c>
      <c r="E331" s="25">
        <v>5.4940057251495933</v>
      </c>
      <c r="F331" s="24">
        <v>5.7337667778019776</v>
      </c>
      <c r="G331" s="25">
        <v>5.0394197834189418</v>
      </c>
      <c r="H331" s="24">
        <v>6.6205667572265039</v>
      </c>
      <c r="I331" s="24">
        <v>5.2240913084995535</v>
      </c>
      <c r="J331" s="24">
        <v>5.1627221798878509</v>
      </c>
      <c r="K331" s="24">
        <v>6.8057287550791576</v>
      </c>
      <c r="L331" s="24">
        <v>6.1225771776615296</v>
      </c>
      <c r="M331" s="85">
        <v>4.241003299254011</v>
      </c>
    </row>
    <row r="332" spans="1:13" x14ac:dyDescent="0.4">
      <c r="A332" s="23" t="str">
        <f>B177&amp;C322&amp;D332</f>
        <v>DISTRIBUCION VOLUMEN X CRITERIO (kg ó litros)Total Aperitivos2-5MIL</v>
      </c>
      <c r="B332" s="23">
        <v>0</v>
      </c>
      <c r="C332" s="23">
        <v>0</v>
      </c>
      <c r="D332" s="24" t="s">
        <v>80</v>
      </c>
      <c r="E332" s="24">
        <v>6.1357722361250442</v>
      </c>
      <c r="F332" s="24">
        <v>6.5194761320697676</v>
      </c>
      <c r="G332" s="24">
        <v>5.4162439508097329</v>
      </c>
      <c r="H332" s="24">
        <v>4.3215302393578892</v>
      </c>
      <c r="I332" s="24">
        <v>4.0378817784369181</v>
      </c>
      <c r="J332" s="24">
        <v>6.086914285149585</v>
      </c>
      <c r="K332" s="24">
        <v>4.503757254297911</v>
      </c>
      <c r="L332" s="24">
        <v>5.1479463122625502</v>
      </c>
      <c r="M332" s="85">
        <v>4.9534462561539687</v>
      </c>
    </row>
    <row r="333" spans="1:13" x14ac:dyDescent="0.4">
      <c r="A333" s="23" t="str">
        <f>B177&amp;C322&amp;D333</f>
        <v>DISTRIBUCION VOLUMEN X CRITERIO (kg ó litros)Total Aperitivos5-10MIL</v>
      </c>
      <c r="B333" s="23">
        <v>0</v>
      </c>
      <c r="C333" s="23">
        <v>0</v>
      </c>
      <c r="D333" s="24" t="s">
        <v>81</v>
      </c>
      <c r="E333" s="24">
        <v>5.839722959998654</v>
      </c>
      <c r="F333" s="24">
        <v>5.6785616182653973</v>
      </c>
      <c r="G333" s="24">
        <v>7.962472315292338</v>
      </c>
      <c r="H333" s="24">
        <v>8.755076603157752</v>
      </c>
      <c r="I333" s="24">
        <v>8.6052800113113275</v>
      </c>
      <c r="J333" s="24">
        <v>4.7778379300654805</v>
      </c>
      <c r="K333" s="24">
        <v>4.7396410988918989</v>
      </c>
      <c r="L333" s="24">
        <v>5.4703840184190975</v>
      </c>
      <c r="M333" s="85">
        <v>5.2680088448338696</v>
      </c>
    </row>
    <row r="334" spans="1:13" x14ac:dyDescent="0.4">
      <c r="A334" s="23" t="str">
        <f>B177&amp;C322&amp;D334</f>
        <v>DISTRIBUCION VOLUMEN X CRITERIO (kg ó litros)Total Aperitivos10-30MIL</v>
      </c>
      <c r="B334" s="23">
        <v>0</v>
      </c>
      <c r="C334" s="23">
        <v>0</v>
      </c>
      <c r="D334" s="24" t="s">
        <v>82</v>
      </c>
      <c r="E334" s="24">
        <v>20.122935185016797</v>
      </c>
      <c r="F334" s="24">
        <v>20.859254529085717</v>
      </c>
      <c r="G334" s="24">
        <v>21.642251755310607</v>
      </c>
      <c r="H334" s="24">
        <v>20.654578998751614</v>
      </c>
      <c r="I334" s="24">
        <v>24.136773328477311</v>
      </c>
      <c r="J334" s="24">
        <v>19.567317891647395</v>
      </c>
      <c r="K334" s="24">
        <v>22.610991924517705</v>
      </c>
      <c r="L334" s="24">
        <v>20.112246232166971</v>
      </c>
      <c r="M334" s="85">
        <v>23.328228230083798</v>
      </c>
    </row>
    <row r="335" spans="1:13" x14ac:dyDescent="0.4">
      <c r="A335" s="23" t="str">
        <f>B177&amp;C322&amp;D335</f>
        <v>DISTRIBUCION VOLUMEN X CRITERIO (kg ó litros)Total Aperitivos30-100MIL</v>
      </c>
      <c r="B335" s="23">
        <v>0</v>
      </c>
      <c r="C335" s="23">
        <v>0</v>
      </c>
      <c r="D335" s="24" t="s">
        <v>83</v>
      </c>
      <c r="E335" s="24">
        <v>23.076429309814735</v>
      </c>
      <c r="F335" s="24">
        <v>22.396598357653335</v>
      </c>
      <c r="G335" s="24">
        <v>20.764748900652087</v>
      </c>
      <c r="H335" s="24">
        <v>19.56025235197712</v>
      </c>
      <c r="I335" s="24">
        <v>20.402353575367872</v>
      </c>
      <c r="J335" s="24">
        <v>21.940130884322151</v>
      </c>
      <c r="K335" s="24">
        <v>21.154211062297023</v>
      </c>
      <c r="L335" s="24">
        <v>24.196382848880905</v>
      </c>
      <c r="M335" s="85">
        <v>22.671223805837208</v>
      </c>
    </row>
    <row r="336" spans="1:13" x14ac:dyDescent="0.4">
      <c r="A336" s="23" t="str">
        <f>B177&amp;C322&amp;D336</f>
        <v>DISTRIBUCION VOLUMEN X CRITERIO (kg ó litros)Total Aperitivos100-200MIL</v>
      </c>
      <c r="B336" s="23">
        <v>0</v>
      </c>
      <c r="C336" s="23">
        <v>0</v>
      </c>
      <c r="D336" s="24" t="s">
        <v>84</v>
      </c>
      <c r="E336" s="24">
        <v>6.5455832167614538</v>
      </c>
      <c r="F336" s="24">
        <v>7.1078927530684206</v>
      </c>
      <c r="G336" s="24">
        <v>6.3502862780245861</v>
      </c>
      <c r="H336" s="24">
        <v>8.137099218933459</v>
      </c>
      <c r="I336" s="24">
        <v>7.7645002088621853</v>
      </c>
      <c r="J336" s="24">
        <v>10.570568032757164</v>
      </c>
      <c r="K336" s="24">
        <v>9.3293586160202011</v>
      </c>
      <c r="L336" s="24">
        <v>8.772716447307058</v>
      </c>
      <c r="M336" s="85">
        <v>8.6695759269041286</v>
      </c>
    </row>
    <row r="337" spans="1:13" x14ac:dyDescent="0.4">
      <c r="A337" s="23" t="str">
        <f>B177&amp;C322&amp;D337</f>
        <v>DISTRIBUCION VOLUMEN X CRITERIO (kg ó litros)Total Aperitivos200-500MIL</v>
      </c>
      <c r="B337" s="23">
        <v>0</v>
      </c>
      <c r="C337" s="23">
        <v>0</v>
      </c>
      <c r="D337" s="24" t="s">
        <v>85</v>
      </c>
      <c r="E337" s="24">
        <v>18.111078702826564</v>
      </c>
      <c r="F337" s="24">
        <v>17.906646844495228</v>
      </c>
      <c r="G337" s="24">
        <v>17.409739552646663</v>
      </c>
      <c r="H337" s="24">
        <v>16.864971019063411</v>
      </c>
      <c r="I337" s="24">
        <v>15.099684527297105</v>
      </c>
      <c r="J337" s="24">
        <v>14.742506721121545</v>
      </c>
      <c r="K337" s="24">
        <v>14.712781885112763</v>
      </c>
      <c r="L337" s="24">
        <v>14.019765553092444</v>
      </c>
      <c r="M337" s="85">
        <v>15.227812270834884</v>
      </c>
    </row>
    <row r="338" spans="1:13" x14ac:dyDescent="0.4">
      <c r="A338" s="23" t="str">
        <f>B177&amp;C322&amp;D338</f>
        <v>DISTRIBUCION VOLUMEN X CRITERIO (kg ó litros)Total Aperitivos&gt;500MIL</v>
      </c>
      <c r="B338" s="23">
        <v>0</v>
      </c>
      <c r="C338" s="23">
        <v>0</v>
      </c>
      <c r="D338" s="24" t="s">
        <v>86</v>
      </c>
      <c r="E338" s="24">
        <v>14.674469760143912</v>
      </c>
      <c r="F338" s="24">
        <v>13.797809926885037</v>
      </c>
      <c r="G338" s="24">
        <v>15.414841140583619</v>
      </c>
      <c r="H338" s="24">
        <v>15.08592607189777</v>
      </c>
      <c r="I338" s="24">
        <v>14.729430945217103</v>
      </c>
      <c r="J338" s="24">
        <v>17.15200157460897</v>
      </c>
      <c r="K338" s="24">
        <v>16.14353046817412</v>
      </c>
      <c r="L338" s="24">
        <v>16.157984854384303</v>
      </c>
      <c r="M338" s="85">
        <v>15.640697986531521</v>
      </c>
    </row>
    <row r="339" spans="1:13" x14ac:dyDescent="0.4">
      <c r="A339" s="23" t="str">
        <f>B177&amp;C322&amp;D339</f>
        <v>DISTRIBUCION VOLUMEN X CRITERIO (kg ó litros)Total AperitivosDE 15 A 19 AÑOS</v>
      </c>
      <c r="B339" s="23">
        <v>0</v>
      </c>
      <c r="C339" s="23">
        <v>0</v>
      </c>
      <c r="D339" s="24" t="s">
        <v>87</v>
      </c>
      <c r="E339" s="24">
        <v>4.933332169613049</v>
      </c>
      <c r="F339" s="24">
        <v>7.2080238588227301</v>
      </c>
      <c r="G339" s="24">
        <v>5.4393763846659224</v>
      </c>
      <c r="H339" s="24">
        <v>6.9294428995614759</v>
      </c>
      <c r="I339" s="24">
        <v>7.5414622730458012</v>
      </c>
      <c r="J339" s="24">
        <v>6.1173431447405209</v>
      </c>
      <c r="K339" s="24">
        <v>4.8662964225583893</v>
      </c>
      <c r="L339" s="24">
        <v>5.2041457605981511</v>
      </c>
      <c r="M339" s="85">
        <v>8.8212340231531865</v>
      </c>
    </row>
    <row r="340" spans="1:13" x14ac:dyDescent="0.4">
      <c r="A340" s="23" t="str">
        <f>B177&amp;C322&amp;D340</f>
        <v>DISTRIBUCION VOLUMEN X CRITERIO (kg ó litros)Total AperitivosDE 20 A 24 AÑOS</v>
      </c>
      <c r="B340" s="23">
        <v>0</v>
      </c>
      <c r="C340" s="23">
        <v>0</v>
      </c>
      <c r="D340" s="24" t="s">
        <v>88</v>
      </c>
      <c r="E340" s="24">
        <v>4.3288680367816523</v>
      </c>
      <c r="F340" s="24">
        <v>3.8896773508837663</v>
      </c>
      <c r="G340" s="24">
        <v>3.1738564545022765</v>
      </c>
      <c r="H340" s="24">
        <v>2.4077509179005427</v>
      </c>
      <c r="I340" s="24">
        <v>3.7824720946132944</v>
      </c>
      <c r="J340" s="24">
        <v>4.5020807144758281</v>
      </c>
      <c r="K340" s="24">
        <v>4.9075222082691736</v>
      </c>
      <c r="L340" s="24">
        <v>3.7263343695236775</v>
      </c>
      <c r="M340" s="85">
        <v>3.3655045615878225</v>
      </c>
    </row>
    <row r="341" spans="1:13" x14ac:dyDescent="0.4">
      <c r="A341" s="23" t="str">
        <f>B177&amp;C322&amp;D341</f>
        <v>DISTRIBUCION VOLUMEN X CRITERIO (kg ó litros)Total AperitivosDE 25 A 34 AÑOS</v>
      </c>
      <c r="B341" s="23">
        <v>0</v>
      </c>
      <c r="C341" s="23">
        <v>0</v>
      </c>
      <c r="D341" s="24" t="s">
        <v>89</v>
      </c>
      <c r="E341" s="24">
        <v>11.06206669654898</v>
      </c>
      <c r="F341" s="24">
        <v>9.0483029131197927</v>
      </c>
      <c r="G341" s="24">
        <v>11.019325081269116</v>
      </c>
      <c r="H341" s="24">
        <v>10.673934129123488</v>
      </c>
      <c r="I341" s="24">
        <v>9.0388655715499429</v>
      </c>
      <c r="J341" s="24">
        <v>9.5003554184491534</v>
      </c>
      <c r="K341" s="24">
        <v>9.9811703466230632</v>
      </c>
      <c r="L341" s="24">
        <v>9.2109739888343096</v>
      </c>
      <c r="M341" s="85">
        <v>9.4013290200581157</v>
      </c>
    </row>
    <row r="342" spans="1:13" x14ac:dyDescent="0.4">
      <c r="A342" s="23" t="str">
        <f>B177&amp;C322&amp;D342</f>
        <v>DISTRIBUCION VOLUMEN X CRITERIO (kg ó litros)Total AperitivosDE 35 A 49 AÑOS</v>
      </c>
      <c r="B342" s="23">
        <v>0</v>
      </c>
      <c r="C342" s="23">
        <v>0</v>
      </c>
      <c r="D342" s="24" t="s">
        <v>90</v>
      </c>
      <c r="E342" s="24">
        <v>31.265699176396407</v>
      </c>
      <c r="F342" s="24">
        <v>30.033408139831497</v>
      </c>
      <c r="G342" s="24">
        <v>27.89844465845394</v>
      </c>
      <c r="H342" s="24">
        <v>28.343874032065337</v>
      </c>
      <c r="I342" s="24">
        <v>28.463240120800521</v>
      </c>
      <c r="J342" s="24">
        <v>23.030149111628809</v>
      </c>
      <c r="K342" s="24">
        <v>24.276587181540794</v>
      </c>
      <c r="L342" s="24">
        <v>25.696976260104176</v>
      </c>
      <c r="M342" s="85">
        <v>17.311582495460325</v>
      </c>
    </row>
    <row r="343" spans="1:13" x14ac:dyDescent="0.4">
      <c r="A343" s="23" t="str">
        <f>B177&amp;C322&amp;D343</f>
        <v>DISTRIBUCION VOLUMEN X CRITERIO (kg ó litros)Total AperitivosDE 50 A 59 AÑOS</v>
      </c>
      <c r="B343" s="23">
        <v>0</v>
      </c>
      <c r="C343" s="23">
        <v>0</v>
      </c>
      <c r="D343" s="24" t="s">
        <v>91</v>
      </c>
      <c r="E343" s="24">
        <v>19.80235568915927</v>
      </c>
      <c r="F343" s="24">
        <v>19.230072749994719</v>
      </c>
      <c r="G343" s="24">
        <v>20.788171611816857</v>
      </c>
      <c r="H343" s="24">
        <v>22.145473236898564</v>
      </c>
      <c r="I343" s="24">
        <v>22.268681681498414</v>
      </c>
      <c r="J343" s="24">
        <v>23.684962297534064</v>
      </c>
      <c r="K343" s="24">
        <v>21.543728762499047</v>
      </c>
      <c r="L343" s="24">
        <v>20.879648386019493</v>
      </c>
      <c r="M343" s="85">
        <v>19.265964587037136</v>
      </c>
    </row>
    <row r="344" spans="1:13" x14ac:dyDescent="0.4">
      <c r="A344" s="23" t="str">
        <f>B177&amp;C322&amp;D344</f>
        <v>DISTRIBUCION VOLUMEN X CRITERIO (kg ó litros)Total AperitivosDE 60 A 75 AÑOS</v>
      </c>
      <c r="B344" s="23">
        <v>0</v>
      </c>
      <c r="C344" s="23">
        <v>0</v>
      </c>
      <c r="D344" s="24" t="s">
        <v>92</v>
      </c>
      <c r="E344" s="24">
        <v>28.60767750192079</v>
      </c>
      <c r="F344" s="24">
        <v>30.590522638346133</v>
      </c>
      <c r="G344" s="24">
        <v>31.680830087162882</v>
      </c>
      <c r="H344" s="24">
        <v>29.499526285626953</v>
      </c>
      <c r="I344" s="24">
        <v>28.905277524976025</v>
      </c>
      <c r="J344" s="24">
        <v>33.165109002312334</v>
      </c>
      <c r="K344" s="24">
        <v>34.42469167782086</v>
      </c>
      <c r="L344" s="24">
        <v>35.281924381760739</v>
      </c>
      <c r="M344" s="85">
        <v>41.834385144973751</v>
      </c>
    </row>
    <row r="345" spans="1:13" x14ac:dyDescent="0.4">
      <c r="A345" s="23" t="str">
        <f>B177&amp;C322&amp;D345</f>
        <v>DISTRIBUCION VOLUMEN X CRITERIO (kg ó litros)Total AperitivosNIVEL ALTO</v>
      </c>
      <c r="B345" s="23">
        <v>0</v>
      </c>
      <c r="C345" s="23">
        <v>0</v>
      </c>
      <c r="D345" s="24" t="s">
        <v>186</v>
      </c>
      <c r="E345" s="24">
        <v>18.332900278343573</v>
      </c>
      <c r="F345" s="24">
        <v>18.204348180394106</v>
      </c>
      <c r="G345" s="24">
        <v>19.860955478429585</v>
      </c>
      <c r="H345" s="24">
        <v>19.433838446036052</v>
      </c>
      <c r="I345" s="24">
        <v>21.048495759581705</v>
      </c>
      <c r="J345" s="24">
        <v>22.400412002383607</v>
      </c>
      <c r="K345" s="24">
        <v>21.980618593165502</v>
      </c>
      <c r="L345" s="24">
        <v>22.128815752675454</v>
      </c>
      <c r="M345" s="85">
        <v>17.89204663375293</v>
      </c>
    </row>
    <row r="346" spans="1:13" x14ac:dyDescent="0.4">
      <c r="A346" s="23" t="str">
        <f>B177&amp;C322&amp;D346</f>
        <v>DISTRIBUCION VOLUMEN X CRITERIO (kg ó litros)Total AperitivosNIVEL MEDIO ALTO</v>
      </c>
      <c r="B346" s="23">
        <v>0</v>
      </c>
      <c r="C346" s="23">
        <v>0</v>
      </c>
      <c r="D346" s="24" t="s">
        <v>187</v>
      </c>
      <c r="E346" s="24">
        <v>12.166179856900577</v>
      </c>
      <c r="F346" s="24">
        <v>11.440387627586592</v>
      </c>
      <c r="G346" s="24">
        <v>11.736183956482249</v>
      </c>
      <c r="H346" s="24">
        <v>13.572923547379615</v>
      </c>
      <c r="I346" s="24">
        <v>11.650149806306038</v>
      </c>
      <c r="J346" s="24">
        <v>10.941561227118445</v>
      </c>
      <c r="K346" s="24">
        <v>10.724385861310461</v>
      </c>
      <c r="L346" s="24">
        <v>10.662299367155711</v>
      </c>
      <c r="M346" s="85">
        <v>8.3123620612853539</v>
      </c>
    </row>
    <row r="347" spans="1:13" x14ac:dyDescent="0.4">
      <c r="A347" s="23" t="str">
        <f>B177&amp;C322&amp;D347</f>
        <v>DISTRIBUCION VOLUMEN X CRITERIO (kg ó litros)Total AperitivosNIVEL MEDIO</v>
      </c>
      <c r="B347" s="23">
        <v>0</v>
      </c>
      <c r="C347" s="23">
        <v>0</v>
      </c>
      <c r="D347" s="24" t="s">
        <v>188</v>
      </c>
      <c r="E347" s="24">
        <v>28.685568654399653</v>
      </c>
      <c r="F347" s="24">
        <v>31.572363738254001</v>
      </c>
      <c r="G347" s="24">
        <v>33.721502191403602</v>
      </c>
      <c r="H347" s="24">
        <v>31.066338231470464</v>
      </c>
      <c r="I347" s="24">
        <v>28.335447432261173</v>
      </c>
      <c r="J347" s="24">
        <v>26.348875505756848</v>
      </c>
      <c r="K347" s="24">
        <v>25.480878964436066</v>
      </c>
      <c r="L347" s="24">
        <v>27.047950905012197</v>
      </c>
      <c r="M347" s="85">
        <v>32.808095860650752</v>
      </c>
    </row>
    <row r="348" spans="1:13" x14ac:dyDescent="0.4">
      <c r="A348" s="23" t="str">
        <f>B177&amp;C322&amp;D348</f>
        <v>DISTRIBUCION VOLUMEN X CRITERIO (kg ó litros)Total AperitivosNIVEL MEDIO BAJO</v>
      </c>
      <c r="B348" s="23">
        <v>0</v>
      </c>
      <c r="C348" s="23">
        <v>0</v>
      </c>
      <c r="D348" s="24" t="s">
        <v>189</v>
      </c>
      <c r="E348" s="24">
        <v>12.054785915898465</v>
      </c>
      <c r="F348" s="24">
        <v>11.551272442038021</v>
      </c>
      <c r="G348" s="24">
        <v>11.915198475577556</v>
      </c>
      <c r="H348" s="24">
        <v>11.741520384728521</v>
      </c>
      <c r="I348" s="24">
        <v>13.929522937783206</v>
      </c>
      <c r="J348" s="24">
        <v>12.675317506832362</v>
      </c>
      <c r="K348" s="24">
        <v>11.687875242210533</v>
      </c>
      <c r="L348" s="24">
        <v>13.960153360575756</v>
      </c>
      <c r="M348" s="85">
        <v>14.008280966163403</v>
      </c>
    </row>
    <row r="349" spans="1:13" x14ac:dyDescent="0.4">
      <c r="A349" s="23" t="str">
        <f>B177&amp;C322&amp;D349</f>
        <v>DISTRIBUCION VOLUMEN X CRITERIO (kg ó litros)Total AperitivosHOMBRE</v>
      </c>
      <c r="B349" s="23">
        <v>0</v>
      </c>
      <c r="C349" s="23">
        <v>0</v>
      </c>
      <c r="D349" s="24" t="s">
        <v>97</v>
      </c>
      <c r="E349" s="24">
        <v>34.530887161293641</v>
      </c>
      <c r="F349" s="24">
        <v>38.258641426549495</v>
      </c>
      <c r="G349" s="24">
        <v>41.415119823507609</v>
      </c>
      <c r="H349" s="24">
        <v>38.408413600012317</v>
      </c>
      <c r="I349" s="24">
        <v>40.339984207958345</v>
      </c>
      <c r="J349" s="24">
        <v>41.007675878433439</v>
      </c>
      <c r="K349" s="24">
        <v>41.816070421404646</v>
      </c>
      <c r="L349" s="24">
        <v>39.647480150822773</v>
      </c>
      <c r="M349" s="85">
        <v>45.599035079600448</v>
      </c>
    </row>
    <row r="350" spans="1:13" x14ac:dyDescent="0.4">
      <c r="A350" s="23" t="str">
        <f>B177&amp;C322&amp;D350</f>
        <v>DISTRIBUCION VOLUMEN X CRITERIO (kg ó litros)Total AperitivosMUJER</v>
      </c>
      <c r="B350" s="23">
        <v>0</v>
      </c>
      <c r="C350" s="23">
        <v>0</v>
      </c>
      <c r="D350" s="24" t="s">
        <v>98</v>
      </c>
      <c r="E350" s="24">
        <v>65.469115372071542</v>
      </c>
      <c r="F350" s="24">
        <v>61.741363627864331</v>
      </c>
      <c r="G350" s="24">
        <v>58.584886767780652</v>
      </c>
      <c r="H350" s="24">
        <v>61.591585641233515</v>
      </c>
      <c r="I350" s="24">
        <v>59.660014707194044</v>
      </c>
      <c r="J350" s="24">
        <v>58.992326599548072</v>
      </c>
      <c r="K350" s="24">
        <v>58.183930829764108</v>
      </c>
      <c r="L350" s="24">
        <v>60.352522221706536</v>
      </c>
      <c r="M350" s="85">
        <v>54.400968097651706</v>
      </c>
    </row>
    <row r="351" spans="1:13" x14ac:dyDescent="0.4">
      <c r="A351" s="23" t="str">
        <f>B351&amp;C351&amp;D351</f>
        <v>CONSUMO PER CAPITA (kg ó litros por individuo)TotalAlimentacionT.ESPAÑA</v>
      </c>
      <c r="B351" s="23" t="s">
        <v>53</v>
      </c>
      <c r="C351" s="23" t="s">
        <v>42</v>
      </c>
      <c r="D351" s="24" t="s">
        <v>45</v>
      </c>
      <c r="E351" s="24">
        <v>24.891254819158725</v>
      </c>
      <c r="F351" s="24">
        <v>23.231197013511824</v>
      </c>
      <c r="G351" s="24">
        <v>25.385582077916347</v>
      </c>
      <c r="H351" s="24">
        <v>37.418329531811771</v>
      </c>
      <c r="I351" s="24">
        <v>24.1336329556508</v>
      </c>
      <c r="J351" s="24">
        <v>22.928444221513157</v>
      </c>
      <c r="K351" s="24">
        <v>24.885005669465276</v>
      </c>
      <c r="L351" s="24">
        <v>37.059423397778104</v>
      </c>
      <c r="M351" s="85">
        <v>23.445319441927072</v>
      </c>
    </row>
    <row r="352" spans="1:13" x14ac:dyDescent="0.4">
      <c r="A352" s="23" t="str">
        <f>B351&amp;C351&amp;D352</f>
        <v>CONSUMO PER CAPITA (kg ó litros por individuo)TotalAlimentacionBCN AM</v>
      </c>
      <c r="B352" s="23">
        <v>0</v>
      </c>
      <c r="C352" s="23">
        <v>0</v>
      </c>
      <c r="D352" s="24" t="s">
        <v>49</v>
      </c>
      <c r="E352" s="24">
        <v>23.183004737032622</v>
      </c>
      <c r="F352" s="24">
        <v>23.403795704662297</v>
      </c>
      <c r="G352" s="24">
        <v>23.866102450205325</v>
      </c>
      <c r="H352" s="24">
        <v>38.209792412485953</v>
      </c>
      <c r="I352" s="24">
        <v>22.979871293942164</v>
      </c>
      <c r="J352" s="24">
        <v>22.137264442064851</v>
      </c>
      <c r="K352" s="24">
        <v>24.210670717429785</v>
      </c>
      <c r="L352" s="24">
        <v>36.372031354816095</v>
      </c>
      <c r="M352" s="85">
        <v>23.151356740249209</v>
      </c>
    </row>
    <row r="353" spans="1:13" x14ac:dyDescent="0.4">
      <c r="A353" s="23" t="str">
        <f>B351&amp;C351&amp;D353</f>
        <v>CONSUMO PER CAPITA (kg ó litros por individuo)TotalAlimentacionREST.CAT ARAGON</v>
      </c>
      <c r="B353" s="23">
        <v>0</v>
      </c>
      <c r="C353" s="23">
        <v>0</v>
      </c>
      <c r="D353" s="24" t="s">
        <v>54</v>
      </c>
      <c r="E353" s="24">
        <v>22.960325338520452</v>
      </c>
      <c r="F353" s="24">
        <v>22.60699699243359</v>
      </c>
      <c r="G353" s="24">
        <v>25.391057150250678</v>
      </c>
      <c r="H353" s="24">
        <v>37.161284631848581</v>
      </c>
      <c r="I353" s="24">
        <v>22.256551909667891</v>
      </c>
      <c r="J353" s="24">
        <v>23.200086364490915</v>
      </c>
      <c r="K353" s="24">
        <v>25.569170397068291</v>
      </c>
      <c r="L353" s="24">
        <v>41.865523950844171</v>
      </c>
      <c r="M353" s="85">
        <v>26.886742829534207</v>
      </c>
    </row>
    <row r="354" spans="1:13" x14ac:dyDescent="0.4">
      <c r="A354" s="23" t="str">
        <f>B351&amp;C351&amp;D354</f>
        <v>CONSUMO PER CAPITA (kg ó litros por individuo)TotalAlimentacionLEVANTE</v>
      </c>
      <c r="B354" s="23">
        <v>0</v>
      </c>
      <c r="C354" s="23">
        <v>0</v>
      </c>
      <c r="D354" s="24" t="s">
        <v>58</v>
      </c>
      <c r="E354" s="24">
        <v>25.238445967464827</v>
      </c>
      <c r="F354" s="24">
        <v>23.103913008887876</v>
      </c>
      <c r="G354" s="24">
        <v>24.52132330836686</v>
      </c>
      <c r="H354" s="24">
        <v>37.304450842192395</v>
      </c>
      <c r="I354" s="24">
        <v>24.938331728600645</v>
      </c>
      <c r="J354" s="24">
        <v>22.461113645195109</v>
      </c>
      <c r="K354" s="24">
        <v>23.690701592024755</v>
      </c>
      <c r="L354" s="24">
        <v>35.046272707324562</v>
      </c>
      <c r="M354" s="85">
        <v>22.074142734177684</v>
      </c>
    </row>
    <row r="355" spans="1:13" x14ac:dyDescent="0.4">
      <c r="A355" s="23" t="str">
        <f>B351&amp;C351&amp;D355</f>
        <v>CONSUMO PER CAPITA (kg ó litros por individuo)TotalAlimentacionANDALUCIA</v>
      </c>
      <c r="B355" s="23">
        <v>0</v>
      </c>
      <c r="C355" s="23">
        <v>0</v>
      </c>
      <c r="D355" s="24" t="s">
        <v>62</v>
      </c>
      <c r="E355" s="24">
        <v>25.040078419229044</v>
      </c>
      <c r="F355" s="24">
        <v>21.798143703966918</v>
      </c>
      <c r="G355" s="24">
        <v>24.234020085719258</v>
      </c>
      <c r="H355" s="24">
        <v>34.353453799842001</v>
      </c>
      <c r="I355" s="24">
        <v>23.377251184697311</v>
      </c>
      <c r="J355" s="24">
        <v>21.937378009321659</v>
      </c>
      <c r="K355" s="24">
        <v>24.502894567735837</v>
      </c>
      <c r="L355" s="24">
        <v>35.501468622384039</v>
      </c>
      <c r="M355" s="85">
        <v>22.939310021686488</v>
      </c>
    </row>
    <row r="356" spans="1:13" x14ac:dyDescent="0.4">
      <c r="A356" s="23" t="str">
        <f>B351&amp;C351&amp;D356</f>
        <v>CONSUMO PER CAPITA (kg ó litros por individuo)TotalAlimentacionMDD AM</v>
      </c>
      <c r="B356" s="23">
        <v>0</v>
      </c>
      <c r="C356" s="23">
        <v>0</v>
      </c>
      <c r="D356" s="24" t="s">
        <v>66</v>
      </c>
      <c r="E356" s="24">
        <v>27.675461151706148</v>
      </c>
      <c r="F356" s="24">
        <v>25.045388886933683</v>
      </c>
      <c r="G356" s="24">
        <v>28.663380464797811</v>
      </c>
      <c r="H356" s="24">
        <v>39.949486606516174</v>
      </c>
      <c r="I356" s="24">
        <v>25.773274819353123</v>
      </c>
      <c r="J356" s="24">
        <v>24.978139919177163</v>
      </c>
      <c r="K356" s="24">
        <v>27.847941658043652</v>
      </c>
      <c r="L356" s="24">
        <v>38.99457083887561</v>
      </c>
      <c r="M356" s="85">
        <v>24.644327275497321</v>
      </c>
    </row>
    <row r="357" spans="1:13" x14ac:dyDescent="0.4">
      <c r="A357" s="23" t="str">
        <f>B351&amp;C351&amp;D357</f>
        <v>CONSUMO PER CAPITA (kg ó litros por individuo)TotalAlimentacionRTO CENTRO</v>
      </c>
      <c r="B357" s="23">
        <v>0</v>
      </c>
      <c r="C357" s="23">
        <v>0</v>
      </c>
      <c r="D357" s="24" t="s">
        <v>69</v>
      </c>
      <c r="E357" s="24">
        <v>24.496292269350963</v>
      </c>
      <c r="F357" s="24">
        <v>22.749257566825825</v>
      </c>
      <c r="G357" s="24">
        <v>24.791979259590072</v>
      </c>
      <c r="H357" s="24">
        <v>35.643238190642307</v>
      </c>
      <c r="I357" s="24">
        <v>24.383231711814307</v>
      </c>
      <c r="J357" s="24">
        <v>22.504938734061479</v>
      </c>
      <c r="K357" s="24">
        <v>23.730103457102871</v>
      </c>
      <c r="L357" s="24">
        <v>35.136870505063321</v>
      </c>
      <c r="M357" s="85">
        <v>23.880603185492181</v>
      </c>
    </row>
    <row r="358" spans="1:13" x14ac:dyDescent="0.4">
      <c r="A358" s="23" t="str">
        <f>B351&amp;C351&amp;D358</f>
        <v>CONSUMO PER CAPITA (kg ó litros por individuo)TotalAlimentacionNORTE-CENTRO</v>
      </c>
      <c r="B358" s="23">
        <v>0</v>
      </c>
      <c r="C358" s="23">
        <v>0</v>
      </c>
      <c r="D358" s="24" t="s">
        <v>72</v>
      </c>
      <c r="E358" s="24">
        <v>24.307017153606541</v>
      </c>
      <c r="F358" s="24">
        <v>23.233987021588103</v>
      </c>
      <c r="G358" s="24">
        <v>22.210090821728112</v>
      </c>
      <c r="H358" s="24">
        <v>38.173105017610496</v>
      </c>
      <c r="I358" s="24">
        <v>24.24205833300298</v>
      </c>
      <c r="J358" s="24">
        <v>21.885782194919816</v>
      </c>
      <c r="K358" s="24">
        <v>22.712814802627438</v>
      </c>
      <c r="L358" s="24">
        <v>37.12310778771694</v>
      </c>
      <c r="M358" s="85">
        <v>22.343152804803239</v>
      </c>
    </row>
    <row r="359" spans="1:13" x14ac:dyDescent="0.4">
      <c r="A359" s="23" t="str">
        <f>B351&amp;C351&amp;D359</f>
        <v>CONSUMO PER CAPITA (kg ó litros por individuo)TotalAlimentacionNOROESTE</v>
      </c>
      <c r="B359" s="23">
        <v>0</v>
      </c>
      <c r="C359" s="23">
        <v>0</v>
      </c>
      <c r="D359" s="24" t="s">
        <v>74</v>
      </c>
      <c r="E359" s="24">
        <v>25.430801231260261</v>
      </c>
      <c r="F359" s="24">
        <v>25.254112015380844</v>
      </c>
      <c r="G359" s="24">
        <v>30.171882364042439</v>
      </c>
      <c r="H359" s="24">
        <v>41.467271894930143</v>
      </c>
      <c r="I359" s="24">
        <v>25.589001586557227</v>
      </c>
      <c r="J359" s="24">
        <v>24.946483289169983</v>
      </c>
      <c r="K359" s="24">
        <v>26.684371647180203</v>
      </c>
      <c r="L359" s="24">
        <v>36.886422885808187</v>
      </c>
      <c r="M359" s="85">
        <v>21.102367425364005</v>
      </c>
    </row>
    <row r="360" spans="1:13" x14ac:dyDescent="0.4">
      <c r="A360" s="23" t="str">
        <f>B351&amp;C351&amp;D360</f>
        <v>CONSUMO PER CAPITA (kg ó litros por individuo)TotalAlimentacion&lt;2MIL</v>
      </c>
      <c r="B360" s="23">
        <v>0</v>
      </c>
      <c r="C360" s="23">
        <v>0</v>
      </c>
      <c r="D360" s="24" t="s">
        <v>77</v>
      </c>
      <c r="E360" s="25">
        <v>19.393270258381825</v>
      </c>
      <c r="F360" s="24">
        <v>20.807208325463062</v>
      </c>
      <c r="G360" s="24">
        <v>21.601200674905371</v>
      </c>
      <c r="H360" s="24">
        <v>33.516656606568276</v>
      </c>
      <c r="I360" s="24">
        <v>20.591197000964431</v>
      </c>
      <c r="J360" s="24">
        <v>22.459844638640099</v>
      </c>
      <c r="K360" s="24">
        <v>23.814164576341007</v>
      </c>
      <c r="L360" s="24">
        <v>35.223764538193443</v>
      </c>
      <c r="M360" s="85">
        <v>21.258732003347522</v>
      </c>
    </row>
    <row r="361" spans="1:13" x14ac:dyDescent="0.4">
      <c r="A361" s="23" t="str">
        <f>B351&amp;C351&amp;D361</f>
        <v>CONSUMO PER CAPITA (kg ó litros por individuo)TotalAlimentacion2-5MIL</v>
      </c>
      <c r="B361" s="23">
        <v>0</v>
      </c>
      <c r="C361" s="23">
        <v>0</v>
      </c>
      <c r="D361" s="24" t="s">
        <v>80</v>
      </c>
      <c r="E361" s="24">
        <v>19.389195586704592</v>
      </c>
      <c r="F361" s="24">
        <v>18.276501685147753</v>
      </c>
      <c r="G361" s="24">
        <v>17.318950258294716</v>
      </c>
      <c r="H361" s="24">
        <v>27.834631959961047</v>
      </c>
      <c r="I361" s="24">
        <v>17.270825392518844</v>
      </c>
      <c r="J361" s="24">
        <v>16.039239380363</v>
      </c>
      <c r="K361" s="24">
        <v>16.848421027696954</v>
      </c>
      <c r="L361" s="24">
        <v>24.98537886451593</v>
      </c>
      <c r="M361" s="85">
        <v>14.032920847568832</v>
      </c>
    </row>
    <row r="362" spans="1:13" x14ac:dyDescent="0.4">
      <c r="A362" s="23" t="str">
        <f>B351&amp;C351&amp;D362</f>
        <v>CONSUMO PER CAPITA (kg ó litros por individuo)TotalAlimentacion5-10MIL</v>
      </c>
      <c r="B362" s="23">
        <v>0</v>
      </c>
      <c r="C362" s="23">
        <v>0</v>
      </c>
      <c r="D362" s="24" t="s">
        <v>81</v>
      </c>
      <c r="E362" s="24">
        <v>22.393110780239471</v>
      </c>
      <c r="F362" s="24">
        <v>20.603082285424623</v>
      </c>
      <c r="G362" s="24">
        <v>25.058771672197913</v>
      </c>
      <c r="H362" s="24">
        <v>36.091457912530402</v>
      </c>
      <c r="I362" s="24">
        <v>22.476724622268097</v>
      </c>
      <c r="J362" s="24">
        <v>23.107492136540696</v>
      </c>
      <c r="K362" s="24">
        <v>24.360831590357325</v>
      </c>
      <c r="L362" s="24">
        <v>34.432520613459936</v>
      </c>
      <c r="M362" s="85">
        <v>24.198499130175804</v>
      </c>
    </row>
    <row r="363" spans="1:13" x14ac:dyDescent="0.4">
      <c r="A363" s="23" t="str">
        <f>B351&amp;C351&amp;D363</f>
        <v>CONSUMO PER CAPITA (kg ó litros por individuo)TotalAlimentacion10-30MIL</v>
      </c>
      <c r="B363" s="23">
        <v>0</v>
      </c>
      <c r="C363" s="23">
        <v>0</v>
      </c>
      <c r="D363" s="24" t="s">
        <v>82</v>
      </c>
      <c r="E363" s="24">
        <v>23.889829915694055</v>
      </c>
      <c r="F363" s="24">
        <v>22.211792144957958</v>
      </c>
      <c r="G363" s="24">
        <v>24.133069560219262</v>
      </c>
      <c r="H363" s="24">
        <v>35.73493051965356</v>
      </c>
      <c r="I363" s="24">
        <v>23.556294563582195</v>
      </c>
      <c r="J363" s="24">
        <v>21.764420794307018</v>
      </c>
      <c r="K363" s="24">
        <v>25.045641457390648</v>
      </c>
      <c r="L363" s="24">
        <v>36.240899461265023</v>
      </c>
      <c r="M363" s="85">
        <v>23.586935217180766</v>
      </c>
    </row>
    <row r="364" spans="1:13" x14ac:dyDescent="0.4">
      <c r="A364" s="23" t="str">
        <f>B351&amp;C351&amp;D364</f>
        <v>CONSUMO PER CAPITA (kg ó litros por individuo)TotalAlimentacion30-100MIL</v>
      </c>
      <c r="B364" s="23">
        <v>0</v>
      </c>
      <c r="C364" s="23">
        <v>0</v>
      </c>
      <c r="D364" s="24" t="s">
        <v>83</v>
      </c>
      <c r="E364" s="24">
        <v>25.359320829927562</v>
      </c>
      <c r="F364" s="24">
        <v>23.267596030627093</v>
      </c>
      <c r="G364" s="24">
        <v>25.000294810008786</v>
      </c>
      <c r="H364" s="24">
        <v>37.65883435212163</v>
      </c>
      <c r="I364" s="24">
        <v>23.770081781330703</v>
      </c>
      <c r="J364" s="24">
        <v>22.09536868533154</v>
      </c>
      <c r="K364" s="24">
        <v>24.366188153333713</v>
      </c>
      <c r="L364" s="24">
        <v>40.766880951437457</v>
      </c>
      <c r="M364" s="85">
        <v>25.084479504975985</v>
      </c>
    </row>
    <row r="365" spans="1:13" x14ac:dyDescent="0.4">
      <c r="A365" s="23" t="str">
        <f>B351&amp;C351&amp;D365</f>
        <v>CONSUMO PER CAPITA (kg ó litros por individuo)TotalAlimentacion100-200MIL</v>
      </c>
      <c r="B365" s="23">
        <v>0</v>
      </c>
      <c r="C365" s="23">
        <v>0</v>
      </c>
      <c r="D365" s="24" t="s">
        <v>84</v>
      </c>
      <c r="E365" s="24">
        <v>24.127627502261458</v>
      </c>
      <c r="F365" s="24">
        <v>21.87155796517952</v>
      </c>
      <c r="G365" s="24">
        <v>24.327507409423809</v>
      </c>
      <c r="H365" s="24">
        <v>35.153445006576071</v>
      </c>
      <c r="I365" s="24">
        <v>22.666608408821759</v>
      </c>
      <c r="J365" s="24">
        <v>22.342538829341329</v>
      </c>
      <c r="K365" s="24">
        <v>24.818264725603111</v>
      </c>
      <c r="L365" s="24">
        <v>36.548742193941258</v>
      </c>
      <c r="M365" s="85">
        <v>21.515323875928143</v>
      </c>
    </row>
    <row r="366" spans="1:13" x14ac:dyDescent="0.4">
      <c r="A366" s="23" t="str">
        <f>B351&amp;C351&amp;D366</f>
        <v>CONSUMO PER CAPITA (kg ó litros por individuo)TotalAlimentacion200-500MIL</v>
      </c>
      <c r="B366" s="23">
        <v>0</v>
      </c>
      <c r="C366" s="23">
        <v>0</v>
      </c>
      <c r="D366" s="24" t="s">
        <v>85</v>
      </c>
      <c r="E366" s="24">
        <v>27.468778207794944</v>
      </c>
      <c r="F366" s="24">
        <v>26.050193036484021</v>
      </c>
      <c r="G366" s="24">
        <v>29.271325369759502</v>
      </c>
      <c r="H366" s="24">
        <v>44.420793381055788</v>
      </c>
      <c r="I366" s="24">
        <v>28.765740965328956</v>
      </c>
      <c r="J366" s="24">
        <v>25.280037550761588</v>
      </c>
      <c r="K366" s="24">
        <v>27.696074982237977</v>
      </c>
      <c r="L366" s="24">
        <v>40.029720185745703</v>
      </c>
      <c r="M366" s="85">
        <v>25.715038187183868</v>
      </c>
    </row>
    <row r="367" spans="1:13" x14ac:dyDescent="0.4">
      <c r="A367" s="23" t="str">
        <f>B351&amp;C351&amp;D367</f>
        <v>CONSUMO PER CAPITA (kg ó litros por individuo)TotalAlimentacion&gt;500MIL</v>
      </c>
      <c r="B367" s="23">
        <v>0</v>
      </c>
      <c r="C367" s="23">
        <v>0</v>
      </c>
      <c r="D367" s="24" t="s">
        <v>86</v>
      </c>
      <c r="E367" s="24">
        <v>29.044855873395331</v>
      </c>
      <c r="F367" s="24">
        <v>26.976220721399212</v>
      </c>
      <c r="G367" s="24">
        <v>29.421301896232666</v>
      </c>
      <c r="H367" s="24">
        <v>40.539384952820356</v>
      </c>
      <c r="I367" s="24">
        <v>27.171985568651806</v>
      </c>
      <c r="J367" s="24">
        <v>26.583011933481874</v>
      </c>
      <c r="K367" s="24">
        <v>27.049331158237305</v>
      </c>
      <c r="L367" s="24">
        <v>38.084007774871047</v>
      </c>
      <c r="M367" s="85">
        <v>24.82640168934623</v>
      </c>
    </row>
    <row r="368" spans="1:13" x14ac:dyDescent="0.4">
      <c r="A368" s="23" t="str">
        <f>B351&amp;C351&amp;D368</f>
        <v>CONSUMO PER CAPITA (kg ó litros por individuo)TotalAlimentacionDE 15 A 19 AÑOS</v>
      </c>
      <c r="B368" s="23">
        <v>0</v>
      </c>
      <c r="C368" s="23">
        <v>0</v>
      </c>
      <c r="D368" s="24" t="s">
        <v>87</v>
      </c>
      <c r="E368" s="24">
        <v>7.1940253615988565</v>
      </c>
      <c r="F368" s="24">
        <v>8.2052905941488223</v>
      </c>
      <c r="G368" s="24">
        <v>8.0915913234318886</v>
      </c>
      <c r="H368" s="24">
        <v>14.035500263927785</v>
      </c>
      <c r="I368" s="24">
        <v>10.878581340096327</v>
      </c>
      <c r="J368" s="24">
        <v>5.9697108342882492</v>
      </c>
      <c r="K368" s="24">
        <v>5.8097991483886418</v>
      </c>
      <c r="L368" s="24">
        <v>11.863161744277429</v>
      </c>
      <c r="M368" s="85">
        <v>9.0223224288251469</v>
      </c>
    </row>
    <row r="369" spans="1:13" x14ac:dyDescent="0.4">
      <c r="A369" s="23" t="str">
        <f>B351&amp;C351&amp;D369</f>
        <v>CONSUMO PER CAPITA (kg ó litros por individuo)TotalAlimentacionDE 20 A 24 AÑOS</v>
      </c>
      <c r="B369" s="23">
        <v>0</v>
      </c>
      <c r="C369" s="23">
        <v>0</v>
      </c>
      <c r="D369" s="24" t="s">
        <v>88</v>
      </c>
      <c r="E369" s="24">
        <v>10.227518063044348</v>
      </c>
      <c r="F369" s="24">
        <v>9.5967615355543003</v>
      </c>
      <c r="G369" s="24">
        <v>8.8605672488327905</v>
      </c>
      <c r="H369" s="24">
        <v>15.542698559446945</v>
      </c>
      <c r="I369" s="24">
        <v>9.2835683656368015</v>
      </c>
      <c r="J369" s="24">
        <v>8.7904818478411979</v>
      </c>
      <c r="K369" s="24">
        <v>8.8394075674360657</v>
      </c>
      <c r="L369" s="24">
        <v>13.737826399788649</v>
      </c>
      <c r="M369" s="85">
        <v>8.8445006325921174</v>
      </c>
    </row>
    <row r="370" spans="1:13" x14ac:dyDescent="0.4">
      <c r="A370" s="23" t="str">
        <f>B351&amp;C351&amp;D370</f>
        <v>CONSUMO PER CAPITA (kg ó litros por individuo)TotalAlimentacionDE 25 A 34 AÑOS</v>
      </c>
      <c r="B370" s="23">
        <v>0</v>
      </c>
      <c r="C370" s="23">
        <v>0</v>
      </c>
      <c r="D370" s="24" t="s">
        <v>89</v>
      </c>
      <c r="E370" s="24">
        <v>16.38756581196397</v>
      </c>
      <c r="F370" s="24">
        <v>14.473744750068811</v>
      </c>
      <c r="G370" s="24">
        <v>15.754403178557137</v>
      </c>
      <c r="H370" s="24">
        <v>21.450498320657964</v>
      </c>
      <c r="I370" s="24">
        <v>15.667069642119424</v>
      </c>
      <c r="J370" s="24">
        <v>12.486362001486881</v>
      </c>
      <c r="K370" s="24">
        <v>12.923451046720597</v>
      </c>
      <c r="L370" s="24">
        <v>19.378515751899133</v>
      </c>
      <c r="M370" s="85">
        <v>13.02301572133122</v>
      </c>
    </row>
    <row r="371" spans="1:13" x14ac:dyDescent="0.4">
      <c r="A371" s="23" t="str">
        <f>B351&amp;C351&amp;D371</f>
        <v>CONSUMO PER CAPITA (kg ó litros por individuo)TotalAlimentacionDE 35 A 49 AÑOS</v>
      </c>
      <c r="B371" s="23">
        <v>0</v>
      </c>
      <c r="C371" s="23">
        <v>0</v>
      </c>
      <c r="D371" s="24" t="s">
        <v>90</v>
      </c>
      <c r="E371" s="24">
        <v>22.53214801148831</v>
      </c>
      <c r="F371" s="24">
        <v>20.321276392513742</v>
      </c>
      <c r="G371" s="24">
        <v>22.006266530918865</v>
      </c>
      <c r="H371" s="24">
        <v>32.45749115528433</v>
      </c>
      <c r="I371" s="24">
        <v>20.951911471504751</v>
      </c>
      <c r="J371" s="24">
        <v>19.345482262057295</v>
      </c>
      <c r="K371" s="24">
        <v>21.125902801456597</v>
      </c>
      <c r="L371" s="24">
        <v>30.739811636386094</v>
      </c>
      <c r="M371" s="85">
        <v>19.73979097536008</v>
      </c>
    </row>
    <row r="372" spans="1:13" x14ac:dyDescent="0.4">
      <c r="A372" s="23" t="str">
        <f>B351&amp;C351&amp;D372</f>
        <v>CONSUMO PER CAPITA (kg ó litros por individuo)TotalAlimentacionDE 50 A 59 AÑOS</v>
      </c>
      <c r="B372" s="23">
        <v>0</v>
      </c>
      <c r="C372" s="23">
        <v>0</v>
      </c>
      <c r="D372" s="24" t="s">
        <v>91</v>
      </c>
      <c r="E372" s="24">
        <v>31.898112338298262</v>
      </c>
      <c r="F372" s="24">
        <v>29.169173622552265</v>
      </c>
      <c r="G372" s="24">
        <v>31.365059506263389</v>
      </c>
      <c r="H372" s="24">
        <v>47.897301148070085</v>
      </c>
      <c r="I372" s="24">
        <v>30.468190602664116</v>
      </c>
      <c r="J372" s="24">
        <v>30.728980310808993</v>
      </c>
      <c r="K372" s="24">
        <v>34.182781179119786</v>
      </c>
      <c r="L372" s="24">
        <v>49.450552178727214</v>
      </c>
      <c r="M372" s="85">
        <v>29.851720743719653</v>
      </c>
    </row>
    <row r="373" spans="1:13" x14ac:dyDescent="0.4">
      <c r="A373" s="23" t="str">
        <f>B351&amp;C351&amp;D373</f>
        <v>CONSUMO PER CAPITA (kg ó litros por individuo)TotalAlimentacionDE 60 A 75 AÑOS</v>
      </c>
      <c r="B373" s="23">
        <v>0</v>
      </c>
      <c r="C373" s="23">
        <v>0</v>
      </c>
      <c r="D373" s="24" t="s">
        <v>92</v>
      </c>
      <c r="E373" s="25">
        <v>36.867947052600307</v>
      </c>
      <c r="F373" s="24">
        <v>35.836561075711124</v>
      </c>
      <c r="G373" s="24">
        <v>40.666340979162186</v>
      </c>
      <c r="H373" s="24">
        <v>58.237587534175411</v>
      </c>
      <c r="I373" s="25">
        <v>36.418749649975268</v>
      </c>
      <c r="J373" s="24">
        <v>36.53810935091213</v>
      </c>
      <c r="K373" s="24">
        <v>39.61433446023792</v>
      </c>
      <c r="L373" s="24">
        <v>59.930411256546023</v>
      </c>
      <c r="M373" s="85">
        <v>37.798706738243929</v>
      </c>
    </row>
    <row r="374" spans="1:13" x14ac:dyDescent="0.4">
      <c r="A374" s="23" t="str">
        <f>B351&amp;C351&amp;D374</f>
        <v>CONSUMO PER CAPITA (kg ó litros por individuo)TotalAlimentacionNIVEL ALTO</v>
      </c>
      <c r="B374" s="23">
        <v>0</v>
      </c>
      <c r="C374" s="23">
        <v>0</v>
      </c>
      <c r="D374" s="24" t="s">
        <v>186</v>
      </c>
      <c r="E374" s="24">
        <v>25.69882332473901</v>
      </c>
      <c r="F374" s="24">
        <v>25.690145531989504</v>
      </c>
      <c r="G374" s="24">
        <v>27.54099044617109</v>
      </c>
      <c r="H374" s="24">
        <v>40.965090510637658</v>
      </c>
      <c r="I374" s="24">
        <v>25.433499509362683</v>
      </c>
      <c r="J374" s="24">
        <v>24.592848943354294</v>
      </c>
      <c r="K374" s="24">
        <v>26.566916176797573</v>
      </c>
      <c r="L374" s="24">
        <v>41.030378806692198</v>
      </c>
      <c r="M374" s="85">
        <v>24.049504987002418</v>
      </c>
    </row>
    <row r="375" spans="1:13" x14ac:dyDescent="0.4">
      <c r="A375" s="23" t="str">
        <f>B351&amp;C351&amp;D375</f>
        <v>CONSUMO PER CAPITA (kg ó litros por individuo)TotalAlimentacionNIVEL MEDIO ALTO</v>
      </c>
      <c r="B375" s="23">
        <v>0</v>
      </c>
      <c r="C375" s="23">
        <v>0</v>
      </c>
      <c r="D375" s="24" t="s">
        <v>187</v>
      </c>
      <c r="E375" s="24">
        <v>24.111382103410318</v>
      </c>
      <c r="F375" s="24">
        <v>22.184140472577695</v>
      </c>
      <c r="G375" s="24">
        <v>23.826603030632846</v>
      </c>
      <c r="H375" s="24">
        <v>35.517887899177552</v>
      </c>
      <c r="I375" s="24">
        <v>22.346167037769401</v>
      </c>
      <c r="J375" s="24">
        <v>21.669717976257324</v>
      </c>
      <c r="K375" s="24">
        <v>23.232335349242593</v>
      </c>
      <c r="L375" s="24">
        <v>34.964057930804628</v>
      </c>
      <c r="M375" s="85">
        <v>22.730337279837226</v>
      </c>
    </row>
    <row r="376" spans="1:13" x14ac:dyDescent="0.4">
      <c r="A376" s="23" t="str">
        <f>B351&amp;C351&amp;D376</f>
        <v>CONSUMO PER CAPITA (kg ó litros por individuo)TotalAlimentacionNIVEL MEDIO</v>
      </c>
      <c r="B376" s="23">
        <v>0</v>
      </c>
      <c r="C376" s="23">
        <v>0</v>
      </c>
      <c r="D376" s="24" t="s">
        <v>188</v>
      </c>
      <c r="E376" s="24">
        <v>25.86640561500203</v>
      </c>
      <c r="F376" s="24">
        <v>23.653692294018889</v>
      </c>
      <c r="G376" s="24">
        <v>25.399954850068934</v>
      </c>
      <c r="H376" s="24">
        <v>39.644287704277254</v>
      </c>
      <c r="I376" s="24">
        <v>25.287619688713491</v>
      </c>
      <c r="J376" s="24">
        <v>22.863073170383082</v>
      </c>
      <c r="K376" s="24">
        <v>24.801479254495607</v>
      </c>
      <c r="L376" s="24">
        <v>38.139711048177183</v>
      </c>
      <c r="M376" s="85">
        <v>24.042528083696453</v>
      </c>
    </row>
    <row r="377" spans="1:13" x14ac:dyDescent="0.4">
      <c r="A377" s="23" t="str">
        <f>B351&amp;C351&amp;D377</f>
        <v>CONSUMO PER CAPITA (kg ó litros por individuo)TotalAlimentacionNIVEL MEDIO BAJO</v>
      </c>
      <c r="B377" s="23">
        <v>0</v>
      </c>
      <c r="C377" s="23">
        <v>0</v>
      </c>
      <c r="D377" s="24" t="s">
        <v>189</v>
      </c>
      <c r="E377" s="24">
        <v>25.852542187172105</v>
      </c>
      <c r="F377" s="24">
        <v>22.289508873874862</v>
      </c>
      <c r="G377" s="24">
        <v>23.653664676184587</v>
      </c>
      <c r="H377" s="24">
        <v>35.403161886711018</v>
      </c>
      <c r="I377" s="24">
        <v>23.996961685937453</v>
      </c>
      <c r="J377" s="24">
        <v>23.284329258602256</v>
      </c>
      <c r="K377" s="24">
        <v>23.960554418479571</v>
      </c>
      <c r="L377" s="24">
        <v>35.07996021839071</v>
      </c>
      <c r="M377" s="85">
        <v>23.819161473131988</v>
      </c>
    </row>
    <row r="378" spans="1:13" x14ac:dyDescent="0.4">
      <c r="A378" s="23" t="str">
        <f>B351&amp;C351&amp;D378</f>
        <v>CONSUMO PER CAPITA (kg ó litros por individuo)TotalAlimentacionHOMBRE</v>
      </c>
      <c r="B378" s="23">
        <v>0</v>
      </c>
      <c r="C378" s="23">
        <v>0</v>
      </c>
      <c r="D378" s="24" t="s">
        <v>97</v>
      </c>
      <c r="E378" s="24">
        <v>27.096422997223645</v>
      </c>
      <c r="F378" s="24">
        <v>25.216803955174935</v>
      </c>
      <c r="G378" s="24">
        <v>27.968514736063227</v>
      </c>
      <c r="H378" s="24">
        <v>40.690937492373848</v>
      </c>
      <c r="I378" s="24">
        <v>26.507770462153839</v>
      </c>
      <c r="J378" s="24">
        <v>25.452808863607849</v>
      </c>
      <c r="K378" s="24">
        <v>27.183506831945248</v>
      </c>
      <c r="L378" s="24">
        <v>40.939766294936781</v>
      </c>
      <c r="M378" s="85">
        <v>26.367743434663264</v>
      </c>
    </row>
    <row r="379" spans="1:13" x14ac:dyDescent="0.4">
      <c r="A379" s="23" t="str">
        <f>B351&amp;C351&amp;D379</f>
        <v>CONSUMO PER CAPITA (kg ó litros por individuo)TotalAlimentacionMUJER</v>
      </c>
      <c r="B379" s="23">
        <v>0</v>
      </c>
      <c r="C379" s="23">
        <v>0</v>
      </c>
      <c r="D379" s="24" t="s">
        <v>98</v>
      </c>
      <c r="E379" s="24">
        <v>22.708835511199393</v>
      </c>
      <c r="F379" s="24">
        <v>21.269276226682866</v>
      </c>
      <c r="G379" s="24">
        <v>22.833435810307304</v>
      </c>
      <c r="H379" s="24">
        <v>34.184698581826495</v>
      </c>
      <c r="I379" s="24">
        <v>21.78776350925882</v>
      </c>
      <c r="J379" s="24">
        <v>20.43618622608744</v>
      </c>
      <c r="K379" s="24">
        <v>22.615699621802303</v>
      </c>
      <c r="L379" s="24">
        <v>33.227501444054788</v>
      </c>
      <c r="M379" s="85">
        <v>20.560613378719768</v>
      </c>
    </row>
    <row r="380" spans="1:13" x14ac:dyDescent="0.4">
      <c r="A380" s="23" t="str">
        <f>B351&amp;C380&amp;D380</f>
        <v>CONSUMO PER CAPITA (kg ó litros por individuo).T.Alimentos TOTAL INGT.ESPAÑA</v>
      </c>
      <c r="B380" s="23">
        <v>0</v>
      </c>
      <c r="C380" s="23" t="s">
        <v>44</v>
      </c>
      <c r="D380" s="24" t="s">
        <v>45</v>
      </c>
      <c r="E380" s="24">
        <v>10.290178544952211</v>
      </c>
      <c r="F380" s="24">
        <v>9.8650913814334462</v>
      </c>
      <c r="G380" s="24">
        <v>10.250411612649241</v>
      </c>
      <c r="H380" s="24">
        <v>14.551004848282792</v>
      </c>
      <c r="I380" s="24">
        <v>10.117187786106941</v>
      </c>
      <c r="J380" s="24">
        <v>10.096561879152404</v>
      </c>
      <c r="K380" s="24">
        <v>10.507219223257689</v>
      </c>
      <c r="L380" s="24">
        <v>15.013728391635604</v>
      </c>
      <c r="M380" s="85">
        <v>10.156946629480846</v>
      </c>
    </row>
    <row r="381" spans="1:13" x14ac:dyDescent="0.4">
      <c r="A381" s="23" t="str">
        <f>B351&amp;C380&amp;D381</f>
        <v>CONSUMO PER CAPITA (kg ó litros por individuo).T.Alimentos TOTAL INGBCN AM</v>
      </c>
      <c r="B381" s="23">
        <v>0</v>
      </c>
      <c r="C381" s="23">
        <v>0</v>
      </c>
      <c r="D381" s="24" t="s">
        <v>49</v>
      </c>
      <c r="E381" s="24">
        <v>8.734892723068036</v>
      </c>
      <c r="F381" s="25">
        <v>9.1807743264302779</v>
      </c>
      <c r="G381" s="24">
        <v>9.890789823139098</v>
      </c>
      <c r="H381" s="24">
        <v>13.899032505517171</v>
      </c>
      <c r="I381" s="24">
        <v>8.8355258816691702</v>
      </c>
      <c r="J381" s="24">
        <v>8.2621234749264794</v>
      </c>
      <c r="K381" s="25">
        <v>9.6489396566366228</v>
      </c>
      <c r="L381" s="24">
        <v>15.349793982117529</v>
      </c>
      <c r="M381" s="85">
        <v>10.100435508964381</v>
      </c>
    </row>
    <row r="382" spans="1:13" x14ac:dyDescent="0.4">
      <c r="A382" s="23" t="str">
        <f>B351&amp;C380&amp;D382</f>
        <v>CONSUMO PER CAPITA (kg ó litros por individuo).T.Alimentos TOTAL INGREST.CAT ARAGON</v>
      </c>
      <c r="B382" s="23">
        <v>0</v>
      </c>
      <c r="C382" s="23">
        <v>0</v>
      </c>
      <c r="D382" s="24" t="s">
        <v>54</v>
      </c>
      <c r="E382" s="24">
        <v>9.8586626609928452</v>
      </c>
      <c r="F382" s="24">
        <v>9.4250816647716675</v>
      </c>
      <c r="G382" s="24">
        <v>9.941653675086318</v>
      </c>
      <c r="H382" s="24">
        <v>14.267219412597322</v>
      </c>
      <c r="I382" s="24">
        <v>8.810351792892595</v>
      </c>
      <c r="J382" s="24">
        <v>10.077398729501368</v>
      </c>
      <c r="K382" s="24">
        <v>9.9217710800089343</v>
      </c>
      <c r="L382" s="24">
        <v>15.14538852435652</v>
      </c>
      <c r="M382" s="85">
        <v>10.308568955356323</v>
      </c>
    </row>
    <row r="383" spans="1:13" x14ac:dyDescent="0.4">
      <c r="A383" s="23" t="str">
        <f>B351&amp;C380&amp;D383</f>
        <v>CONSUMO PER CAPITA (kg ó litros por individuo).T.Alimentos TOTAL INGLEVANTE</v>
      </c>
      <c r="B383" s="23">
        <v>0</v>
      </c>
      <c r="C383" s="23">
        <v>0</v>
      </c>
      <c r="D383" s="24" t="s">
        <v>58</v>
      </c>
      <c r="E383" s="24">
        <v>10.923969835853651</v>
      </c>
      <c r="F383" s="24">
        <v>10.389750342568229</v>
      </c>
      <c r="G383" s="24">
        <v>10.89651749088646</v>
      </c>
      <c r="H383" s="24">
        <v>15.928340137096423</v>
      </c>
      <c r="I383" s="24">
        <v>11.041354200628936</v>
      </c>
      <c r="J383" s="24">
        <v>10.736652780169877</v>
      </c>
      <c r="K383" s="24">
        <v>11.462747973156091</v>
      </c>
      <c r="L383" s="24">
        <v>16.107453798191163</v>
      </c>
      <c r="M383" s="85">
        <v>10.744266585697252</v>
      </c>
    </row>
    <row r="384" spans="1:13" x14ac:dyDescent="0.4">
      <c r="A384" s="23" t="str">
        <f>B351&amp;C380&amp;D384</f>
        <v>CONSUMO PER CAPITA (kg ó litros por individuo).T.Alimentos TOTAL INGANDALUCIA</v>
      </c>
      <c r="B384" s="23">
        <v>0</v>
      </c>
      <c r="C384" s="23">
        <v>0</v>
      </c>
      <c r="D384" s="24" t="s">
        <v>62</v>
      </c>
      <c r="E384" s="24">
        <v>10.188478678478436</v>
      </c>
      <c r="F384" s="24">
        <v>9.5332232874675675</v>
      </c>
      <c r="G384" s="24">
        <v>9.5483384276805108</v>
      </c>
      <c r="H384" s="24">
        <v>13.432940590639621</v>
      </c>
      <c r="I384" s="24">
        <v>10.165764449758532</v>
      </c>
      <c r="J384" s="24">
        <v>9.8062827583667787</v>
      </c>
      <c r="K384" s="24">
        <v>10.152029393065826</v>
      </c>
      <c r="L384" s="24">
        <v>14.276357111000051</v>
      </c>
      <c r="M384" s="85">
        <v>10.170536194351124</v>
      </c>
    </row>
    <row r="385" spans="1:13" x14ac:dyDescent="0.4">
      <c r="A385" s="23" t="str">
        <f>B351&amp;C380&amp;D385</f>
        <v>CONSUMO PER CAPITA (kg ó litros por individuo).T.Alimentos TOTAL INGMDD AM</v>
      </c>
      <c r="B385" s="23">
        <v>0</v>
      </c>
      <c r="C385" s="23">
        <v>0</v>
      </c>
      <c r="D385" s="24" t="s">
        <v>66</v>
      </c>
      <c r="E385" s="24">
        <v>13.933358199862091</v>
      </c>
      <c r="F385" s="24">
        <v>12.090519374980641</v>
      </c>
      <c r="G385" s="24">
        <v>13.40893440054192</v>
      </c>
      <c r="H385" s="24">
        <v>17.627199542935159</v>
      </c>
      <c r="I385" s="24">
        <v>12.539425089208674</v>
      </c>
      <c r="J385" s="24">
        <v>12.624841471284133</v>
      </c>
      <c r="K385" s="24">
        <v>14.319663601372429</v>
      </c>
      <c r="L385" s="24">
        <v>18.010906765817001</v>
      </c>
      <c r="M385" s="85">
        <v>12.484129383495125</v>
      </c>
    </row>
    <row r="386" spans="1:13" x14ac:dyDescent="0.4">
      <c r="A386" s="23" t="str">
        <f>B351&amp;C380&amp;D386</f>
        <v>CONSUMO PER CAPITA (kg ó litros por individuo).T.Alimentos TOTAL INGRTO CENTRO</v>
      </c>
      <c r="B386" s="23">
        <v>0</v>
      </c>
      <c r="C386" s="23">
        <v>0</v>
      </c>
      <c r="D386" s="24" t="s">
        <v>69</v>
      </c>
      <c r="E386" s="24">
        <v>9.5554341547532982</v>
      </c>
      <c r="F386" s="24">
        <v>10.616006564895319</v>
      </c>
      <c r="G386" s="24">
        <v>10.84424785916125</v>
      </c>
      <c r="H386" s="24">
        <v>14.072138376567885</v>
      </c>
      <c r="I386" s="24">
        <v>11.002086543698134</v>
      </c>
      <c r="J386" s="24">
        <v>11.026349487639433</v>
      </c>
      <c r="K386" s="24">
        <v>10.290364793547663</v>
      </c>
      <c r="L386" s="24">
        <v>15.0360658912119</v>
      </c>
      <c r="M386" s="85">
        <v>11.381677110867985</v>
      </c>
    </row>
    <row r="387" spans="1:13" x14ac:dyDescent="0.4">
      <c r="A387" s="23" t="str">
        <f>B351&amp;C380&amp;D387</f>
        <v>CONSUMO PER CAPITA (kg ó litros por individuo).T.Alimentos TOTAL INGNORTE-CENTRO</v>
      </c>
      <c r="B387" s="23">
        <v>0</v>
      </c>
      <c r="C387" s="23">
        <v>0</v>
      </c>
      <c r="D387" s="24" t="s">
        <v>72</v>
      </c>
      <c r="E387" s="24">
        <v>8.9564041700067314</v>
      </c>
      <c r="F387" s="24">
        <v>8.9230277362738768</v>
      </c>
      <c r="G387" s="24">
        <v>7.351901782652261</v>
      </c>
      <c r="H387" s="24">
        <v>13.34927213428915</v>
      </c>
      <c r="I387" s="24">
        <v>8.9728982521373783</v>
      </c>
      <c r="J387" s="24">
        <v>8.6714895088377038</v>
      </c>
      <c r="K387" s="24">
        <v>8.1436115066307639</v>
      </c>
      <c r="L387" s="24">
        <v>13.201503069673024</v>
      </c>
      <c r="M387" s="85">
        <v>8.2592739104759065</v>
      </c>
    </row>
    <row r="388" spans="1:13" x14ac:dyDescent="0.4">
      <c r="A388" s="23" t="str">
        <f>B351&amp;C380&amp;D388</f>
        <v>CONSUMO PER CAPITA (kg ó litros por individuo).T.Alimentos TOTAL INGNOROESTE</v>
      </c>
      <c r="B388" s="23">
        <v>0</v>
      </c>
      <c r="C388" s="23">
        <v>0</v>
      </c>
      <c r="D388" s="24" t="s">
        <v>74</v>
      </c>
      <c r="E388" s="24">
        <v>8.4810712517266058</v>
      </c>
      <c r="F388" s="24">
        <v>7.9553505272388154</v>
      </c>
      <c r="G388" s="24">
        <v>9.2592600040298816</v>
      </c>
      <c r="H388" s="24">
        <v>13.003244622383233</v>
      </c>
      <c r="I388" s="24">
        <v>8.3158508720242779</v>
      </c>
      <c r="J388" s="24">
        <v>8.3135530941559725</v>
      </c>
      <c r="K388" s="24">
        <v>8.4467578826017711</v>
      </c>
      <c r="L388" s="24">
        <v>11.621430130968633</v>
      </c>
      <c r="M388" s="85">
        <v>6.1108749566008678</v>
      </c>
    </row>
    <row r="389" spans="1:13" x14ac:dyDescent="0.4">
      <c r="A389" s="23" t="str">
        <f>B351&amp;C380&amp;D389</f>
        <v>CONSUMO PER CAPITA (kg ó litros por individuo).T.Alimentos TOTAL ING&lt;2MIL</v>
      </c>
      <c r="B389" s="23">
        <v>0</v>
      </c>
      <c r="C389" s="23">
        <v>0</v>
      </c>
      <c r="D389" s="25" t="s">
        <v>77</v>
      </c>
      <c r="E389" s="25">
        <v>6.4300742838321154</v>
      </c>
      <c r="F389" s="25">
        <v>8.0107880474217747</v>
      </c>
      <c r="G389" s="25">
        <v>7.4704125441082709</v>
      </c>
      <c r="H389" s="24">
        <v>10.162129651700239</v>
      </c>
      <c r="I389" s="25">
        <v>8.5308529325943407</v>
      </c>
      <c r="J389" s="25">
        <v>10.507738465696239</v>
      </c>
      <c r="K389" s="24">
        <v>9.521232308782519</v>
      </c>
      <c r="L389" s="24">
        <v>13.524451234777798</v>
      </c>
      <c r="M389" s="85">
        <v>9.6005600943602705</v>
      </c>
    </row>
    <row r="390" spans="1:13" x14ac:dyDescent="0.4">
      <c r="A390" s="23" t="str">
        <f>B351&amp;C380&amp;D390</f>
        <v>CONSUMO PER CAPITA (kg ó litros por individuo).T.Alimentos TOTAL ING2-5MIL</v>
      </c>
      <c r="B390" s="23">
        <v>0</v>
      </c>
      <c r="C390" s="23">
        <v>0</v>
      </c>
      <c r="D390" s="24" t="s">
        <v>80</v>
      </c>
      <c r="E390" s="24">
        <v>9.0930845011742267</v>
      </c>
      <c r="F390" s="24">
        <v>8.219587720841437</v>
      </c>
      <c r="G390" s="24">
        <v>6.625177474739786</v>
      </c>
      <c r="H390" s="24">
        <v>10.473111830770463</v>
      </c>
      <c r="I390" s="24">
        <v>7.2228814864838071</v>
      </c>
      <c r="J390" s="24">
        <v>6.4035854587100767</v>
      </c>
      <c r="K390" s="24">
        <v>6.6444445744554743</v>
      </c>
      <c r="L390" s="24">
        <v>9.0153406823992999</v>
      </c>
      <c r="M390" s="85">
        <v>5.3399179414318425</v>
      </c>
    </row>
    <row r="391" spans="1:13" x14ac:dyDescent="0.4">
      <c r="A391" s="23" t="str">
        <f>B351&amp;C380&amp;D391</f>
        <v>CONSUMO PER CAPITA (kg ó litros por individuo).T.Alimentos TOTAL ING5-10MIL</v>
      </c>
      <c r="B391" s="23">
        <v>0</v>
      </c>
      <c r="C391" s="23">
        <v>0</v>
      </c>
      <c r="D391" s="24" t="s">
        <v>81</v>
      </c>
      <c r="E391" s="24">
        <v>9.2580166148993008</v>
      </c>
      <c r="F391" s="24">
        <v>9.0265064781408419</v>
      </c>
      <c r="G391" s="24">
        <v>9.4374262863304175</v>
      </c>
      <c r="H391" s="24">
        <v>14.20377909708791</v>
      </c>
      <c r="I391" s="24">
        <v>9.4225103656380416</v>
      </c>
      <c r="J391" s="24">
        <v>11.584322650247714</v>
      </c>
      <c r="K391" s="24">
        <v>10.821277527958239</v>
      </c>
      <c r="L391" s="24">
        <v>13.954986741879543</v>
      </c>
      <c r="M391" s="85">
        <v>11.072049256758113</v>
      </c>
    </row>
    <row r="392" spans="1:13" x14ac:dyDescent="0.4">
      <c r="A392" s="23" t="str">
        <f>B351&amp;C380&amp;D392</f>
        <v>CONSUMO PER CAPITA (kg ó litros por individuo).T.Alimentos TOTAL ING10-30MIL</v>
      </c>
      <c r="B392" s="23">
        <v>0</v>
      </c>
      <c r="C392" s="23">
        <v>0</v>
      </c>
      <c r="D392" s="24" t="s">
        <v>82</v>
      </c>
      <c r="E392" s="24">
        <v>9.2419784631978334</v>
      </c>
      <c r="F392" s="24">
        <v>8.8947896785962453</v>
      </c>
      <c r="G392" s="24">
        <v>9.3414986153659214</v>
      </c>
      <c r="H392" s="24">
        <v>14.035455468603256</v>
      </c>
      <c r="I392" s="24">
        <v>9.5223343058024827</v>
      </c>
      <c r="J392" s="24">
        <v>9.0710161487895142</v>
      </c>
      <c r="K392" s="24">
        <v>10.371590209634244</v>
      </c>
      <c r="L392" s="24">
        <v>14.775447029601136</v>
      </c>
      <c r="M392" s="85">
        <v>10.806701329852178</v>
      </c>
    </row>
    <row r="393" spans="1:13" x14ac:dyDescent="0.4">
      <c r="A393" s="23" t="str">
        <f>B351&amp;C380&amp;D393</f>
        <v>CONSUMO PER CAPITA (kg ó litros por individuo).T.Alimentos TOTAL ING30-100MIL</v>
      </c>
      <c r="B393" s="23">
        <v>0</v>
      </c>
      <c r="C393" s="23">
        <v>0</v>
      </c>
      <c r="D393" s="24" t="s">
        <v>83</v>
      </c>
      <c r="E393" s="24">
        <v>11.239956481725153</v>
      </c>
      <c r="F393" s="24">
        <v>10.620676409964512</v>
      </c>
      <c r="G393" s="24">
        <v>10.692839369936792</v>
      </c>
      <c r="H393" s="24">
        <v>15.806180066209643</v>
      </c>
      <c r="I393" s="24">
        <v>10.094811991094469</v>
      </c>
      <c r="J393" s="24">
        <v>9.9336263522545689</v>
      </c>
      <c r="K393" s="24">
        <v>10.681509085748441</v>
      </c>
      <c r="L393" s="24">
        <v>17.298165990447217</v>
      </c>
      <c r="M393" s="85">
        <v>10.544669278406699</v>
      </c>
    </row>
    <row r="394" spans="1:13" x14ac:dyDescent="0.4">
      <c r="A394" s="23" t="str">
        <f>B351&amp;C380&amp;D394</f>
        <v>CONSUMO PER CAPITA (kg ó litros por individuo).T.Alimentos TOTAL ING100-200MIL</v>
      </c>
      <c r="B394" s="23">
        <v>0</v>
      </c>
      <c r="C394" s="23">
        <v>0</v>
      </c>
      <c r="D394" s="24" t="s">
        <v>84</v>
      </c>
      <c r="E394" s="24">
        <v>9.5253536941028791</v>
      </c>
      <c r="F394" s="24">
        <v>9.2147360355931962</v>
      </c>
      <c r="G394" s="24">
        <v>9.4691904600470327</v>
      </c>
      <c r="H394" s="24">
        <v>12.92409513158518</v>
      </c>
      <c r="I394" s="24">
        <v>9.4715881927526659</v>
      </c>
      <c r="J394" s="24">
        <v>9.5172667645323283</v>
      </c>
      <c r="K394" s="24">
        <v>10.649595364240037</v>
      </c>
      <c r="L394" s="24">
        <v>14.296837796295566</v>
      </c>
      <c r="M394" s="85">
        <v>8.5799562398635274</v>
      </c>
    </row>
    <row r="395" spans="1:13" x14ac:dyDescent="0.4">
      <c r="A395" s="23" t="str">
        <f>B351&amp;C380&amp;D395</f>
        <v>CONSUMO PER CAPITA (kg ó litros por individuo).T.Alimentos TOTAL ING200-500MIL</v>
      </c>
      <c r="B395" s="23">
        <v>0</v>
      </c>
      <c r="C395" s="23">
        <v>0</v>
      </c>
      <c r="D395" s="24" t="s">
        <v>85</v>
      </c>
      <c r="E395" s="24">
        <v>11.534640616529979</v>
      </c>
      <c r="F395" s="24">
        <v>10.946593110641007</v>
      </c>
      <c r="G395" s="24">
        <v>12.741037346365131</v>
      </c>
      <c r="H395" s="24">
        <v>18.014406646370624</v>
      </c>
      <c r="I395" s="24">
        <v>12.513480507473755</v>
      </c>
      <c r="J395" s="24">
        <v>11.221452517701904</v>
      </c>
      <c r="K395" s="24">
        <v>11.979460725506222</v>
      </c>
      <c r="L395" s="24">
        <v>16.696748799538408</v>
      </c>
      <c r="M395" s="85">
        <v>11.68132669145387</v>
      </c>
    </row>
    <row r="396" spans="1:13" x14ac:dyDescent="0.4">
      <c r="A396" s="23" t="str">
        <f>B351&amp;C380&amp;D396</f>
        <v>CONSUMO PER CAPITA (kg ó litros por individuo).T.Alimentos TOTAL ING&gt;500MIL</v>
      </c>
      <c r="B396" s="23">
        <v>0</v>
      </c>
      <c r="C396" s="23">
        <v>0</v>
      </c>
      <c r="D396" s="24" t="s">
        <v>86</v>
      </c>
      <c r="E396" s="24">
        <v>12.022836230885906</v>
      </c>
      <c r="F396" s="24">
        <v>11.213156155034465</v>
      </c>
      <c r="G396" s="24">
        <v>11.977360564360771</v>
      </c>
      <c r="H396" s="24">
        <v>15.095053404958396</v>
      </c>
      <c r="I396" s="24">
        <v>11.317351259536181</v>
      </c>
      <c r="J396" s="24">
        <v>11.496580674714274</v>
      </c>
      <c r="K396" s="24">
        <v>10.94527707794987</v>
      </c>
      <c r="L396" s="24">
        <v>15.009272933267411</v>
      </c>
      <c r="M396" s="85">
        <v>10.433438798868497</v>
      </c>
    </row>
    <row r="397" spans="1:13" x14ac:dyDescent="0.4">
      <c r="A397" s="23" t="str">
        <f>B351&amp;C380&amp;D397</f>
        <v>CONSUMO PER CAPITA (kg ó litros por individuo).T.Alimentos TOTAL INGDE 15 A 19 AÑOS</v>
      </c>
      <c r="B397" s="23">
        <v>0</v>
      </c>
      <c r="C397" s="23">
        <v>0</v>
      </c>
      <c r="D397" s="24" t="s">
        <v>87</v>
      </c>
      <c r="E397" s="25">
        <v>3.3585510403450494</v>
      </c>
      <c r="F397" s="25">
        <v>4.7255565376904407</v>
      </c>
      <c r="G397" s="24">
        <v>4.7098661886885269</v>
      </c>
      <c r="H397" s="24">
        <v>6.6228402337935766</v>
      </c>
      <c r="I397" s="25">
        <v>5.2001475435189644</v>
      </c>
      <c r="J397" s="25">
        <v>3.3902723103852228</v>
      </c>
      <c r="K397" s="25">
        <v>2.9574332350347246</v>
      </c>
      <c r="L397" s="25">
        <v>5.3168216241009034</v>
      </c>
      <c r="M397" s="85">
        <v>5.475498654303137</v>
      </c>
    </row>
    <row r="398" spans="1:13" x14ac:dyDescent="0.4">
      <c r="A398" s="23" t="str">
        <f>B351&amp;C380&amp;D398</f>
        <v>CONSUMO PER CAPITA (kg ó litros por individuo).T.Alimentos TOTAL INGDE 20 A 24 AÑOS</v>
      </c>
      <c r="B398" s="23">
        <v>0</v>
      </c>
      <c r="C398" s="23">
        <v>0</v>
      </c>
      <c r="D398" s="24" t="s">
        <v>88</v>
      </c>
      <c r="E398" s="24">
        <v>4.8293357007473823</v>
      </c>
      <c r="F398" s="24">
        <v>4.0714083848558733</v>
      </c>
      <c r="G398" s="24">
        <v>3.4729159429039309</v>
      </c>
      <c r="H398" s="24">
        <v>6.6910281693569873</v>
      </c>
      <c r="I398" s="24">
        <v>4.7453595881968793</v>
      </c>
      <c r="J398" s="24">
        <v>4.6805794989440548</v>
      </c>
      <c r="K398" s="24">
        <v>3.6736422871362771</v>
      </c>
      <c r="L398" s="24">
        <v>6.9937086109808533</v>
      </c>
      <c r="M398" s="85">
        <v>4.6083911888284934</v>
      </c>
    </row>
    <row r="399" spans="1:13" x14ac:dyDescent="0.4">
      <c r="A399" s="23" t="str">
        <f>B351&amp;C380&amp;D399</f>
        <v>CONSUMO PER CAPITA (kg ó litros por individuo).T.Alimentos TOTAL INGDE 25 A 34 AÑOS</v>
      </c>
      <c r="B399" s="23">
        <v>0</v>
      </c>
      <c r="C399" s="23">
        <v>0</v>
      </c>
      <c r="D399" s="24" t="s">
        <v>89</v>
      </c>
      <c r="E399" s="24">
        <v>8.3810255679899939</v>
      </c>
      <c r="F399" s="24">
        <v>7.5784697591862153</v>
      </c>
      <c r="G399" s="24">
        <v>7.7302931175118337</v>
      </c>
      <c r="H399" s="24">
        <v>10.524899012539716</v>
      </c>
      <c r="I399" s="24">
        <v>7.9230036436867453</v>
      </c>
      <c r="J399" s="24">
        <v>6.5685729994744548</v>
      </c>
      <c r="K399" s="24">
        <v>6.6408853243761072</v>
      </c>
      <c r="L399" s="24">
        <v>9.8921764028372365</v>
      </c>
      <c r="M399" s="85">
        <v>6.8698585310338283</v>
      </c>
    </row>
    <row r="400" spans="1:13" x14ac:dyDescent="0.4">
      <c r="A400" s="23" t="str">
        <f>B351&amp;C380&amp;D400</f>
        <v>CONSUMO PER CAPITA (kg ó litros por individuo).T.Alimentos TOTAL INGDE 35 A 49 AÑOS</v>
      </c>
      <c r="B400" s="23">
        <v>0</v>
      </c>
      <c r="C400" s="23">
        <v>0</v>
      </c>
      <c r="D400" s="24" t="s">
        <v>90</v>
      </c>
      <c r="E400" s="24">
        <v>10.065513285714395</v>
      </c>
      <c r="F400" s="24">
        <v>8.8567741312721697</v>
      </c>
      <c r="G400" s="24">
        <v>9.4828004683481613</v>
      </c>
      <c r="H400" s="24">
        <v>12.913634603602363</v>
      </c>
      <c r="I400" s="24">
        <v>9.1697544104431454</v>
      </c>
      <c r="J400" s="24">
        <v>9.0531484499562715</v>
      </c>
      <c r="K400" s="24">
        <v>9.4820889693537858</v>
      </c>
      <c r="L400" s="24">
        <v>13.415844819447376</v>
      </c>
      <c r="M400" s="85">
        <v>9.4400378305528161</v>
      </c>
    </row>
    <row r="401" spans="1:13" x14ac:dyDescent="0.4">
      <c r="A401" s="23" t="str">
        <f>B351&amp;C380&amp;D401</f>
        <v>CONSUMO PER CAPITA (kg ó litros por individuo).T.Alimentos TOTAL INGDE 50 A 59 AÑOS</v>
      </c>
      <c r="B401" s="23">
        <v>0</v>
      </c>
      <c r="C401" s="23">
        <v>0</v>
      </c>
      <c r="D401" s="24" t="s">
        <v>91</v>
      </c>
      <c r="E401" s="24">
        <v>13.054818790836981</v>
      </c>
      <c r="F401" s="24">
        <v>12.523438646067451</v>
      </c>
      <c r="G401" s="24">
        <v>12.728203395544476</v>
      </c>
      <c r="H401" s="24">
        <v>18.196067222136218</v>
      </c>
      <c r="I401" s="24">
        <v>13.118485006224443</v>
      </c>
      <c r="J401" s="24">
        <v>13.715943620752354</v>
      </c>
      <c r="K401" s="24">
        <v>14.996267903915864</v>
      </c>
      <c r="L401" s="24">
        <v>20.439201404654156</v>
      </c>
      <c r="M401" s="85">
        <v>12.884123821697447</v>
      </c>
    </row>
    <row r="402" spans="1:13" x14ac:dyDescent="0.4">
      <c r="A402" s="23" t="str">
        <f>B351&amp;C380&amp;D402</f>
        <v>CONSUMO PER CAPITA (kg ó litros por individuo).T.Alimentos TOTAL INGDE 60 A 75 AÑOS</v>
      </c>
      <c r="B402" s="23">
        <v>0</v>
      </c>
      <c r="C402" s="23">
        <v>0</v>
      </c>
      <c r="D402" s="24" t="s">
        <v>92</v>
      </c>
      <c r="E402" s="24">
        <v>13.03558442963562</v>
      </c>
      <c r="F402" s="24">
        <v>13.530558952893866</v>
      </c>
      <c r="G402" s="24">
        <v>14.323355266605756</v>
      </c>
      <c r="H402" s="24">
        <v>20.726266122654014</v>
      </c>
      <c r="I402" s="24">
        <v>13.170125086008307</v>
      </c>
      <c r="J402" s="24">
        <v>14.118026194784061</v>
      </c>
      <c r="K402" s="24">
        <v>14.654279718577246</v>
      </c>
      <c r="L402" s="24">
        <v>20.86080147143295</v>
      </c>
      <c r="M402" s="85">
        <v>13.823700758044707</v>
      </c>
    </row>
    <row r="403" spans="1:13" x14ac:dyDescent="0.4">
      <c r="A403" s="23" t="str">
        <f>B351&amp;C380&amp;D403</f>
        <v>CONSUMO PER CAPITA (kg ó litros por individuo).T.Alimentos TOTAL INGNIVEL ALTO</v>
      </c>
      <c r="B403" s="23">
        <v>0</v>
      </c>
      <c r="C403" s="23">
        <v>0</v>
      </c>
      <c r="D403" s="24" t="s">
        <v>186</v>
      </c>
      <c r="E403" s="24">
        <v>11.380049630666567</v>
      </c>
      <c r="F403" s="24">
        <v>11.584142201920113</v>
      </c>
      <c r="G403" s="24">
        <v>11.545648523097746</v>
      </c>
      <c r="H403" s="24">
        <v>16.123793348813162</v>
      </c>
      <c r="I403" s="24">
        <v>10.986761879497017</v>
      </c>
      <c r="J403" s="24">
        <v>11.142873268954837</v>
      </c>
      <c r="K403" s="24">
        <v>10.958345044449448</v>
      </c>
      <c r="L403" s="24">
        <v>17.577494650221578</v>
      </c>
      <c r="M403" s="85">
        <v>10.663629883441439</v>
      </c>
    </row>
    <row r="404" spans="1:13" x14ac:dyDescent="0.4">
      <c r="A404" s="23" t="str">
        <f>B351&amp;C380&amp;D404</f>
        <v>CONSUMO PER CAPITA (kg ó litros por individuo).T.Alimentos TOTAL INGNIVEL MEDIO ALTO</v>
      </c>
      <c r="B404" s="23">
        <v>0</v>
      </c>
      <c r="C404" s="23">
        <v>0</v>
      </c>
      <c r="D404" s="24" t="s">
        <v>187</v>
      </c>
      <c r="E404" s="24">
        <v>9.907275309941971</v>
      </c>
      <c r="F404" s="24">
        <v>9.6567559531914515</v>
      </c>
      <c r="G404" s="24">
        <v>9.7285612559474473</v>
      </c>
      <c r="H404" s="24">
        <v>13.575686075351998</v>
      </c>
      <c r="I404" s="24">
        <v>9.4889082637295168</v>
      </c>
      <c r="J404" s="24">
        <v>9.4292245469155702</v>
      </c>
      <c r="K404" s="24">
        <v>10.448505733113381</v>
      </c>
      <c r="L404" s="24">
        <v>15.330640648432</v>
      </c>
      <c r="M404" s="85">
        <v>10.804978668469994</v>
      </c>
    </row>
    <row r="405" spans="1:13" x14ac:dyDescent="0.4">
      <c r="A405" s="23" t="str">
        <f>B351&amp;C380&amp;D405</f>
        <v>CONSUMO PER CAPITA (kg ó litros por individuo).T.Alimentos TOTAL INGNIVEL MEDIO</v>
      </c>
      <c r="B405" s="23">
        <v>0</v>
      </c>
      <c r="C405" s="23">
        <v>0</v>
      </c>
      <c r="D405" s="24" t="s">
        <v>188</v>
      </c>
      <c r="E405" s="24">
        <v>10.561438007529082</v>
      </c>
      <c r="F405" s="24">
        <v>9.6278928739682197</v>
      </c>
      <c r="G405" s="24">
        <v>10.209117369950309</v>
      </c>
      <c r="H405" s="24">
        <v>15.908957125303365</v>
      </c>
      <c r="I405" s="24">
        <v>10.83469200022726</v>
      </c>
      <c r="J405" s="24">
        <v>10.245342043909773</v>
      </c>
      <c r="K405" s="24">
        <v>10.839361540507605</v>
      </c>
      <c r="L405" s="24">
        <v>15.268686824064051</v>
      </c>
      <c r="M405" s="85">
        <v>10.150319014221955</v>
      </c>
    </row>
    <row r="406" spans="1:13" x14ac:dyDescent="0.4">
      <c r="A406" s="23" t="str">
        <f>B351&amp;C380&amp;D406</f>
        <v>CONSUMO PER CAPITA (kg ó litros por individuo).T.Alimentos TOTAL INGNIVEL MEDIO BAJO</v>
      </c>
      <c r="B406" s="23">
        <v>0</v>
      </c>
      <c r="C406" s="23">
        <v>0</v>
      </c>
      <c r="D406" s="24" t="s">
        <v>189</v>
      </c>
      <c r="E406" s="24">
        <v>10.143717059034531</v>
      </c>
      <c r="F406" s="24">
        <v>9.5431848859598212</v>
      </c>
      <c r="G406" s="24">
        <v>8.8650187439572772</v>
      </c>
      <c r="H406" s="24">
        <v>13.50012251449288</v>
      </c>
      <c r="I406" s="24">
        <v>9.9866588506997829</v>
      </c>
      <c r="J406" s="24">
        <v>10.255564764569167</v>
      </c>
      <c r="K406" s="24">
        <v>9.9784412600647947</v>
      </c>
      <c r="L406" s="24">
        <v>13.114780016021641</v>
      </c>
      <c r="M406" s="85">
        <v>10.243499460816929</v>
      </c>
    </row>
    <row r="407" spans="1:13" x14ac:dyDescent="0.4">
      <c r="A407" s="23" t="str">
        <f>B351&amp;C380&amp;D407</f>
        <v>CONSUMO PER CAPITA (kg ó litros por individuo).T.Alimentos TOTAL INGHOMBRE</v>
      </c>
      <c r="B407" s="23">
        <v>0</v>
      </c>
      <c r="C407" s="23">
        <v>0</v>
      </c>
      <c r="D407" s="24" t="s">
        <v>97</v>
      </c>
      <c r="E407" s="24">
        <v>10.098277103103799</v>
      </c>
      <c r="F407" s="24">
        <v>9.7493373320672987</v>
      </c>
      <c r="G407" s="24">
        <v>10.438840261406982</v>
      </c>
      <c r="H407" s="24">
        <v>14.764624700156105</v>
      </c>
      <c r="I407" s="24">
        <v>10.049185157279464</v>
      </c>
      <c r="J407" s="24">
        <v>10.249566658923557</v>
      </c>
      <c r="K407" s="24">
        <v>10.421565170382561</v>
      </c>
      <c r="L407" s="24">
        <v>14.955819111350552</v>
      </c>
      <c r="M407" s="85">
        <v>10.358458310997323</v>
      </c>
    </row>
    <row r="408" spans="1:13" x14ac:dyDescent="0.4">
      <c r="A408" s="23" t="str">
        <f>B351&amp;C380&amp;D408</f>
        <v>CONSUMO PER CAPITA (kg ó litros por individuo).T.Alimentos TOTAL INGMUJER</v>
      </c>
      <c r="B408" s="23">
        <v>0</v>
      </c>
      <c r="C408" s="23">
        <v>0</v>
      </c>
      <c r="D408" s="24" t="s">
        <v>98</v>
      </c>
      <c r="E408" s="24">
        <v>10.480100293669967</v>
      </c>
      <c r="F408" s="24">
        <v>9.9794652065988565</v>
      </c>
      <c r="G408" s="24">
        <v>10.064231731046535</v>
      </c>
      <c r="H408" s="24">
        <v>14.33992232773593</v>
      </c>
      <c r="I408" s="24">
        <v>10.184376633800177</v>
      </c>
      <c r="J408" s="24">
        <v>9.9455029575126641</v>
      </c>
      <c r="K408" s="24">
        <v>10.591789433710121</v>
      </c>
      <c r="L408" s="24">
        <v>15.070920570183022</v>
      </c>
      <c r="M408" s="85">
        <v>9.9580351738316804</v>
      </c>
    </row>
    <row r="409" spans="1:13" x14ac:dyDescent="0.4">
      <c r="A409" s="23" t="str">
        <f>B351&amp;C409&amp;D409</f>
        <v>CONSUMO PER CAPITA (kg ó litros por individuo)Total BebidasT.ESPAÑA</v>
      </c>
      <c r="B409" s="23">
        <v>0</v>
      </c>
      <c r="C409" s="23" t="s">
        <v>52</v>
      </c>
      <c r="D409" s="24" t="s">
        <v>45</v>
      </c>
      <c r="E409" s="24">
        <v>14.214766772578095</v>
      </c>
      <c r="F409" s="24">
        <v>12.990275218206342</v>
      </c>
      <c r="G409" s="24">
        <v>14.772501378177138</v>
      </c>
      <c r="H409" s="24">
        <v>22.408627340445179</v>
      </c>
      <c r="I409" s="24">
        <v>13.679239480030544</v>
      </c>
      <c r="J409" s="24">
        <v>12.50561425568435</v>
      </c>
      <c r="K409" s="24">
        <v>14.059937332349724</v>
      </c>
      <c r="L409" s="24">
        <v>21.610219946852936</v>
      </c>
      <c r="M409" s="85">
        <v>12.94399256296855</v>
      </c>
    </row>
    <row r="410" spans="1:13" x14ac:dyDescent="0.4">
      <c r="A410" s="23" t="str">
        <f>B351&amp;C409&amp;D410</f>
        <v>CONSUMO PER CAPITA (kg ó litros por individuo)Total BebidasBCN AM</v>
      </c>
      <c r="B410" s="23">
        <v>0</v>
      </c>
      <c r="C410" s="23">
        <v>0</v>
      </c>
      <c r="D410" s="24" t="s">
        <v>49</v>
      </c>
      <c r="E410" s="24">
        <v>13.980441082275362</v>
      </c>
      <c r="F410" s="24">
        <v>13.776016957421731</v>
      </c>
      <c r="G410" s="24">
        <v>13.602712492558069</v>
      </c>
      <c r="H410" s="24">
        <v>23.78213790293114</v>
      </c>
      <c r="I410" s="24">
        <v>13.761298918079577</v>
      </c>
      <c r="J410" s="24">
        <v>13.484732726920308</v>
      </c>
      <c r="K410" s="24">
        <v>14.145774597116203</v>
      </c>
      <c r="L410" s="24">
        <v>20.620004317007474</v>
      </c>
      <c r="M410" s="85">
        <v>12.743019100887425</v>
      </c>
    </row>
    <row r="411" spans="1:13" x14ac:dyDescent="0.4">
      <c r="A411" s="23" t="str">
        <f>B351&amp;C409&amp;D411</f>
        <v>CONSUMO PER CAPITA (kg ó litros por individuo)Total BebidasREST.CAT ARAGON</v>
      </c>
      <c r="B411" s="23">
        <v>0</v>
      </c>
      <c r="C411" s="23">
        <v>0</v>
      </c>
      <c r="D411" s="24" t="s">
        <v>54</v>
      </c>
      <c r="E411" s="24">
        <v>12.800834479014808</v>
      </c>
      <c r="F411" s="24">
        <v>12.810356264012279</v>
      </c>
      <c r="G411" s="24">
        <v>15.012802053579396</v>
      </c>
      <c r="H411" s="24">
        <v>22.379643851995759</v>
      </c>
      <c r="I411" s="24">
        <v>13.070539520237162</v>
      </c>
      <c r="J411" s="24">
        <v>12.740403610228151</v>
      </c>
      <c r="K411" s="24">
        <v>15.237379318389142</v>
      </c>
      <c r="L411" s="24">
        <v>26.159252145176374</v>
      </c>
      <c r="M411" s="85">
        <v>16.079600280856802</v>
      </c>
    </row>
    <row r="412" spans="1:13" x14ac:dyDescent="0.4">
      <c r="A412" s="23" t="str">
        <f>B351&amp;C409&amp;D412</f>
        <v>CONSUMO PER CAPITA (kg ó litros por individuo)Total BebidasLEVANTE</v>
      </c>
      <c r="B412" s="23">
        <v>0</v>
      </c>
      <c r="C412" s="23">
        <v>0</v>
      </c>
      <c r="D412" s="24" t="s">
        <v>58</v>
      </c>
      <c r="E412" s="24">
        <v>13.98568263872488</v>
      </c>
      <c r="F412" s="24">
        <v>12.34048712166588</v>
      </c>
      <c r="G412" s="24">
        <v>13.289404870100153</v>
      </c>
      <c r="H412" s="24">
        <v>20.970960751473644</v>
      </c>
      <c r="I412" s="24">
        <v>13.632962187117256</v>
      </c>
      <c r="J412" s="24">
        <v>11.473158586598403</v>
      </c>
      <c r="K412" s="24">
        <v>12.009232944863546</v>
      </c>
      <c r="L412" s="24">
        <v>18.557334950859364</v>
      </c>
      <c r="M412" s="85">
        <v>11.093898177345229</v>
      </c>
    </row>
    <row r="413" spans="1:13" x14ac:dyDescent="0.4">
      <c r="A413" s="23" t="str">
        <f>B351&amp;C409&amp;D413</f>
        <v>CONSUMO PER CAPITA (kg ó litros por individuo)Total BebidasANDALUCIA</v>
      </c>
      <c r="B413" s="23">
        <v>0</v>
      </c>
      <c r="C413" s="23">
        <v>0</v>
      </c>
      <c r="D413" s="24" t="s">
        <v>62</v>
      </c>
      <c r="E413" s="24">
        <v>14.44828953178259</v>
      </c>
      <c r="F413" s="24">
        <v>11.926989116378634</v>
      </c>
      <c r="G413" s="24">
        <v>14.356896700184445</v>
      </c>
      <c r="H413" s="24">
        <v>20.467819385881857</v>
      </c>
      <c r="I413" s="24">
        <v>12.860577936576369</v>
      </c>
      <c r="J413" s="24">
        <v>11.80217532457989</v>
      </c>
      <c r="K413" s="24">
        <v>14.045495498593443</v>
      </c>
      <c r="L413" s="24">
        <v>20.820990044623887</v>
      </c>
      <c r="M413" s="85">
        <v>12.420074388285416</v>
      </c>
    </row>
    <row r="414" spans="1:13" x14ac:dyDescent="0.4">
      <c r="A414" s="23" t="str">
        <f>B351&amp;C409&amp;D414</f>
        <v>CONSUMO PER CAPITA (kg ó litros por individuo)Total BebidasMDD AM</v>
      </c>
      <c r="B414" s="23">
        <v>0</v>
      </c>
      <c r="C414" s="23">
        <v>0</v>
      </c>
      <c r="D414" s="24" t="s">
        <v>66</v>
      </c>
      <c r="E414" s="24">
        <v>13.463539864137953</v>
      </c>
      <c r="F414" s="24">
        <v>12.677959682544879</v>
      </c>
      <c r="G414" s="24">
        <v>14.962701332391545</v>
      </c>
      <c r="H414" s="24">
        <v>21.92642414512704</v>
      </c>
      <c r="I414" s="24">
        <v>12.967977447030815</v>
      </c>
      <c r="J414" s="24">
        <v>12.048846171215184</v>
      </c>
      <c r="K414" s="24">
        <v>13.293137438535629</v>
      </c>
      <c r="L414" s="24">
        <v>20.542370888970147</v>
      </c>
      <c r="M414" s="85">
        <v>11.91281431999675</v>
      </c>
    </row>
    <row r="415" spans="1:13" x14ac:dyDescent="0.4">
      <c r="A415" s="23" t="str">
        <f>B351&amp;C409&amp;D415</f>
        <v>CONSUMO PER CAPITA (kg ó litros por individuo)Total BebidasRTO CENTRO</v>
      </c>
      <c r="B415" s="23">
        <v>0</v>
      </c>
      <c r="C415" s="23">
        <v>0</v>
      </c>
      <c r="D415" s="24" t="s">
        <v>69</v>
      </c>
      <c r="E415" s="24">
        <v>14.427382479096499</v>
      </c>
      <c r="F415" s="24">
        <v>11.690116536737168</v>
      </c>
      <c r="G415" s="24">
        <v>13.515462217771631</v>
      </c>
      <c r="H415" s="24">
        <v>21.09686572431886</v>
      </c>
      <c r="I415" s="24">
        <v>12.941695859744897</v>
      </c>
      <c r="J415" s="24">
        <v>11.131021363101906</v>
      </c>
      <c r="K415" s="24">
        <v>13.137758095398905</v>
      </c>
      <c r="L415" s="24">
        <v>19.685565443119184</v>
      </c>
      <c r="M415" s="85">
        <v>11.949742388444747</v>
      </c>
    </row>
    <row r="416" spans="1:13" x14ac:dyDescent="0.4">
      <c r="A416" s="23" t="str">
        <f>B351&amp;C409&amp;D416</f>
        <v>CONSUMO PER CAPITA (kg ó litros por individuo)Total BebidasNORTE-CENTRO</v>
      </c>
      <c r="B416" s="23">
        <v>0</v>
      </c>
      <c r="C416" s="23">
        <v>0</v>
      </c>
      <c r="D416" s="24" t="s">
        <v>72</v>
      </c>
      <c r="E416" s="24">
        <v>14.80841834549854</v>
      </c>
      <c r="F416" s="24">
        <v>13.755373206630553</v>
      </c>
      <c r="G416" s="24">
        <v>14.46844069673438</v>
      </c>
      <c r="H416" s="24">
        <v>24.282810952823031</v>
      </c>
      <c r="I416" s="24">
        <v>14.893713180953892</v>
      </c>
      <c r="J416" s="24">
        <v>12.882510857864046</v>
      </c>
      <c r="K416" s="24">
        <v>14.175185443844343</v>
      </c>
      <c r="L416" s="24">
        <v>23.376768046082123</v>
      </c>
      <c r="M416" s="85">
        <v>13.707477504431232</v>
      </c>
    </row>
    <row r="417" spans="1:13" x14ac:dyDescent="0.4">
      <c r="A417" s="23" t="str">
        <f>B351&amp;C409&amp;D417</f>
        <v>CONSUMO PER CAPITA (kg ó litros por individuo)Total BebidasNOROESTE</v>
      </c>
      <c r="B417" s="23">
        <v>0</v>
      </c>
      <c r="C417" s="23">
        <v>0</v>
      </c>
      <c r="D417" s="24" t="s">
        <v>74</v>
      </c>
      <c r="E417" s="24">
        <v>16.602208150921957</v>
      </c>
      <c r="F417" s="24">
        <v>17.014377472623973</v>
      </c>
      <c r="G417" s="24">
        <v>20.541423865682656</v>
      </c>
      <c r="H417" s="24">
        <v>28.062539801922238</v>
      </c>
      <c r="I417" s="24">
        <v>16.98731873651235</v>
      </c>
      <c r="J417" s="24">
        <v>16.328018915096226</v>
      </c>
      <c r="K417" s="24">
        <v>17.896602773530915</v>
      </c>
      <c r="L417" s="24">
        <v>24.915149765514265</v>
      </c>
      <c r="M417" s="85">
        <v>14.768890867060485</v>
      </c>
    </row>
    <row r="418" spans="1:13" x14ac:dyDescent="0.4">
      <c r="A418" s="23" t="str">
        <f>B351&amp;C409&amp;D418</f>
        <v>CONSUMO PER CAPITA (kg ó litros por individuo)Total Bebidas&lt;2MIL</v>
      </c>
      <c r="B418" s="23">
        <v>0</v>
      </c>
      <c r="C418" s="23">
        <v>0</v>
      </c>
      <c r="D418" s="25" t="s">
        <v>77</v>
      </c>
      <c r="E418" s="25">
        <v>12.604682682140256</v>
      </c>
      <c r="F418" s="24">
        <v>12.428346115669866</v>
      </c>
      <c r="G418" s="25">
        <v>13.82098013226911</v>
      </c>
      <c r="H418" s="25">
        <v>22.840643266811469</v>
      </c>
      <c r="I418" s="25">
        <v>11.763951656750502</v>
      </c>
      <c r="J418" s="25">
        <v>11.665207527067688</v>
      </c>
      <c r="K418" s="25">
        <v>13.923554503982254</v>
      </c>
      <c r="L418" s="25">
        <v>21.24598204216403</v>
      </c>
      <c r="M418" s="85">
        <v>11.41008066785267</v>
      </c>
    </row>
    <row r="419" spans="1:13" x14ac:dyDescent="0.4">
      <c r="A419" s="23" t="str">
        <f>B351&amp;C409&amp;D419</f>
        <v>CONSUMO PER CAPITA (kg ó litros por individuo)Total Bebidas2-5MIL</v>
      </c>
      <c r="B419" s="23">
        <v>0</v>
      </c>
      <c r="C419" s="23">
        <v>0</v>
      </c>
      <c r="D419" s="25" t="s">
        <v>80</v>
      </c>
      <c r="E419" s="25">
        <v>9.9338212678063993</v>
      </c>
      <c r="F419" s="24">
        <v>9.6861774428738823</v>
      </c>
      <c r="G419" s="24">
        <v>10.39584630692052</v>
      </c>
      <c r="H419" s="24">
        <v>17.058625683640127</v>
      </c>
      <c r="I419" s="24">
        <v>9.8391154326076702</v>
      </c>
      <c r="J419" s="24">
        <v>9.3329336224405655</v>
      </c>
      <c r="K419" s="24">
        <v>9.9859403161471221</v>
      </c>
      <c r="L419" s="25">
        <v>15.627133559246275</v>
      </c>
      <c r="M419" s="85">
        <v>8.4326040477307291</v>
      </c>
    </row>
    <row r="420" spans="1:13" x14ac:dyDescent="0.4">
      <c r="A420" s="23" t="str">
        <f>B351&amp;C409&amp;D420</f>
        <v>CONSUMO PER CAPITA (kg ó litros por individuo)Total Bebidas5-10MIL</v>
      </c>
      <c r="B420" s="23">
        <v>0</v>
      </c>
      <c r="C420" s="23">
        <v>0</v>
      </c>
      <c r="D420" s="24" t="s">
        <v>81</v>
      </c>
      <c r="E420" s="24">
        <v>12.861155262859834</v>
      </c>
      <c r="F420" s="24">
        <v>11.322209824142542</v>
      </c>
      <c r="G420" s="24">
        <v>15.275925749636054</v>
      </c>
      <c r="H420" s="24">
        <v>21.406655276260086</v>
      </c>
      <c r="I420" s="24">
        <v>12.707083504610535</v>
      </c>
      <c r="J420" s="24">
        <v>11.335506931607762</v>
      </c>
      <c r="K420" s="24">
        <v>13.358830091169127</v>
      </c>
      <c r="L420" s="24">
        <v>20.190334705282439</v>
      </c>
      <c r="M420" s="85">
        <v>12.907538562537363</v>
      </c>
    </row>
    <row r="421" spans="1:13" x14ac:dyDescent="0.4">
      <c r="A421" s="23" t="str">
        <f>B351&amp;C409&amp;D421</f>
        <v>CONSUMO PER CAPITA (kg ó litros por individuo)Total Bebidas10-30MIL</v>
      </c>
      <c r="B421" s="23">
        <v>0</v>
      </c>
      <c r="C421" s="23">
        <v>0</v>
      </c>
      <c r="D421" s="24" t="s">
        <v>82</v>
      </c>
      <c r="E421" s="24">
        <v>14.220738049454075</v>
      </c>
      <c r="F421" s="24">
        <v>12.884650453884719</v>
      </c>
      <c r="G421" s="24">
        <v>14.357756530073972</v>
      </c>
      <c r="H421" s="24">
        <v>21.177588476062745</v>
      </c>
      <c r="I421" s="24">
        <v>13.585830850294975</v>
      </c>
      <c r="J421" s="24">
        <v>12.346506641482346</v>
      </c>
      <c r="K421" s="24">
        <v>14.283429430070244</v>
      </c>
      <c r="L421" s="24">
        <v>20.989226170661347</v>
      </c>
      <c r="M421" s="85">
        <v>12.343377059623805</v>
      </c>
    </row>
    <row r="422" spans="1:13" x14ac:dyDescent="0.4">
      <c r="A422" s="23" t="str">
        <f>B351&amp;C409&amp;D422</f>
        <v>CONSUMO PER CAPITA (kg ó litros por individuo)Total Bebidas30-100MIL</v>
      </c>
      <c r="B422" s="23">
        <v>0</v>
      </c>
      <c r="C422" s="23">
        <v>0</v>
      </c>
      <c r="D422" s="24" t="s">
        <v>83</v>
      </c>
      <c r="E422" s="24">
        <v>13.691044883122784</v>
      </c>
      <c r="F422" s="24">
        <v>12.246521254530519</v>
      </c>
      <c r="G422" s="24">
        <v>13.949279885143932</v>
      </c>
      <c r="H422" s="24">
        <v>21.425912256668088</v>
      </c>
      <c r="I422" s="24">
        <v>13.34747351303092</v>
      </c>
      <c r="J422" s="24">
        <v>11.817405126260308</v>
      </c>
      <c r="K422" s="24">
        <v>13.36109392830625</v>
      </c>
      <c r="L422" s="24">
        <v>22.963428746120936</v>
      </c>
      <c r="M422" s="85">
        <v>14.164414972890009</v>
      </c>
    </row>
    <row r="423" spans="1:13" x14ac:dyDescent="0.4">
      <c r="A423" s="23" t="str">
        <f>B351&amp;C409&amp;D423</f>
        <v>CONSUMO PER CAPITA (kg ó litros por individuo)Total Bebidas100-200MIL</v>
      </c>
      <c r="B423" s="23">
        <v>0</v>
      </c>
      <c r="C423" s="23">
        <v>0</v>
      </c>
      <c r="D423" s="24" t="s">
        <v>84</v>
      </c>
      <c r="E423" s="24">
        <v>14.348549213641782</v>
      </c>
      <c r="F423" s="24">
        <v>12.389248403324213</v>
      </c>
      <c r="G423" s="24">
        <v>14.626363084450244</v>
      </c>
      <c r="H423" s="24">
        <v>21.852763913332023</v>
      </c>
      <c r="I423" s="24">
        <v>12.931175435483636</v>
      </c>
      <c r="J423" s="24">
        <v>12.498822658395566</v>
      </c>
      <c r="K423" s="24">
        <v>13.888199430561558</v>
      </c>
      <c r="L423" s="24">
        <v>21.890023208207197</v>
      </c>
      <c r="M423" s="85">
        <v>12.652662711476985</v>
      </c>
    </row>
    <row r="424" spans="1:13" x14ac:dyDescent="0.4">
      <c r="A424" s="23" t="str">
        <f>B351&amp;C409&amp;D424</f>
        <v>CONSUMO PER CAPITA (kg ó litros por individuo)Total Bebidas200-500MIL</v>
      </c>
      <c r="B424" s="23">
        <v>0</v>
      </c>
      <c r="C424" s="23">
        <v>0</v>
      </c>
      <c r="D424" s="24" t="s">
        <v>85</v>
      </c>
      <c r="E424" s="24">
        <v>15.402386146663854</v>
      </c>
      <c r="F424" s="24">
        <v>14.58871410738052</v>
      </c>
      <c r="G424" s="24">
        <v>16.048879789628707</v>
      </c>
      <c r="H424" s="24">
        <v>25.815744091446255</v>
      </c>
      <c r="I424" s="24">
        <v>15.863329940730992</v>
      </c>
      <c r="J424" s="24">
        <v>13.677140596661559</v>
      </c>
      <c r="K424" s="24">
        <v>15.34364708098782</v>
      </c>
      <c r="L424" s="24">
        <v>22.847004683186103</v>
      </c>
      <c r="M424" s="85">
        <v>13.617559364299044</v>
      </c>
    </row>
    <row r="425" spans="1:13" x14ac:dyDescent="0.4">
      <c r="A425" s="23" t="str">
        <f>B351&amp;C409&amp;D425</f>
        <v>CONSUMO PER CAPITA (kg ó litros por individuo)Total Bebidas&gt;500MIL</v>
      </c>
      <c r="B425" s="23">
        <v>0</v>
      </c>
      <c r="C425" s="23">
        <v>0</v>
      </c>
      <c r="D425" s="24" t="s">
        <v>86</v>
      </c>
      <c r="E425" s="24">
        <v>16.691770211337772</v>
      </c>
      <c r="F425" s="24">
        <v>15.456917973626433</v>
      </c>
      <c r="G425" s="24">
        <v>17.114796173810323</v>
      </c>
      <c r="H425" s="24">
        <v>25.037538317161086</v>
      </c>
      <c r="I425" s="24">
        <v>15.562651680563077</v>
      </c>
      <c r="J425" s="24">
        <v>14.755161086999351</v>
      </c>
      <c r="K425" s="24">
        <v>15.80136296845504</v>
      </c>
      <c r="L425" s="24">
        <v>22.658906220120745</v>
      </c>
      <c r="M425" s="85">
        <v>14.074719126643085</v>
      </c>
    </row>
    <row r="426" spans="1:13" x14ac:dyDescent="0.4">
      <c r="A426" s="23" t="str">
        <f>B351&amp;C409&amp;D426</f>
        <v>CONSUMO PER CAPITA (kg ó litros por individuo)Total BebidasDE 15 A 19 AÑOS</v>
      </c>
      <c r="B426" s="23">
        <v>0</v>
      </c>
      <c r="C426" s="23">
        <v>0</v>
      </c>
      <c r="D426" s="25" t="s">
        <v>87</v>
      </c>
      <c r="E426" s="25">
        <v>3.5500984279260379</v>
      </c>
      <c r="F426" s="24">
        <v>3.081037649364891</v>
      </c>
      <c r="G426" s="24">
        <v>3.0932353284257634</v>
      </c>
      <c r="H426" s="24">
        <v>6.947804379848213</v>
      </c>
      <c r="I426" s="24">
        <v>5.3065713257941773</v>
      </c>
      <c r="J426" s="25">
        <v>2.2908774269845504</v>
      </c>
      <c r="K426" s="25">
        <v>2.6300853979337169</v>
      </c>
      <c r="L426" s="25">
        <v>6.2206553357991821</v>
      </c>
      <c r="M426" s="85">
        <v>3.1102293141096937</v>
      </c>
    </row>
    <row r="427" spans="1:13" x14ac:dyDescent="0.4">
      <c r="A427" s="23" t="str">
        <f>B351&amp;C409&amp;D427</f>
        <v>CONSUMO PER CAPITA (kg ó litros por individuo)Total BebidasDE 20 A 24 AÑOS</v>
      </c>
      <c r="B427" s="23">
        <v>0</v>
      </c>
      <c r="C427" s="23">
        <v>0</v>
      </c>
      <c r="D427" s="24" t="s">
        <v>88</v>
      </c>
      <c r="E427" s="24">
        <v>5.1416778916699393</v>
      </c>
      <c r="F427" s="24">
        <v>5.3046132178642056</v>
      </c>
      <c r="G427" s="24">
        <v>5.2139091840421434</v>
      </c>
      <c r="H427" s="24">
        <v>8.6853343129005225</v>
      </c>
      <c r="I427" s="24">
        <v>4.3460986846402347</v>
      </c>
      <c r="J427" s="24">
        <v>3.8939824869924413</v>
      </c>
      <c r="K427" s="24">
        <v>4.9363564759417047</v>
      </c>
      <c r="L427" s="24">
        <v>6.5054675169457363</v>
      </c>
      <c r="M427" s="85">
        <v>4.0653463935358864</v>
      </c>
    </row>
    <row r="428" spans="1:13" x14ac:dyDescent="0.4">
      <c r="A428" s="23" t="str">
        <f>B351&amp;C409&amp;D428</f>
        <v>CONSUMO PER CAPITA (kg ó litros por individuo)Total BebidasDE 25 A 34 AÑOS</v>
      </c>
      <c r="B428" s="23">
        <v>0</v>
      </c>
      <c r="C428" s="23">
        <v>0</v>
      </c>
      <c r="D428" s="24" t="s">
        <v>89</v>
      </c>
      <c r="E428" s="24">
        <v>7.7097575664207003</v>
      </c>
      <c r="F428" s="24">
        <v>6.6589250873380088</v>
      </c>
      <c r="G428" s="24">
        <v>7.7460911307398987</v>
      </c>
      <c r="H428" s="24">
        <v>10.584646238968395</v>
      </c>
      <c r="I428" s="24">
        <v>7.5317972385528709</v>
      </c>
      <c r="J428" s="24">
        <v>5.7029252576768394</v>
      </c>
      <c r="K428" s="24">
        <v>6.0625445691963789</v>
      </c>
      <c r="L428" s="24">
        <v>9.2081092987283739</v>
      </c>
      <c r="M428" s="85">
        <v>5.9288134104518475</v>
      </c>
    </row>
    <row r="429" spans="1:13" x14ac:dyDescent="0.4">
      <c r="A429" s="23" t="str">
        <f>B351&amp;C409&amp;D429</f>
        <v>CONSUMO PER CAPITA (kg ó litros por individuo)Total BebidasDE 35 A 49 AÑOS</v>
      </c>
      <c r="B429" s="23">
        <v>0</v>
      </c>
      <c r="C429" s="23">
        <v>0</v>
      </c>
      <c r="D429" s="24" t="s">
        <v>90</v>
      </c>
      <c r="E429" s="24">
        <v>12.06704084199497</v>
      </c>
      <c r="F429" s="24">
        <v>11.083705195794655</v>
      </c>
      <c r="G429" s="24">
        <v>12.18188111469148</v>
      </c>
      <c r="H429" s="24">
        <v>19.104933561181028</v>
      </c>
      <c r="I429" s="24">
        <v>11.458118921959228</v>
      </c>
      <c r="J429" s="24">
        <v>10.033168746441818</v>
      </c>
      <c r="K429" s="24">
        <v>11.377545985486023</v>
      </c>
      <c r="L429" s="24">
        <v>16.937821223940542</v>
      </c>
      <c r="M429" s="85">
        <v>10.094054507051565</v>
      </c>
    </row>
    <row r="430" spans="1:13" x14ac:dyDescent="0.4">
      <c r="A430" s="23" t="str">
        <f>B351&amp;C409&amp;D430</f>
        <v>CONSUMO PER CAPITA (kg ó litros por individuo)Total BebidasDE 50 A 59 AÑOS</v>
      </c>
      <c r="B430" s="23">
        <v>0</v>
      </c>
      <c r="C430" s="23">
        <v>0</v>
      </c>
      <c r="D430" s="24" t="s">
        <v>91</v>
      </c>
      <c r="E430" s="24">
        <v>18.453820464682412</v>
      </c>
      <c r="F430" s="24">
        <v>16.280035678456613</v>
      </c>
      <c r="G430" s="24">
        <v>18.255330028482742</v>
      </c>
      <c r="H430" s="24">
        <v>29.187186803016061</v>
      </c>
      <c r="I430" s="24">
        <v>16.969706004400802</v>
      </c>
      <c r="J430" s="24">
        <v>16.623713365855004</v>
      </c>
      <c r="K430" s="24">
        <v>18.841463140772635</v>
      </c>
      <c r="L430" s="24">
        <v>28.553138973425376</v>
      </c>
      <c r="M430" s="85">
        <v>16.633155123091186</v>
      </c>
    </row>
    <row r="431" spans="1:13" x14ac:dyDescent="0.4">
      <c r="A431" s="23" t="str">
        <f>B351&amp;C409&amp;D431</f>
        <v>CONSUMO PER CAPITA (kg ó litros por individuo)Total BebidasDE 60 A 75 AÑOS</v>
      </c>
      <c r="B431" s="23">
        <v>0</v>
      </c>
      <c r="C431" s="23">
        <v>0</v>
      </c>
      <c r="D431" s="25" t="s">
        <v>92</v>
      </c>
      <c r="E431" s="25">
        <v>23.341977261396227</v>
      </c>
      <c r="F431" s="24">
        <v>21.80156071122105</v>
      </c>
      <c r="G431" s="24">
        <v>25.838638425436557</v>
      </c>
      <c r="H431" s="24">
        <v>36.917368556709953</v>
      </c>
      <c r="I431" s="24">
        <v>22.820776998526352</v>
      </c>
      <c r="J431" s="24">
        <v>21.949836620131276</v>
      </c>
      <c r="K431" s="24">
        <v>24.484261082340101</v>
      </c>
      <c r="L431" s="24">
        <v>38.401630045565057</v>
      </c>
      <c r="M431" s="85">
        <v>23.348696632154766</v>
      </c>
    </row>
    <row r="432" spans="1:13" x14ac:dyDescent="0.4">
      <c r="A432" s="23" t="str">
        <f>B351&amp;C409&amp;D432</f>
        <v>CONSUMO PER CAPITA (kg ó litros por individuo)Total BebidasNIVEL ALTO</v>
      </c>
      <c r="B432" s="23">
        <v>0</v>
      </c>
      <c r="C432" s="23">
        <v>0</v>
      </c>
      <c r="D432" s="24" t="s">
        <v>186</v>
      </c>
      <c r="E432" s="24">
        <v>14.003807504024044</v>
      </c>
      <c r="F432" s="24">
        <v>13.795254301671156</v>
      </c>
      <c r="G432" s="24">
        <v>15.672929107742268</v>
      </c>
      <c r="H432" s="24">
        <v>24.444365819456653</v>
      </c>
      <c r="I432" s="24">
        <v>14.131204377750278</v>
      </c>
      <c r="J432" s="24">
        <v>13.123769054391042</v>
      </c>
      <c r="K432" s="24">
        <v>15.295920672659674</v>
      </c>
      <c r="L432" s="24">
        <v>23.026250568401693</v>
      </c>
      <c r="M432" s="85">
        <v>13.111877031126626</v>
      </c>
    </row>
    <row r="433" spans="1:13" x14ac:dyDescent="0.4">
      <c r="A433" s="23" t="str">
        <f>B351&amp;C409&amp;D433</f>
        <v>CONSUMO PER CAPITA (kg ó litros por individuo)Total BebidasNIVEL MEDIO ALTO</v>
      </c>
      <c r="B433" s="23">
        <v>0</v>
      </c>
      <c r="C433" s="23">
        <v>0</v>
      </c>
      <c r="D433" s="24" t="s">
        <v>187</v>
      </c>
      <c r="E433" s="24">
        <v>13.891592675031248</v>
      </c>
      <c r="F433" s="24">
        <v>12.242382641622767</v>
      </c>
      <c r="G433" s="24">
        <v>13.813489105534853</v>
      </c>
      <c r="H433" s="24">
        <v>21.52845268828483</v>
      </c>
      <c r="I433" s="24">
        <v>12.595422762687887</v>
      </c>
      <c r="J433" s="24">
        <v>12.003165342129876</v>
      </c>
      <c r="K433" s="24">
        <v>12.559587639817037</v>
      </c>
      <c r="L433" s="24">
        <v>19.325392937660727</v>
      </c>
      <c r="M433" s="85">
        <v>11.734856109127952</v>
      </c>
    </row>
    <row r="434" spans="1:13" x14ac:dyDescent="0.4">
      <c r="A434" s="23" t="str">
        <f>B351&amp;C409&amp;D434</f>
        <v>CONSUMO PER CAPITA (kg ó litros por individuo)Total BebidasNIVEL MEDIO</v>
      </c>
      <c r="B434" s="23">
        <v>0</v>
      </c>
      <c r="C434" s="23">
        <v>0</v>
      </c>
      <c r="D434" s="24" t="s">
        <v>188</v>
      </c>
      <c r="E434" s="24">
        <v>14.86105266798848</v>
      </c>
      <c r="F434" s="24">
        <v>13.550554721355001</v>
      </c>
      <c r="G434" s="24">
        <v>14.700801099881106</v>
      </c>
      <c r="H434" s="24">
        <v>23.166155789797095</v>
      </c>
      <c r="I434" s="24">
        <v>14.070804838731016</v>
      </c>
      <c r="J434" s="24">
        <v>12.271954455859069</v>
      </c>
      <c r="K434" s="24">
        <v>13.639788003772868</v>
      </c>
      <c r="L434" s="24">
        <v>22.397026308253199</v>
      </c>
      <c r="M434" s="85">
        <v>13.439374981442835</v>
      </c>
    </row>
    <row r="435" spans="1:13" x14ac:dyDescent="0.4">
      <c r="A435" s="23" t="str">
        <f>B351&amp;C409&amp;D435</f>
        <v>CONSUMO PER CAPITA (kg ó litros por individuo)Total BebidasNIVEL MEDIO BAJO</v>
      </c>
      <c r="B435" s="23">
        <v>0</v>
      </c>
      <c r="C435" s="23">
        <v>0</v>
      </c>
      <c r="D435" s="24" t="s">
        <v>189</v>
      </c>
      <c r="E435" s="24">
        <v>15.397825749016468</v>
      </c>
      <c r="F435" s="24">
        <v>12.457651763205282</v>
      </c>
      <c r="G435" s="24">
        <v>14.500275331212629</v>
      </c>
      <c r="H435" s="24">
        <v>21.542514200749768</v>
      </c>
      <c r="I435" s="24">
        <v>13.697091411347843</v>
      </c>
      <c r="J435" s="24">
        <v>12.755902114318259</v>
      </c>
      <c r="K435" s="24">
        <v>13.73511307703532</v>
      </c>
      <c r="L435" s="24">
        <v>21.564031037346027</v>
      </c>
      <c r="M435" s="85">
        <v>13.257860923367593</v>
      </c>
    </row>
    <row r="436" spans="1:13" x14ac:dyDescent="0.4">
      <c r="A436" s="23" t="str">
        <f>B351&amp;C409&amp;D436</f>
        <v>CONSUMO PER CAPITA (kg ó litros por individuo)Total BebidasHOMBRE</v>
      </c>
      <c r="B436" s="23">
        <v>0</v>
      </c>
      <c r="C436" s="23">
        <v>0</v>
      </c>
      <c r="D436" s="24" t="s">
        <v>97</v>
      </c>
      <c r="E436" s="24">
        <v>16.729970540099885</v>
      </c>
      <c r="F436" s="24">
        <v>15.178160559215859</v>
      </c>
      <c r="G436" s="24">
        <v>17.227467544044789</v>
      </c>
      <c r="H436" s="24">
        <v>25.571833119612641</v>
      </c>
      <c r="I436" s="24">
        <v>16.184889307904694</v>
      </c>
      <c r="J436" s="24">
        <v>14.93392752701177</v>
      </c>
      <c r="K436" s="24">
        <v>16.494397455563146</v>
      </c>
      <c r="L436" s="24">
        <v>25.636469501634352</v>
      </c>
      <c r="M436" s="85">
        <v>15.693174543654223</v>
      </c>
    </row>
    <row r="437" spans="1:13" x14ac:dyDescent="0.4">
      <c r="A437" s="23" t="str">
        <f>B351&amp;C409&amp;D437</f>
        <v>CONSUMO PER CAPITA (kg ó litros por individuo)Total BebidasMUJER</v>
      </c>
      <c r="B437" s="23">
        <v>0</v>
      </c>
      <c r="C437" s="23">
        <v>0</v>
      </c>
      <c r="D437" s="24" t="s">
        <v>98</v>
      </c>
      <c r="E437" s="24">
        <v>11.725523326771313</v>
      </c>
      <c r="F437" s="24">
        <v>10.828499884723854</v>
      </c>
      <c r="G437" s="24">
        <v>12.346792037006306</v>
      </c>
      <c r="H437" s="24">
        <v>19.283114183617819</v>
      </c>
      <c r="I437" s="24">
        <v>11.203422586743391</v>
      </c>
      <c r="J437" s="24">
        <v>10.108173715992956</v>
      </c>
      <c r="K437" s="24">
        <v>11.656389945541006</v>
      </c>
      <c r="L437" s="24">
        <v>17.634218763669452</v>
      </c>
      <c r="M437" s="85">
        <v>10.230317036000582</v>
      </c>
    </row>
    <row r="438" spans="1:13" x14ac:dyDescent="0.4">
      <c r="A438" s="23" t="str">
        <f>B351&amp;C438&amp;D438</f>
        <v>CONSUMO PER CAPITA (kg ó litros por individuo)Total Bebidas FriasT.ESPAÑA</v>
      </c>
      <c r="B438" s="23">
        <v>0</v>
      </c>
      <c r="C438" s="23" t="s">
        <v>57</v>
      </c>
      <c r="D438" s="24" t="s">
        <v>45</v>
      </c>
      <c r="E438" s="24">
        <v>12.233029332728659</v>
      </c>
      <c r="F438" s="24">
        <v>10.982819540536681</v>
      </c>
      <c r="G438" s="24">
        <v>12.898896903743925</v>
      </c>
      <c r="H438" s="24">
        <v>20.129221419597901</v>
      </c>
      <c r="I438" s="24">
        <v>11.7658800173131</v>
      </c>
      <c r="J438" s="24">
        <v>10.56364310876879</v>
      </c>
      <c r="K438" s="24">
        <v>12.255948316403973</v>
      </c>
      <c r="L438" s="24">
        <v>19.399762037326788</v>
      </c>
      <c r="M438" s="85">
        <v>11.135374469594339</v>
      </c>
    </row>
    <row r="439" spans="1:13" x14ac:dyDescent="0.4">
      <c r="A439" s="23" t="str">
        <f>B351&amp;C438&amp;D439</f>
        <v>CONSUMO PER CAPITA (kg ó litros por individuo)Total Bebidas FriasBCN AM</v>
      </c>
      <c r="B439" s="23">
        <v>0</v>
      </c>
      <c r="C439" s="23">
        <v>0</v>
      </c>
      <c r="D439" s="24" t="s">
        <v>49</v>
      </c>
      <c r="E439" s="25">
        <v>12.15548460836329</v>
      </c>
      <c r="F439" s="25">
        <v>11.77044513360441</v>
      </c>
      <c r="G439" s="25">
        <v>11.671572125961763</v>
      </c>
      <c r="H439" s="25">
        <v>21.471290511925815</v>
      </c>
      <c r="I439" s="25">
        <v>11.789049062930467</v>
      </c>
      <c r="J439" s="25">
        <v>11.656630520713426</v>
      </c>
      <c r="K439" s="25">
        <v>12.341562586855533</v>
      </c>
      <c r="L439" s="25">
        <v>18.401771308426</v>
      </c>
      <c r="M439" s="85">
        <v>10.755341336235524</v>
      </c>
    </row>
    <row r="440" spans="1:13" x14ac:dyDescent="0.4">
      <c r="A440" s="23" t="str">
        <f>B351&amp;C438&amp;D440</f>
        <v>CONSUMO PER CAPITA (kg ó litros por individuo)Total Bebidas FriasREST.CAT ARAGON</v>
      </c>
      <c r="B440" s="23">
        <v>0</v>
      </c>
      <c r="C440" s="23">
        <v>0</v>
      </c>
      <c r="D440" s="24" t="s">
        <v>54</v>
      </c>
      <c r="E440" s="24">
        <v>10.708934654918783</v>
      </c>
      <c r="F440" s="24">
        <v>10.700649334467577</v>
      </c>
      <c r="G440" s="24">
        <v>13.068782955964943</v>
      </c>
      <c r="H440" s="24">
        <v>20.032863384987241</v>
      </c>
      <c r="I440" s="25">
        <v>11.046153024363791</v>
      </c>
      <c r="J440" s="25">
        <v>10.594100102212321</v>
      </c>
      <c r="K440" s="24">
        <v>13.332609411335943</v>
      </c>
      <c r="L440" s="24">
        <v>23.982012851960981</v>
      </c>
      <c r="M440" s="85">
        <v>14.103093245814625</v>
      </c>
    </row>
    <row r="441" spans="1:13" x14ac:dyDescent="0.4">
      <c r="A441" s="23" t="str">
        <f>B351&amp;C438&amp;D441</f>
        <v>CONSUMO PER CAPITA (kg ó litros por individuo)Total Bebidas FriasLEVANTE</v>
      </c>
      <c r="B441" s="23">
        <v>0</v>
      </c>
      <c r="C441" s="23">
        <v>0</v>
      </c>
      <c r="D441" s="24" t="s">
        <v>58</v>
      </c>
      <c r="E441" s="24">
        <v>12.206217523711782</v>
      </c>
      <c r="F441" s="24">
        <v>10.510244927198281</v>
      </c>
      <c r="G441" s="24">
        <v>11.685271781684978</v>
      </c>
      <c r="H441" s="24">
        <v>19.049371325230204</v>
      </c>
      <c r="I441" s="24">
        <v>11.891484928021303</v>
      </c>
      <c r="J441" s="24">
        <v>9.785897808996074</v>
      </c>
      <c r="K441" s="24">
        <v>10.491237981487179</v>
      </c>
      <c r="L441" s="24">
        <v>16.735452878532204</v>
      </c>
      <c r="M441" s="85">
        <v>9.56834334606061</v>
      </c>
    </row>
    <row r="442" spans="1:13" x14ac:dyDescent="0.4">
      <c r="A442" s="23" t="str">
        <f>B351&amp;C438&amp;D442</f>
        <v>CONSUMO PER CAPITA (kg ó litros por individuo)Total Bebidas FriasANDALUCIA</v>
      </c>
      <c r="B442" s="23">
        <v>0</v>
      </c>
      <c r="C442" s="23">
        <v>0</v>
      </c>
      <c r="D442" s="24" t="s">
        <v>62</v>
      </c>
      <c r="E442" s="24">
        <v>12.616099468370516</v>
      </c>
      <c r="F442" s="24">
        <v>10.193769540849724</v>
      </c>
      <c r="G442" s="24">
        <v>12.766710570947108</v>
      </c>
      <c r="H442" s="24">
        <v>18.445391076207816</v>
      </c>
      <c r="I442" s="24">
        <v>11.165292341208467</v>
      </c>
      <c r="J442" s="24">
        <v>10.003231196295992</v>
      </c>
      <c r="K442" s="24">
        <v>12.46963182351711</v>
      </c>
      <c r="L442" s="24">
        <v>18.73936417957659</v>
      </c>
      <c r="M442" s="85">
        <v>10.918979550221007</v>
      </c>
    </row>
    <row r="443" spans="1:13" x14ac:dyDescent="0.4">
      <c r="A443" s="23" t="str">
        <f>B351&amp;C438&amp;D443</f>
        <v>CONSUMO PER CAPITA (kg ó litros por individuo)Total Bebidas FriasMDD AM</v>
      </c>
      <c r="B443" s="23">
        <v>0</v>
      </c>
      <c r="C443" s="23">
        <v>0</v>
      </c>
      <c r="D443" s="24" t="s">
        <v>66</v>
      </c>
      <c r="E443" s="24">
        <v>11.830080045605989</v>
      </c>
      <c r="F443" s="24">
        <v>10.969252173202191</v>
      </c>
      <c r="G443" s="24">
        <v>13.328876456896189</v>
      </c>
      <c r="H443" s="24">
        <v>19.934036791596899</v>
      </c>
      <c r="I443" s="24">
        <v>11.307496831231123</v>
      </c>
      <c r="J443" s="24">
        <v>10.361504954498317</v>
      </c>
      <c r="K443" s="24">
        <v>11.703968240573303</v>
      </c>
      <c r="L443" s="24">
        <v>18.665496089516452</v>
      </c>
      <c r="M443" s="85">
        <v>10.32821891463821</v>
      </c>
    </row>
    <row r="444" spans="1:13" x14ac:dyDescent="0.4">
      <c r="A444" s="23" t="str">
        <f>B351&amp;C438&amp;D444</f>
        <v>CONSUMO PER CAPITA (kg ó litros por individuo)Total Bebidas FriasRTO CENTRO</v>
      </c>
      <c r="B444" s="23">
        <v>0</v>
      </c>
      <c r="C444" s="23">
        <v>0</v>
      </c>
      <c r="D444" s="24" t="s">
        <v>69</v>
      </c>
      <c r="E444" s="24">
        <v>12.750326740530342</v>
      </c>
      <c r="F444" s="24">
        <v>9.9780041600819427</v>
      </c>
      <c r="G444" s="24">
        <v>11.801062057933622</v>
      </c>
      <c r="H444" s="24">
        <v>19.084110563860936</v>
      </c>
      <c r="I444" s="24">
        <v>11.339793420021163</v>
      </c>
      <c r="J444" s="24">
        <v>9.5905456707098669</v>
      </c>
      <c r="K444" s="24">
        <v>11.653558335203009</v>
      </c>
      <c r="L444" s="24">
        <v>17.865818946456361</v>
      </c>
      <c r="M444" s="85">
        <v>10.4312149637319</v>
      </c>
    </row>
    <row r="445" spans="1:13" x14ac:dyDescent="0.4">
      <c r="A445" s="23" t="str">
        <f>B351&amp;C438&amp;D445</f>
        <v>CONSUMO PER CAPITA (kg ó litros por individuo)Total Bebidas FriasNORTE-CENTRO</v>
      </c>
      <c r="B445" s="23">
        <v>0</v>
      </c>
      <c r="C445" s="23">
        <v>0</v>
      </c>
      <c r="D445" s="24" t="s">
        <v>72</v>
      </c>
      <c r="E445" s="24">
        <v>12.409744560874392</v>
      </c>
      <c r="F445" s="24">
        <v>11.308892851842728</v>
      </c>
      <c r="G445" s="24">
        <v>12.139983630034184</v>
      </c>
      <c r="H445" s="24">
        <v>21.342265543340257</v>
      </c>
      <c r="I445" s="25">
        <v>12.557811871407035</v>
      </c>
      <c r="J445" s="25">
        <v>10.507444409823277</v>
      </c>
      <c r="K445" s="24">
        <v>11.783030732686379</v>
      </c>
      <c r="L445" s="24">
        <v>20.51066205959874</v>
      </c>
      <c r="M445" s="85">
        <v>11.403247365933987</v>
      </c>
    </row>
    <row r="446" spans="1:13" x14ac:dyDescent="0.4">
      <c r="A446" s="23" t="str">
        <f>B351&amp;C438&amp;D446</f>
        <v>CONSUMO PER CAPITA (kg ó litros por individuo)Total Bebidas FriasNOROESTE</v>
      </c>
      <c r="B446" s="23">
        <v>0</v>
      </c>
      <c r="C446" s="23">
        <v>0</v>
      </c>
      <c r="D446" s="24" t="s">
        <v>74</v>
      </c>
      <c r="E446" s="24">
        <v>13.53887246453063</v>
      </c>
      <c r="F446" s="24">
        <v>13.925683058036201</v>
      </c>
      <c r="G446" s="24">
        <v>17.670065248422304</v>
      </c>
      <c r="H446" s="24">
        <v>24.69015300083818</v>
      </c>
      <c r="I446" s="24">
        <v>14.238586197328704</v>
      </c>
      <c r="J446" s="24">
        <v>13.430714357468387</v>
      </c>
      <c r="K446" s="24">
        <v>15.165176307384103</v>
      </c>
      <c r="L446" s="24">
        <v>21.447073917367774</v>
      </c>
      <c r="M446" s="85">
        <v>12.068282225264715</v>
      </c>
    </row>
    <row r="447" spans="1:13" x14ac:dyDescent="0.4">
      <c r="A447" s="23" t="str">
        <f>B351&amp;C438&amp;D447</f>
        <v>CONSUMO PER CAPITA (kg ó litros por individuo)Total Bebidas Frias&lt;2MIL</v>
      </c>
      <c r="B447" s="23">
        <v>0</v>
      </c>
      <c r="C447" s="23">
        <v>0</v>
      </c>
      <c r="D447" s="25" t="s">
        <v>77</v>
      </c>
      <c r="E447" s="25">
        <v>10.977952811492202</v>
      </c>
      <c r="F447" s="25">
        <v>10.659046308630694</v>
      </c>
      <c r="G447" s="25">
        <v>12.23636003224326</v>
      </c>
      <c r="H447" s="25">
        <v>20.470165340008684</v>
      </c>
      <c r="I447" s="25">
        <v>9.9595663670810275</v>
      </c>
      <c r="J447" s="25">
        <v>9.7741792944928942</v>
      </c>
      <c r="K447" s="25">
        <v>12.030427515524986</v>
      </c>
      <c r="L447" s="25">
        <v>19.107044227965766</v>
      </c>
      <c r="M447" s="85">
        <v>9.6772590277851318</v>
      </c>
    </row>
    <row r="448" spans="1:13" x14ac:dyDescent="0.4">
      <c r="A448" s="23" t="str">
        <f>B351&amp;C438&amp;D448</f>
        <v>CONSUMO PER CAPITA (kg ó litros por individuo)Total Bebidas Frias2-5MIL</v>
      </c>
      <c r="B448" s="23">
        <v>0</v>
      </c>
      <c r="C448" s="23">
        <v>0</v>
      </c>
      <c r="D448" s="25" t="s">
        <v>80</v>
      </c>
      <c r="E448" s="25">
        <v>8.4935645950058696</v>
      </c>
      <c r="F448" s="25">
        <v>8.2022902761439003</v>
      </c>
      <c r="G448" s="25">
        <v>9.0664184868761808</v>
      </c>
      <c r="H448" s="24">
        <v>15.458264279396262</v>
      </c>
      <c r="I448" s="25">
        <v>8.5065521249230631</v>
      </c>
      <c r="J448" s="25">
        <v>7.929275197877133</v>
      </c>
      <c r="K448" s="25">
        <v>8.6691685015578503</v>
      </c>
      <c r="L448" s="25">
        <v>14.203236404759684</v>
      </c>
      <c r="M448" s="85">
        <v>7.2744668139063107</v>
      </c>
    </row>
    <row r="449" spans="1:13" x14ac:dyDescent="0.4">
      <c r="A449" s="23" t="str">
        <f>B351&amp;C438&amp;D449</f>
        <v>CONSUMO PER CAPITA (kg ó litros por individuo)Total Bebidas Frias5-10MIL</v>
      </c>
      <c r="B449" s="23">
        <v>0</v>
      </c>
      <c r="C449" s="23">
        <v>0</v>
      </c>
      <c r="D449" s="24" t="s">
        <v>81</v>
      </c>
      <c r="E449" s="25">
        <v>11.171168322602952</v>
      </c>
      <c r="F449" s="24">
        <v>9.6718213430802482</v>
      </c>
      <c r="G449" s="25">
        <v>13.523730424165354</v>
      </c>
      <c r="H449" s="24">
        <v>19.399797141924587</v>
      </c>
      <c r="I449" s="25">
        <v>11.178383493904352</v>
      </c>
      <c r="J449" s="25">
        <v>9.6650924184733213</v>
      </c>
      <c r="K449" s="25">
        <v>11.80419503872403</v>
      </c>
      <c r="L449" s="25">
        <v>18.29158581059065</v>
      </c>
      <c r="M449" s="85">
        <v>11.432095330652951</v>
      </c>
    </row>
    <row r="450" spans="1:13" x14ac:dyDescent="0.4">
      <c r="A450" s="23" t="str">
        <f>B351&amp;C438&amp;D450</f>
        <v>CONSUMO PER CAPITA (kg ó litros por individuo)Total Bebidas Frias10-30MIL</v>
      </c>
      <c r="B450" s="23">
        <v>0</v>
      </c>
      <c r="C450" s="23">
        <v>0</v>
      </c>
      <c r="D450" s="24" t="s">
        <v>82</v>
      </c>
      <c r="E450" s="24">
        <v>12.132651800724034</v>
      </c>
      <c r="F450" s="24">
        <v>10.946742174606223</v>
      </c>
      <c r="G450" s="24">
        <v>12.545984146552954</v>
      </c>
      <c r="H450" s="24">
        <v>18.996379674115893</v>
      </c>
      <c r="I450" s="24">
        <v>11.705085302905131</v>
      </c>
      <c r="J450" s="24">
        <v>10.464092076766526</v>
      </c>
      <c r="K450" s="24">
        <v>12.480351944475428</v>
      </c>
      <c r="L450" s="24">
        <v>18.815093410376534</v>
      </c>
      <c r="M450" s="85">
        <v>10.55989891098943</v>
      </c>
    </row>
    <row r="451" spans="1:13" x14ac:dyDescent="0.4">
      <c r="A451" s="23" t="str">
        <f>B351&amp;C438&amp;D451</f>
        <v>CONSUMO PER CAPITA (kg ó litros por individuo)Total Bebidas Frias30-100MIL</v>
      </c>
      <c r="B451" s="23">
        <v>0</v>
      </c>
      <c r="C451" s="23">
        <v>0</v>
      </c>
      <c r="D451" s="24" t="s">
        <v>83</v>
      </c>
      <c r="E451" s="24">
        <v>11.518016640028122</v>
      </c>
      <c r="F451" s="24">
        <v>10.073352874390078</v>
      </c>
      <c r="G451" s="24">
        <v>11.942625196083938</v>
      </c>
      <c r="H451" s="24">
        <v>19.006383985752109</v>
      </c>
      <c r="I451" s="24">
        <v>11.203654115064351</v>
      </c>
      <c r="J451" s="24">
        <v>9.7426029762615034</v>
      </c>
      <c r="K451" s="24">
        <v>11.525616756477238</v>
      </c>
      <c r="L451" s="24">
        <v>20.607220168163554</v>
      </c>
      <c r="M451" s="85">
        <v>12.327399754398284</v>
      </c>
    </row>
    <row r="452" spans="1:13" x14ac:dyDescent="0.4">
      <c r="A452" s="23" t="str">
        <f>B351&amp;C438&amp;D452</f>
        <v>CONSUMO PER CAPITA (kg ó litros por individuo)Total Bebidas Frias100-200MIL</v>
      </c>
      <c r="B452" s="23">
        <v>0</v>
      </c>
      <c r="C452" s="23">
        <v>0</v>
      </c>
      <c r="D452" s="24" t="s">
        <v>84</v>
      </c>
      <c r="E452" s="24">
        <v>12.261995200795319</v>
      </c>
      <c r="F452" s="24">
        <v>10.195060151837783</v>
      </c>
      <c r="G452" s="24">
        <v>12.525611964663423</v>
      </c>
      <c r="H452" s="24">
        <v>19.209823225649508</v>
      </c>
      <c r="I452" s="24">
        <v>10.832895801499857</v>
      </c>
      <c r="J452" s="24">
        <v>10.31855137162264</v>
      </c>
      <c r="K452" s="24">
        <v>11.856846237100388</v>
      </c>
      <c r="L452" s="24">
        <v>19.32728570746761</v>
      </c>
      <c r="M452" s="85">
        <v>10.650671357701574</v>
      </c>
    </row>
    <row r="453" spans="1:13" x14ac:dyDescent="0.4">
      <c r="A453" s="23" t="str">
        <f>B351&amp;C438&amp;D453</f>
        <v>CONSUMO PER CAPITA (kg ó litros por individuo)Total Bebidas Frias200-500MIL</v>
      </c>
      <c r="B453" s="23">
        <v>0</v>
      </c>
      <c r="C453" s="23">
        <v>0</v>
      </c>
      <c r="D453" s="24" t="s">
        <v>85</v>
      </c>
      <c r="E453" s="24">
        <v>13.332581694961737</v>
      </c>
      <c r="F453" s="24">
        <v>12.41159044478098</v>
      </c>
      <c r="G453" s="24">
        <v>14.111110402759634</v>
      </c>
      <c r="H453" s="24">
        <v>23.530720195803095</v>
      </c>
      <c r="I453" s="24">
        <v>14.013765760058705</v>
      </c>
      <c r="J453" s="24">
        <v>11.78475819408801</v>
      </c>
      <c r="K453" s="24">
        <v>13.488879047118187</v>
      </c>
      <c r="L453" s="24">
        <v>20.566712303155935</v>
      </c>
      <c r="M453" s="85">
        <v>11.614826562925288</v>
      </c>
    </row>
    <row r="454" spans="1:13" x14ac:dyDescent="0.4">
      <c r="A454" s="23" t="str">
        <f>B351&amp;C438&amp;D454</f>
        <v>CONSUMO PER CAPITA (kg ó litros por individuo)Total Bebidas Frias&gt;500MIL</v>
      </c>
      <c r="B454" s="23">
        <v>0</v>
      </c>
      <c r="C454" s="23">
        <v>0</v>
      </c>
      <c r="D454" s="24" t="s">
        <v>86</v>
      </c>
      <c r="E454" s="24">
        <v>14.71431990634219</v>
      </c>
      <c r="F454" s="24">
        <v>13.358208467058681</v>
      </c>
      <c r="G454" s="24">
        <v>15.151000766558651</v>
      </c>
      <c r="H454" s="24">
        <v>22.679260231637073</v>
      </c>
      <c r="I454" s="24">
        <v>13.507866168842618</v>
      </c>
      <c r="J454" s="24">
        <v>12.663506448330885</v>
      </c>
      <c r="K454" s="24">
        <v>13.933830242233752</v>
      </c>
      <c r="L454" s="24">
        <v>20.378653923892305</v>
      </c>
      <c r="M454" s="85">
        <v>12.097588558245313</v>
      </c>
    </row>
    <row r="455" spans="1:13" x14ac:dyDescent="0.4">
      <c r="A455" s="23" t="str">
        <f>B351&amp;C438&amp;D455</f>
        <v>CONSUMO PER CAPITA (kg ó litros por individuo)Total Bebidas FriasDE 15 A 19 AÑOS</v>
      </c>
      <c r="B455" s="23">
        <v>0</v>
      </c>
      <c r="C455" s="23">
        <v>0</v>
      </c>
      <c r="D455" s="25" t="s">
        <v>87</v>
      </c>
      <c r="E455" s="25">
        <v>3.3294676586012777</v>
      </c>
      <c r="F455" s="25">
        <v>2.8166832637242214</v>
      </c>
      <c r="G455" s="25">
        <v>2.8970839051081727</v>
      </c>
      <c r="H455" s="25">
        <v>6.6310518539005505</v>
      </c>
      <c r="I455" s="25">
        <v>5.0333208223491477</v>
      </c>
      <c r="J455" s="25">
        <v>2.1763395225890942</v>
      </c>
      <c r="K455" s="25">
        <v>2.5275481362346603</v>
      </c>
      <c r="L455" s="25">
        <v>5.9642330278933171</v>
      </c>
      <c r="M455" s="85">
        <v>2.7885955455905691</v>
      </c>
    </row>
    <row r="456" spans="1:13" x14ac:dyDescent="0.4">
      <c r="A456" s="23" t="str">
        <f>B351&amp;C438&amp;D456</f>
        <v>CONSUMO PER CAPITA (kg ó litros por individuo)Total Bebidas FriasDE 20 A 24 AÑOS</v>
      </c>
      <c r="B456" s="23">
        <v>0</v>
      </c>
      <c r="C456" s="23">
        <v>0</v>
      </c>
      <c r="D456" s="24" t="s">
        <v>88</v>
      </c>
      <c r="E456" s="24">
        <v>4.6366339114234218</v>
      </c>
      <c r="F456" s="24">
        <v>4.8223490237042119</v>
      </c>
      <c r="G456" s="24">
        <v>4.7314265004622413</v>
      </c>
      <c r="H456" s="24">
        <v>8.1444632135190282</v>
      </c>
      <c r="I456" s="25">
        <v>3.9017641825514144</v>
      </c>
      <c r="J456" s="25">
        <v>3.4442987386701427</v>
      </c>
      <c r="K456" s="25">
        <v>4.5307943648334419</v>
      </c>
      <c r="L456" s="24">
        <v>6.0684202295719238</v>
      </c>
      <c r="M456" s="85">
        <v>3.5577241718361079</v>
      </c>
    </row>
    <row r="457" spans="1:13" x14ac:dyDescent="0.4">
      <c r="A457" s="23" t="str">
        <f>B351&amp;C438&amp;D457</f>
        <v>CONSUMO PER CAPITA (kg ó litros por individuo)Total Bebidas FriasDE 25 A 34 AÑOS</v>
      </c>
      <c r="B457" s="23">
        <v>0</v>
      </c>
      <c r="C457" s="23">
        <v>0</v>
      </c>
      <c r="D457" s="24" t="s">
        <v>89</v>
      </c>
      <c r="E457" s="24">
        <v>6.8323894761589203</v>
      </c>
      <c r="F457" s="24">
        <v>5.8220709279824661</v>
      </c>
      <c r="G457" s="24">
        <v>6.9266054310186158</v>
      </c>
      <c r="H457" s="24">
        <v>9.6133703083656119</v>
      </c>
      <c r="I457" s="24">
        <v>6.7537566644227951</v>
      </c>
      <c r="J457" s="24">
        <v>4.9507999970818721</v>
      </c>
      <c r="K457" s="24">
        <v>5.4214952254181634</v>
      </c>
      <c r="L457" s="24">
        <v>8.4190967050565888</v>
      </c>
      <c r="M457" s="85">
        <v>5.2865430189369276</v>
      </c>
    </row>
    <row r="458" spans="1:13" x14ac:dyDescent="0.4">
      <c r="A458" s="23" t="str">
        <f>B351&amp;C438&amp;D458</f>
        <v>CONSUMO PER CAPITA (kg ó litros por individuo)Total Bebidas FriasDE 35 A 49 AÑOS</v>
      </c>
      <c r="B458" s="23">
        <v>0</v>
      </c>
      <c r="C458" s="23">
        <v>0</v>
      </c>
      <c r="D458" s="24" t="s">
        <v>90</v>
      </c>
      <c r="E458" s="24">
        <v>10.229519463346204</v>
      </c>
      <c r="F458" s="24">
        <v>9.2384557415967929</v>
      </c>
      <c r="G458" s="24">
        <v>10.513749218471871</v>
      </c>
      <c r="H458" s="24">
        <v>17.121560838441496</v>
      </c>
      <c r="I458" s="24">
        <v>9.7090202549716214</v>
      </c>
      <c r="J458" s="24">
        <v>8.329041390441299</v>
      </c>
      <c r="K458" s="24">
        <v>9.9118766533016522</v>
      </c>
      <c r="L458" s="24">
        <v>15.141794456472118</v>
      </c>
      <c r="M458" s="85">
        <v>8.5440873384809652</v>
      </c>
    </row>
    <row r="459" spans="1:13" x14ac:dyDescent="0.4">
      <c r="A459" s="23" t="str">
        <f>B351&amp;C438&amp;D459</f>
        <v>CONSUMO PER CAPITA (kg ó litros por individuo)Total Bebidas FriasDE 50 A 59 AÑOS</v>
      </c>
      <c r="B459" s="23">
        <v>0</v>
      </c>
      <c r="C459" s="23">
        <v>0</v>
      </c>
      <c r="D459" s="24" t="s">
        <v>91</v>
      </c>
      <c r="E459" s="24">
        <v>15.884093660462655</v>
      </c>
      <c r="F459" s="24">
        <v>13.708525362510528</v>
      </c>
      <c r="G459" s="24">
        <v>15.868488632044555</v>
      </c>
      <c r="H459" s="24">
        <v>26.260068173526932</v>
      </c>
      <c r="I459" s="24">
        <v>14.493135996744339</v>
      </c>
      <c r="J459" s="24">
        <v>13.947131309159028</v>
      </c>
      <c r="K459" s="24">
        <v>16.33054678776967</v>
      </c>
      <c r="L459" s="24">
        <v>25.501597688727042</v>
      </c>
      <c r="M459" s="85">
        <v>14.173218591230183</v>
      </c>
    </row>
    <row r="460" spans="1:13" x14ac:dyDescent="0.4">
      <c r="A460" s="23" t="str">
        <f>B351&amp;C438&amp;D460</f>
        <v>CONSUMO PER CAPITA (kg ó litros por individuo)Total Bebidas FriasDE 60 A 75 AÑOS</v>
      </c>
      <c r="B460" s="23">
        <v>0</v>
      </c>
      <c r="C460" s="23">
        <v>0</v>
      </c>
      <c r="D460" s="24" t="s">
        <v>92</v>
      </c>
      <c r="E460" s="25">
        <v>20.024621551126838</v>
      </c>
      <c r="F460" s="25">
        <v>18.37043756711747</v>
      </c>
      <c r="G460" s="25">
        <v>22.569898015059248</v>
      </c>
      <c r="H460" s="24">
        <v>32.894556101660697</v>
      </c>
      <c r="I460" s="24">
        <v>19.546363342223991</v>
      </c>
      <c r="J460" s="24">
        <v>18.605420483081382</v>
      </c>
      <c r="K460" s="24">
        <v>21.206537934011859</v>
      </c>
      <c r="L460" s="24">
        <v>34.388300642780642</v>
      </c>
      <c r="M460" s="85">
        <v>20.210492704791626</v>
      </c>
    </row>
    <row r="461" spans="1:13" x14ac:dyDescent="0.4">
      <c r="A461" s="23" t="str">
        <f>B351&amp;C438&amp;D461</f>
        <v>CONSUMO PER CAPITA (kg ó litros por individuo)Total Bebidas FriasNIVEL ALTO</v>
      </c>
      <c r="B461" s="23">
        <v>0</v>
      </c>
      <c r="C461" s="23">
        <v>0</v>
      </c>
      <c r="D461" s="24" t="s">
        <v>186</v>
      </c>
      <c r="E461" s="24">
        <v>11.961607730544507</v>
      </c>
      <c r="F461" s="24">
        <v>11.667669031291785</v>
      </c>
      <c r="G461" s="24">
        <v>13.708680190334903</v>
      </c>
      <c r="H461" s="24">
        <v>22.057449622130843</v>
      </c>
      <c r="I461" s="24">
        <v>12.171244332164692</v>
      </c>
      <c r="J461" s="24">
        <v>11.065711265113579</v>
      </c>
      <c r="K461" s="24">
        <v>13.379343184225348</v>
      </c>
      <c r="L461" s="24">
        <v>20.637653020809445</v>
      </c>
      <c r="M461" s="85">
        <v>11.120533127573031</v>
      </c>
    </row>
    <row r="462" spans="1:13" x14ac:dyDescent="0.4">
      <c r="A462" s="23" t="str">
        <f>B351&amp;C438&amp;D462</f>
        <v>CONSUMO PER CAPITA (kg ó litros por individuo)Total Bebidas FriasNIVEL MEDIO ALTO</v>
      </c>
      <c r="B462" s="23">
        <v>0</v>
      </c>
      <c r="C462" s="23">
        <v>0</v>
      </c>
      <c r="D462" s="24" t="s">
        <v>187</v>
      </c>
      <c r="E462" s="24">
        <v>11.938493984036381</v>
      </c>
      <c r="F462" s="24">
        <v>10.375649142960862</v>
      </c>
      <c r="G462" s="24">
        <v>12.047373202505554</v>
      </c>
      <c r="H462" s="24">
        <v>19.377160684150724</v>
      </c>
      <c r="I462" s="24">
        <v>10.851764058635471</v>
      </c>
      <c r="J462" s="24">
        <v>10.301078888988952</v>
      </c>
      <c r="K462" s="24">
        <v>10.988743757382448</v>
      </c>
      <c r="L462" s="24">
        <v>17.509757566262934</v>
      </c>
      <c r="M462" s="85">
        <v>10.182427897675785</v>
      </c>
    </row>
    <row r="463" spans="1:13" x14ac:dyDescent="0.4">
      <c r="A463" s="23" t="str">
        <f>B351&amp;C438&amp;D463</f>
        <v>CONSUMO PER CAPITA (kg ó litros por individuo)Total Bebidas FriasNIVEL MEDIO</v>
      </c>
      <c r="B463" s="23">
        <v>0</v>
      </c>
      <c r="C463" s="23">
        <v>0</v>
      </c>
      <c r="D463" s="24" t="s">
        <v>188</v>
      </c>
      <c r="E463" s="24">
        <v>12.943732121321215</v>
      </c>
      <c r="F463" s="24">
        <v>11.536624341440309</v>
      </c>
      <c r="G463" s="24">
        <v>12.951823935648383</v>
      </c>
      <c r="H463" s="24">
        <v>21.063256951316763</v>
      </c>
      <c r="I463" s="24">
        <v>12.191693732470535</v>
      </c>
      <c r="J463" s="24">
        <v>10.401100104028014</v>
      </c>
      <c r="K463" s="24">
        <v>11.942867939234123</v>
      </c>
      <c r="L463" s="24">
        <v>20.282185953642674</v>
      </c>
      <c r="M463" s="85">
        <v>11.698287784629757</v>
      </c>
    </row>
    <row r="464" spans="1:13" x14ac:dyDescent="0.4">
      <c r="A464" s="23" t="str">
        <f>B351&amp;C438&amp;D464</f>
        <v>CONSUMO PER CAPITA (kg ó litros por individuo)Total Bebidas FriasNIVEL MEDIO BAJO</v>
      </c>
      <c r="B464" s="23">
        <v>0</v>
      </c>
      <c r="C464" s="23">
        <v>0</v>
      </c>
      <c r="D464" s="24" t="s">
        <v>189</v>
      </c>
      <c r="E464" s="25">
        <v>13.27783473780821</v>
      </c>
      <c r="F464" s="25">
        <v>10.450676190731286</v>
      </c>
      <c r="G464" s="24">
        <v>12.611110415288655</v>
      </c>
      <c r="H464" s="24">
        <v>19.18491450744181</v>
      </c>
      <c r="I464" s="24">
        <v>11.781650315634115</v>
      </c>
      <c r="J464" s="24">
        <v>10.7298235022251</v>
      </c>
      <c r="K464" s="24">
        <v>11.849865271231902</v>
      </c>
      <c r="L464" s="24">
        <v>19.178161708909055</v>
      </c>
      <c r="M464" s="85">
        <v>11.367273240677898</v>
      </c>
    </row>
    <row r="465" spans="1:13" x14ac:dyDescent="0.4">
      <c r="A465" s="23" t="str">
        <f>B351&amp;C438&amp;D465</f>
        <v>CONSUMO PER CAPITA (kg ó litros por individuo)Total Bebidas FriasHOMBRE</v>
      </c>
      <c r="B465" s="23">
        <v>0</v>
      </c>
      <c r="C465" s="23">
        <v>0</v>
      </c>
      <c r="D465" s="24" t="s">
        <v>97</v>
      </c>
      <c r="E465" s="24">
        <v>14.351038881516049</v>
      </c>
      <c r="F465" s="24">
        <v>12.819247770485482</v>
      </c>
      <c r="G465" s="24">
        <v>14.99667631694601</v>
      </c>
      <c r="H465" s="24">
        <v>22.851067974940491</v>
      </c>
      <c r="I465" s="24">
        <v>13.962798584463771</v>
      </c>
      <c r="J465" s="24">
        <v>12.654945739603054</v>
      </c>
      <c r="K465" s="24">
        <v>14.328305548304691</v>
      </c>
      <c r="L465" s="24">
        <v>22.957238572548704</v>
      </c>
      <c r="M465" s="85">
        <v>13.56957481412271</v>
      </c>
    </row>
    <row r="466" spans="1:13" x14ac:dyDescent="0.4">
      <c r="A466" s="23" t="str">
        <f>B351&amp;C438&amp;D466</f>
        <v>CONSUMO PER CAPITA (kg ó litros por individuo)Total Bebidas FriasMUJER</v>
      </c>
      <c r="B466" s="23">
        <v>0</v>
      </c>
      <c r="C466" s="23">
        <v>0</v>
      </c>
      <c r="D466" s="24" t="s">
        <v>98</v>
      </c>
      <c r="E466" s="24">
        <v>10.136878610514035</v>
      </c>
      <c r="F466" s="24">
        <v>9.1683185801760025</v>
      </c>
      <c r="G466" s="24">
        <v>10.826118829883413</v>
      </c>
      <c r="H466" s="24">
        <v>17.439802230342568</v>
      </c>
      <c r="I466" s="24">
        <v>9.5951169108159267</v>
      </c>
      <c r="J466" s="24">
        <v>8.4989259977113161</v>
      </c>
      <c r="K466" s="24">
        <v>10.209918123654033</v>
      </c>
      <c r="L466" s="24">
        <v>15.886685532865062</v>
      </c>
      <c r="M466" s="85">
        <v>8.7326071563155221</v>
      </c>
    </row>
    <row r="467" spans="1:13" x14ac:dyDescent="0.4">
      <c r="A467" s="23" t="str">
        <f>B351&amp;C467&amp;D467</f>
        <v>CONSUMO PER CAPITA (kg ó litros por individuo)Total Bebidas CalientesT.ESPAÑA</v>
      </c>
      <c r="B467" s="23">
        <v>0</v>
      </c>
      <c r="C467" s="23" t="s">
        <v>61</v>
      </c>
      <c r="D467" s="24" t="s">
        <v>45</v>
      </c>
      <c r="E467" s="24">
        <v>1.9817355703608099</v>
      </c>
      <c r="F467" s="24">
        <v>2.0074544741654305</v>
      </c>
      <c r="G467" s="24">
        <v>1.8736023360564482</v>
      </c>
      <c r="H467" s="24">
        <v>2.2794099730623287</v>
      </c>
      <c r="I467" s="24">
        <v>1.9133600154517261</v>
      </c>
      <c r="J467" s="24">
        <v>1.9419692519896641</v>
      </c>
      <c r="K467" s="24">
        <v>1.8039872823425107</v>
      </c>
      <c r="L467" s="24">
        <v>2.2104595387939634</v>
      </c>
      <c r="M467" s="85">
        <v>1.8086193218529585</v>
      </c>
    </row>
    <row r="468" spans="1:13" x14ac:dyDescent="0.4">
      <c r="A468" s="23" t="str">
        <f>B351&amp;C467&amp;D468</f>
        <v>CONSUMO PER CAPITA (kg ó litros por individuo)Total Bebidas CalientesBCN AM</v>
      </c>
      <c r="B468" s="23">
        <v>0</v>
      </c>
      <c r="C468" s="23">
        <v>0</v>
      </c>
      <c r="D468" s="25" t="s">
        <v>49</v>
      </c>
      <c r="E468" s="25">
        <v>1.8249584661333011</v>
      </c>
      <c r="F468" s="24">
        <v>2.0055725319397881</v>
      </c>
      <c r="G468" s="25">
        <v>1.9311362577932489</v>
      </c>
      <c r="H468" s="24">
        <v>2.3108494983379289</v>
      </c>
      <c r="I468" s="25">
        <v>1.9722488599460035</v>
      </c>
      <c r="J468" s="25">
        <v>1.8281020813720512</v>
      </c>
      <c r="K468" s="25">
        <v>1.8042117023012127</v>
      </c>
      <c r="L468" s="24">
        <v>2.2182391468490414</v>
      </c>
      <c r="M468" s="85">
        <v>1.9876775547592538</v>
      </c>
    </row>
    <row r="469" spans="1:13" x14ac:dyDescent="0.4">
      <c r="A469" s="23" t="str">
        <f>B351&amp;C467&amp;D469</f>
        <v>CONSUMO PER CAPITA (kg ó litros por individuo)Total Bebidas CalientesREST.CAT ARAGON</v>
      </c>
      <c r="B469" s="23">
        <v>0</v>
      </c>
      <c r="C469" s="23">
        <v>0</v>
      </c>
      <c r="D469" s="25" t="s">
        <v>54</v>
      </c>
      <c r="E469" s="25">
        <v>2.091899791192513</v>
      </c>
      <c r="F469" s="24">
        <v>2.109704658285978</v>
      </c>
      <c r="G469" s="24">
        <v>1.944021887355277</v>
      </c>
      <c r="H469" s="24">
        <v>2.3467791725636529</v>
      </c>
      <c r="I469" s="24">
        <v>2.0243863754047551</v>
      </c>
      <c r="J469" s="25">
        <v>2.1463034364803133</v>
      </c>
      <c r="K469" s="24">
        <v>1.9047676740790971</v>
      </c>
      <c r="L469" s="25">
        <v>2.1772365115597023</v>
      </c>
      <c r="M469" s="85">
        <v>1.9765099248636664</v>
      </c>
    </row>
    <row r="470" spans="1:13" x14ac:dyDescent="0.4">
      <c r="A470" s="23" t="str">
        <f>B351&amp;C467&amp;D470</f>
        <v>CONSUMO PER CAPITA (kg ó litros por individuo)Total Bebidas CalientesLEVANTE</v>
      </c>
      <c r="B470" s="23">
        <v>0</v>
      </c>
      <c r="C470" s="23">
        <v>0</v>
      </c>
      <c r="D470" s="25" t="s">
        <v>58</v>
      </c>
      <c r="E470" s="24">
        <v>1.7794662182392695</v>
      </c>
      <c r="F470" s="24">
        <v>1.8302431730067832</v>
      </c>
      <c r="G470" s="24">
        <v>1.6041328685339262</v>
      </c>
      <c r="H470" s="24">
        <v>1.9215889050524917</v>
      </c>
      <c r="I470" s="24">
        <v>1.7414760469633297</v>
      </c>
      <c r="J470" s="24">
        <v>1.6872600932958621</v>
      </c>
      <c r="K470" s="25">
        <v>1.5179972452363084</v>
      </c>
      <c r="L470" s="24">
        <v>1.8218838274528402</v>
      </c>
      <c r="M470" s="85">
        <v>1.5255542779914602</v>
      </c>
    </row>
    <row r="471" spans="1:13" x14ac:dyDescent="0.4">
      <c r="A471" s="23" t="str">
        <f>B351&amp;C467&amp;D471</f>
        <v>CONSUMO PER CAPITA (kg ó litros por individuo)Total Bebidas CalientesANDALUCIA</v>
      </c>
      <c r="B471" s="23">
        <v>0</v>
      </c>
      <c r="C471" s="23">
        <v>0</v>
      </c>
      <c r="D471" s="24" t="s">
        <v>62</v>
      </c>
      <c r="E471" s="24">
        <v>1.8321902652167781</v>
      </c>
      <c r="F471" s="24">
        <v>1.7332188561311213</v>
      </c>
      <c r="G471" s="24">
        <v>1.5901885857574709</v>
      </c>
      <c r="H471" s="24">
        <v>2.0224301009813841</v>
      </c>
      <c r="I471" s="24">
        <v>1.6952839494301246</v>
      </c>
      <c r="J471" s="24">
        <v>1.7989440083266619</v>
      </c>
      <c r="K471" s="24">
        <v>1.5758614596782865</v>
      </c>
      <c r="L471" s="24">
        <v>2.0816257987478504</v>
      </c>
      <c r="M471" s="85">
        <v>1.5010946904048925</v>
      </c>
    </row>
    <row r="472" spans="1:13" x14ac:dyDescent="0.4">
      <c r="A472" s="23" t="str">
        <f>B351&amp;C467&amp;D472</f>
        <v>CONSUMO PER CAPITA (kg ó litros por individuo)Total Bebidas CalientesMDD AM</v>
      </c>
      <c r="B472" s="23">
        <v>0</v>
      </c>
      <c r="C472" s="23">
        <v>0</v>
      </c>
      <c r="D472" s="25" t="s">
        <v>66</v>
      </c>
      <c r="E472" s="24">
        <v>1.6334615295096653</v>
      </c>
      <c r="F472" s="24">
        <v>1.7087054739369782</v>
      </c>
      <c r="G472" s="24">
        <v>1.6338259209490471</v>
      </c>
      <c r="H472" s="24">
        <v>1.9923896981377609</v>
      </c>
      <c r="I472" s="24">
        <v>1.6604801276950247</v>
      </c>
      <c r="J472" s="25">
        <v>1.6873384962841647</v>
      </c>
      <c r="K472" s="24">
        <v>1.5891707835240771</v>
      </c>
      <c r="L472" s="24">
        <v>1.8768757369236904</v>
      </c>
      <c r="M472" s="85">
        <v>1.5845973555108392</v>
      </c>
    </row>
    <row r="473" spans="1:13" x14ac:dyDescent="0.4">
      <c r="A473" s="23" t="str">
        <f>B351&amp;C467&amp;D473</f>
        <v>CONSUMO PER CAPITA (kg ó litros por individuo)Total Bebidas CalientesRTO CENTRO</v>
      </c>
      <c r="B473" s="23">
        <v>0</v>
      </c>
      <c r="C473" s="23">
        <v>0</v>
      </c>
      <c r="D473" s="24" t="s">
        <v>69</v>
      </c>
      <c r="E473" s="25">
        <v>1.6770570598137411</v>
      </c>
      <c r="F473" s="24">
        <v>1.7121145964822955</v>
      </c>
      <c r="G473" s="24">
        <v>1.7144006207005116</v>
      </c>
      <c r="H473" s="24">
        <v>2.0127564040548673</v>
      </c>
      <c r="I473" s="24">
        <v>1.6019055090554482</v>
      </c>
      <c r="J473" s="24">
        <v>1.5404754123240201</v>
      </c>
      <c r="K473" s="24">
        <v>1.4841977651634848</v>
      </c>
      <c r="L473" s="24">
        <v>1.8197461238889756</v>
      </c>
      <c r="M473" s="85">
        <v>1.5185236662233681</v>
      </c>
    </row>
    <row r="474" spans="1:13" x14ac:dyDescent="0.4">
      <c r="A474" s="23" t="str">
        <f>B351&amp;C467&amp;D474</f>
        <v>CONSUMO PER CAPITA (kg ó litros por individuo)Total Bebidas CalientesNORTE-CENTRO</v>
      </c>
      <c r="B474" s="23">
        <v>0</v>
      </c>
      <c r="C474" s="23">
        <v>0</v>
      </c>
      <c r="D474" s="25" t="s">
        <v>72</v>
      </c>
      <c r="E474" s="25">
        <v>2.3986767957858808</v>
      </c>
      <c r="F474" s="24">
        <v>2.4464769422076316</v>
      </c>
      <c r="G474" s="25">
        <v>2.3284603141731055</v>
      </c>
      <c r="H474" s="25">
        <v>2.9405487939168351</v>
      </c>
      <c r="I474" s="25">
        <v>2.3359038558340863</v>
      </c>
      <c r="J474" s="24">
        <v>2.3750657886420403</v>
      </c>
      <c r="K474" s="25">
        <v>2.3921561623328671</v>
      </c>
      <c r="L474" s="25">
        <v>2.8661082377072638</v>
      </c>
      <c r="M474" s="85">
        <v>2.3042303350075795</v>
      </c>
    </row>
    <row r="475" spans="1:13" x14ac:dyDescent="0.4">
      <c r="A475" s="23" t="str">
        <f>B351&amp;C467&amp;D475</f>
        <v>CONSUMO PER CAPITA (kg ó litros por individuo)Total Bebidas CalientesNOROESTE</v>
      </c>
      <c r="B475" s="23">
        <v>0</v>
      </c>
      <c r="C475" s="23">
        <v>0</v>
      </c>
      <c r="D475" s="25" t="s">
        <v>74</v>
      </c>
      <c r="E475" s="25">
        <v>3.0633335513246109</v>
      </c>
      <c r="F475" s="24">
        <v>3.0886931496495595</v>
      </c>
      <c r="G475" s="24">
        <v>2.871362584354225</v>
      </c>
      <c r="H475" s="24">
        <v>3.3723920324452634</v>
      </c>
      <c r="I475" s="24">
        <v>2.7487366810532188</v>
      </c>
      <c r="J475" s="24">
        <v>2.897304785118882</v>
      </c>
      <c r="K475" s="24">
        <v>2.7314261728231104</v>
      </c>
      <c r="L475" s="25">
        <v>3.4680730577693337</v>
      </c>
      <c r="M475" s="85">
        <v>2.7006106333273547</v>
      </c>
    </row>
    <row r="476" spans="1:13" x14ac:dyDescent="0.4">
      <c r="A476" s="23" t="str">
        <f>B351&amp;C467&amp;D476</f>
        <v>CONSUMO PER CAPITA (kg ó litros por individuo)Total Bebidas Calientes&lt;2MIL</v>
      </c>
      <c r="B476" s="23">
        <v>0</v>
      </c>
      <c r="C476" s="23">
        <v>0</v>
      </c>
      <c r="D476" s="25" t="s">
        <v>77</v>
      </c>
      <c r="E476" s="25">
        <v>1.6267268369032868</v>
      </c>
      <c r="F476" s="25">
        <v>1.7692965011996231</v>
      </c>
      <c r="G476" s="25">
        <v>1.5846189261364776</v>
      </c>
      <c r="H476" s="25">
        <v>2.3704780410528841</v>
      </c>
      <c r="I476" s="25">
        <v>1.8043860547048154</v>
      </c>
      <c r="J476" s="25">
        <v>1.8910289723339793</v>
      </c>
      <c r="K476" s="25">
        <v>1.8931244294296983</v>
      </c>
      <c r="L476" s="25">
        <v>2.1389367147628739</v>
      </c>
      <c r="M476" s="85">
        <v>1.7328189014792732</v>
      </c>
    </row>
    <row r="477" spans="1:13" x14ac:dyDescent="0.4">
      <c r="A477" s="23" t="str">
        <f>B351&amp;C467&amp;D477</f>
        <v>CONSUMO PER CAPITA (kg ó litros por individuo)Total Bebidas Calientes2-5MIL</v>
      </c>
      <c r="B477" s="23">
        <v>0</v>
      </c>
      <c r="C477" s="23">
        <v>0</v>
      </c>
      <c r="D477" s="25" t="s">
        <v>80</v>
      </c>
      <c r="E477" s="25">
        <v>1.4402559034449638</v>
      </c>
      <c r="F477" s="25">
        <v>1.4838909441919206</v>
      </c>
      <c r="G477" s="25">
        <v>1.3294255493228688</v>
      </c>
      <c r="H477" s="25">
        <v>1.6003594635348544</v>
      </c>
      <c r="I477" s="25">
        <v>1.3325652915117137</v>
      </c>
      <c r="J477" s="25">
        <v>1.4036544533649886</v>
      </c>
      <c r="K477" s="25">
        <v>1.3167714003041884</v>
      </c>
      <c r="L477" s="25">
        <v>1.4238966372871875</v>
      </c>
      <c r="M477" s="85">
        <v>1.1581346046181544</v>
      </c>
    </row>
    <row r="478" spans="1:13" x14ac:dyDescent="0.4">
      <c r="A478" s="23" t="str">
        <f>B351&amp;C467&amp;D478</f>
        <v>CONSUMO PER CAPITA (kg ó litros por individuo)Total Bebidas Calientes5-10MIL</v>
      </c>
      <c r="B478" s="23">
        <v>0</v>
      </c>
      <c r="C478" s="23">
        <v>0</v>
      </c>
      <c r="D478" s="25" t="s">
        <v>81</v>
      </c>
      <c r="E478" s="25">
        <v>1.6899871023633002</v>
      </c>
      <c r="F478" s="25">
        <v>1.650390122812575</v>
      </c>
      <c r="G478" s="24">
        <v>1.7521963451354936</v>
      </c>
      <c r="H478" s="25">
        <v>2.0068597256462546</v>
      </c>
      <c r="I478" s="25">
        <v>1.5287026605206062</v>
      </c>
      <c r="J478" s="25">
        <v>1.6704144411175903</v>
      </c>
      <c r="K478" s="25">
        <v>1.5546354419276038</v>
      </c>
      <c r="L478" s="25">
        <v>1.8987462365291503</v>
      </c>
      <c r="M478" s="85">
        <v>1.4754459872603025</v>
      </c>
    </row>
    <row r="479" spans="1:13" x14ac:dyDescent="0.4">
      <c r="A479" s="23" t="str">
        <f>B351&amp;C467&amp;D479</f>
        <v>CONSUMO PER CAPITA (kg ó litros por individuo)Total Bebidas Calientes10-30MIL</v>
      </c>
      <c r="B479" s="23">
        <v>0</v>
      </c>
      <c r="C479" s="23">
        <v>0</v>
      </c>
      <c r="D479" s="24" t="s">
        <v>82</v>
      </c>
      <c r="E479" s="24">
        <v>2.0880859073534799</v>
      </c>
      <c r="F479" s="24">
        <v>1.937910416620424</v>
      </c>
      <c r="G479" s="24">
        <v>1.811773962530123</v>
      </c>
      <c r="H479" s="24">
        <v>2.1812066501409695</v>
      </c>
      <c r="I479" s="24">
        <v>1.8807444905964488</v>
      </c>
      <c r="J479" s="24">
        <v>1.8824149681402458</v>
      </c>
      <c r="K479" s="24">
        <v>1.8030777846891155</v>
      </c>
      <c r="L479" s="24">
        <v>2.1741295388232049</v>
      </c>
      <c r="M479" s="85">
        <v>1.7834778728981227</v>
      </c>
    </row>
    <row r="480" spans="1:13" x14ac:dyDescent="0.4">
      <c r="A480" s="23" t="str">
        <f>B351&amp;C467&amp;D480</f>
        <v>CONSUMO PER CAPITA (kg ó litros por individuo)Total Bebidas Calientes30-100MIL</v>
      </c>
      <c r="B480" s="23">
        <v>0</v>
      </c>
      <c r="C480" s="23">
        <v>0</v>
      </c>
      <c r="D480" s="24" t="s">
        <v>83</v>
      </c>
      <c r="E480" s="24">
        <v>2.1730303052952156</v>
      </c>
      <c r="F480" s="24">
        <v>2.1731697553584897</v>
      </c>
      <c r="G480" s="24">
        <v>2.0066543065968299</v>
      </c>
      <c r="H480" s="24">
        <v>2.4195286483355676</v>
      </c>
      <c r="I480" s="24">
        <v>2.1438193741218572</v>
      </c>
      <c r="J480" s="24">
        <v>2.0748027178805657</v>
      </c>
      <c r="K480" s="24">
        <v>1.8354796849264725</v>
      </c>
      <c r="L480" s="24">
        <v>2.3562073136271753</v>
      </c>
      <c r="M480" s="85">
        <v>1.8370170515983457</v>
      </c>
    </row>
    <row r="481" spans="1:13" x14ac:dyDescent="0.4">
      <c r="A481" s="23" t="str">
        <f>B351&amp;C467&amp;D481</f>
        <v>CONSUMO PER CAPITA (kg ó litros por individuo)Total Bebidas Calientes100-200MIL</v>
      </c>
      <c r="B481" s="23">
        <v>0</v>
      </c>
      <c r="C481" s="23">
        <v>0</v>
      </c>
      <c r="D481" s="25" t="s">
        <v>84</v>
      </c>
      <c r="E481" s="24">
        <v>2.0865521488749383</v>
      </c>
      <c r="F481" s="24">
        <v>2.1941863036651337</v>
      </c>
      <c r="G481" s="24">
        <v>2.1007540220969392</v>
      </c>
      <c r="H481" s="24">
        <v>2.6429435543111026</v>
      </c>
      <c r="I481" s="24">
        <v>2.0982768450372431</v>
      </c>
      <c r="J481" s="24">
        <v>2.1802688305973938</v>
      </c>
      <c r="K481" s="24">
        <v>2.0313516868886921</v>
      </c>
      <c r="L481" s="24">
        <v>2.5627364399635697</v>
      </c>
      <c r="M481" s="85">
        <v>2.0019941734846802</v>
      </c>
    </row>
    <row r="482" spans="1:13" x14ac:dyDescent="0.4">
      <c r="A482" s="23" t="str">
        <f>B351&amp;C467&amp;D482</f>
        <v>CONSUMO PER CAPITA (kg ó litros por individuo)Total Bebidas Calientes200-500MIL</v>
      </c>
      <c r="B482" s="23">
        <v>0</v>
      </c>
      <c r="C482" s="23">
        <v>0</v>
      </c>
      <c r="D482" s="25" t="s">
        <v>85</v>
      </c>
      <c r="E482" s="24">
        <v>2.0698034929449003</v>
      </c>
      <c r="F482" s="24">
        <v>2.177121898094954</v>
      </c>
      <c r="G482" s="24">
        <v>1.9377708883941389</v>
      </c>
      <c r="H482" s="24">
        <v>2.2850259686591281</v>
      </c>
      <c r="I482" s="24">
        <v>1.8495658900228813</v>
      </c>
      <c r="J482" s="24">
        <v>1.8923820645913172</v>
      </c>
      <c r="K482" s="24">
        <v>1.8547692766433439</v>
      </c>
      <c r="L482" s="24">
        <v>2.2802951165122365</v>
      </c>
      <c r="M482" s="85">
        <v>2.0027342893902271</v>
      </c>
    </row>
    <row r="483" spans="1:13" x14ac:dyDescent="0.4">
      <c r="A483" s="23" t="str">
        <f>B351&amp;C467&amp;D483</f>
        <v>CONSUMO PER CAPITA (kg ó litros por individuo)Total Bebidas Calientes&gt;500MIL</v>
      </c>
      <c r="B483" s="23">
        <v>0</v>
      </c>
      <c r="C483" s="23">
        <v>0</v>
      </c>
      <c r="D483" s="24" t="s">
        <v>86</v>
      </c>
      <c r="E483" s="24">
        <v>1.9774508936738744</v>
      </c>
      <c r="F483" s="24">
        <v>2.0987110632077219</v>
      </c>
      <c r="G483" s="24">
        <v>1.9637965298885995</v>
      </c>
      <c r="H483" s="24">
        <v>2.3582742762844173</v>
      </c>
      <c r="I483" s="24">
        <v>2.0547850490292299</v>
      </c>
      <c r="J483" s="24">
        <v>2.0916562155261134</v>
      </c>
      <c r="K483" s="24">
        <v>1.8675330554743528</v>
      </c>
      <c r="L483" s="24">
        <v>2.2802546508101571</v>
      </c>
      <c r="M483" s="85">
        <v>1.977130696452434</v>
      </c>
    </row>
    <row r="484" spans="1:13" x14ac:dyDescent="0.4">
      <c r="A484" s="23" t="str">
        <f>B351&amp;C467&amp;D484</f>
        <v>CONSUMO PER CAPITA (kg ó litros por individuo)Total Bebidas CalientesDE 15 A 19 AÑOS</v>
      </c>
      <c r="B484" s="23">
        <v>0</v>
      </c>
      <c r="C484" s="23">
        <v>0</v>
      </c>
      <c r="D484" s="25" t="s">
        <v>87</v>
      </c>
      <c r="E484" s="25">
        <v>0.22063043906492194</v>
      </c>
      <c r="F484" s="25">
        <v>0.26435296811755127</v>
      </c>
      <c r="G484" s="25">
        <v>0.19615255946272014</v>
      </c>
      <c r="H484" s="25">
        <v>0.31674909548955016</v>
      </c>
      <c r="I484" s="25">
        <v>0.27325127887365347</v>
      </c>
      <c r="J484" s="25">
        <v>0.11453723991394461</v>
      </c>
      <c r="K484" s="25">
        <v>0.10253742538000137</v>
      </c>
      <c r="L484" s="25">
        <v>0.25642382645766054</v>
      </c>
      <c r="M484" s="85">
        <v>0.32163306592749985</v>
      </c>
    </row>
    <row r="485" spans="1:13" x14ac:dyDescent="0.4">
      <c r="A485" s="23" t="str">
        <f>B351&amp;C467&amp;D485</f>
        <v>CONSUMO PER CAPITA (kg ó litros por individuo)Total Bebidas CalientesDE 20 A 24 AÑOS</v>
      </c>
      <c r="B485" s="23">
        <v>0</v>
      </c>
      <c r="C485" s="23">
        <v>0</v>
      </c>
      <c r="D485" s="25" t="s">
        <v>88</v>
      </c>
      <c r="E485" s="25">
        <v>0.50504224044534418</v>
      </c>
      <c r="F485" s="25">
        <v>0.48226357329076885</v>
      </c>
      <c r="G485" s="25">
        <v>0.48248259965767476</v>
      </c>
      <c r="H485" s="25">
        <v>0.54087138376872168</v>
      </c>
      <c r="I485" s="25">
        <v>0.44433413780932657</v>
      </c>
      <c r="J485" s="25">
        <v>0.44968468210353435</v>
      </c>
      <c r="K485" s="25">
        <v>0.40556428441134468</v>
      </c>
      <c r="L485" s="25">
        <v>0.43704941603576997</v>
      </c>
      <c r="M485" s="85">
        <v>0.50762163944124317</v>
      </c>
    </row>
    <row r="486" spans="1:13" x14ac:dyDescent="0.4">
      <c r="A486" s="23" t="str">
        <f>B351&amp;C467&amp;D486</f>
        <v>CONSUMO PER CAPITA (kg ó litros por individuo)Total Bebidas CalientesDE 25 A 34 AÑOS</v>
      </c>
      <c r="B486" s="23">
        <v>0</v>
      </c>
      <c r="C486" s="23">
        <v>0</v>
      </c>
      <c r="D486" s="24" t="s">
        <v>89</v>
      </c>
      <c r="E486" s="24">
        <v>0.87736789676280214</v>
      </c>
      <c r="F486" s="24">
        <v>0.83685309843354805</v>
      </c>
      <c r="G486" s="24">
        <v>0.81948596376753069</v>
      </c>
      <c r="H486" s="24">
        <v>0.97127535429251632</v>
      </c>
      <c r="I486" s="24">
        <v>0.77804086264532246</v>
      </c>
      <c r="J486" s="24">
        <v>0.75212468056581616</v>
      </c>
      <c r="K486" s="24">
        <v>0.64104949556980895</v>
      </c>
      <c r="L486" s="24">
        <v>0.7890113341261723</v>
      </c>
      <c r="M486" s="85">
        <v>0.64227015104710983</v>
      </c>
    </row>
    <row r="487" spans="1:13" x14ac:dyDescent="0.4">
      <c r="A487" s="23" t="str">
        <f>B351&amp;C467&amp;D487</f>
        <v>CONSUMO PER CAPITA (kg ó litros por individuo)Total Bebidas CalientesDE 35 A 49 AÑOS</v>
      </c>
      <c r="B487" s="23">
        <v>0</v>
      </c>
      <c r="C487" s="23">
        <v>0</v>
      </c>
      <c r="D487" s="24" t="s">
        <v>90</v>
      </c>
      <c r="E487" s="24">
        <v>1.837521129592814</v>
      </c>
      <c r="F487" s="24">
        <v>1.8452491727101543</v>
      </c>
      <c r="G487" s="24">
        <v>1.6681322849691902</v>
      </c>
      <c r="H487" s="24">
        <v>1.9833717739583538</v>
      </c>
      <c r="I487" s="24">
        <v>1.7490980952123729</v>
      </c>
      <c r="J487" s="24">
        <v>1.7041279655569341</v>
      </c>
      <c r="K487" s="24">
        <v>1.4656693912553249</v>
      </c>
      <c r="L487" s="24">
        <v>1.7960244933388081</v>
      </c>
      <c r="M487" s="85">
        <v>1.5499678333050018</v>
      </c>
    </row>
    <row r="488" spans="1:13" x14ac:dyDescent="0.4">
      <c r="A488" s="23" t="str">
        <f>B351&amp;C467&amp;D488</f>
        <v>CONSUMO PER CAPITA (kg ó litros por individuo)Total Bebidas CalientesDE 50 A 59 AÑOS</v>
      </c>
      <c r="B488" s="23">
        <v>0</v>
      </c>
      <c r="C488" s="23">
        <v>0</v>
      </c>
      <c r="D488" s="24" t="s">
        <v>91</v>
      </c>
      <c r="E488" s="24">
        <v>2.5697248830698363</v>
      </c>
      <c r="F488" s="24">
        <v>2.5715119080214905</v>
      </c>
      <c r="G488" s="24">
        <v>2.3868409230403373</v>
      </c>
      <c r="H488" s="24">
        <v>2.927119721893277</v>
      </c>
      <c r="I488" s="24">
        <v>2.4765680348291519</v>
      </c>
      <c r="J488" s="24">
        <v>2.6765823805205549</v>
      </c>
      <c r="K488" s="24">
        <v>2.5109178861906756</v>
      </c>
      <c r="L488" s="24">
        <v>3.0515407873785199</v>
      </c>
      <c r="M488" s="85">
        <v>2.4599388715131241</v>
      </c>
    </row>
    <row r="489" spans="1:13" x14ac:dyDescent="0.4">
      <c r="A489" s="23" t="str">
        <f>B351&amp;C467&amp;D489</f>
        <v>CONSUMO PER CAPITA (kg ó litros por individuo)Total Bebidas CalientesDE 60 A 75 AÑOS</v>
      </c>
      <c r="B489" s="23">
        <v>0</v>
      </c>
      <c r="C489" s="23">
        <v>0</v>
      </c>
      <c r="D489" s="25" t="s">
        <v>92</v>
      </c>
      <c r="E489" s="25">
        <v>3.3173550543439285</v>
      </c>
      <c r="F489" s="24">
        <v>3.4311245741543019</v>
      </c>
      <c r="G489" s="24">
        <v>3.2687411391629655</v>
      </c>
      <c r="H489" s="24">
        <v>4.0228131580222213</v>
      </c>
      <c r="I489" s="24">
        <v>3.2744136999461646</v>
      </c>
      <c r="J489" s="24">
        <v>3.3444149426592245</v>
      </c>
      <c r="K489" s="24">
        <v>3.2777250436629859</v>
      </c>
      <c r="L489" s="24">
        <v>4.0133261309708281</v>
      </c>
      <c r="M489" s="85">
        <v>3.138203661889917</v>
      </c>
    </row>
    <row r="490" spans="1:13" x14ac:dyDescent="0.4">
      <c r="A490" s="23" t="str">
        <f>B351&amp;C467&amp;D490</f>
        <v>CONSUMO PER CAPITA (kg ó litros por individuo)Total Bebidas CalientesNIVEL ALTO</v>
      </c>
      <c r="B490" s="23">
        <v>0</v>
      </c>
      <c r="C490" s="23">
        <v>0</v>
      </c>
      <c r="D490" s="24" t="s">
        <v>186</v>
      </c>
      <c r="E490" s="24">
        <v>2.042198006077395</v>
      </c>
      <c r="F490" s="24">
        <v>2.1275848474216605</v>
      </c>
      <c r="G490" s="24">
        <v>1.9642509804198527</v>
      </c>
      <c r="H490" s="24">
        <v>2.3869175573859516</v>
      </c>
      <c r="I490" s="24">
        <v>1.9599596096523217</v>
      </c>
      <c r="J490" s="24">
        <v>2.0580582952206075</v>
      </c>
      <c r="K490" s="24">
        <v>1.9165763705682839</v>
      </c>
      <c r="L490" s="24">
        <v>2.3885991609184369</v>
      </c>
      <c r="M490" s="85">
        <v>1.9913444703588266</v>
      </c>
    </row>
    <row r="491" spans="1:13" x14ac:dyDescent="0.4">
      <c r="A491" s="23" t="str">
        <f>B351&amp;C467&amp;D491</f>
        <v>CONSUMO PER CAPITA (kg ó litros por individuo)Total Bebidas CalientesNIVEL MEDIO ALTO</v>
      </c>
      <c r="B491" s="23">
        <v>0</v>
      </c>
      <c r="C491" s="23">
        <v>0</v>
      </c>
      <c r="D491" s="24" t="s">
        <v>187</v>
      </c>
      <c r="E491" s="24">
        <v>1.9530973524322666</v>
      </c>
      <c r="F491" s="24">
        <v>1.8667336313676175</v>
      </c>
      <c r="G491" s="24">
        <v>1.7661150893840838</v>
      </c>
      <c r="H491" s="24">
        <v>2.151293218633179</v>
      </c>
      <c r="I491" s="24">
        <v>1.7436561844749356</v>
      </c>
      <c r="J491" s="24">
        <v>1.7020863324456641</v>
      </c>
      <c r="K491" s="24">
        <v>1.5708421949286326</v>
      </c>
      <c r="L491" s="24">
        <v>1.8156351365114149</v>
      </c>
      <c r="M491" s="85">
        <v>1.5524273170155527</v>
      </c>
    </row>
    <row r="492" spans="1:13" x14ac:dyDescent="0.4">
      <c r="A492" s="23" t="str">
        <f>B351&amp;C467&amp;D492</f>
        <v>CONSUMO PER CAPITA (kg ó litros por individuo)Total Bebidas CalientesNIVEL MEDIO</v>
      </c>
      <c r="B492" s="23">
        <v>0</v>
      </c>
      <c r="C492" s="23">
        <v>0</v>
      </c>
      <c r="D492" s="24" t="s">
        <v>188</v>
      </c>
      <c r="E492" s="24">
        <v>1.9173180841862607</v>
      </c>
      <c r="F492" s="24">
        <v>2.0139296898432772</v>
      </c>
      <c r="G492" s="24">
        <v>1.7489754800522488</v>
      </c>
      <c r="H492" s="24">
        <v>2.1029000026543421</v>
      </c>
      <c r="I492" s="24">
        <v>1.8791109217388988</v>
      </c>
      <c r="J492" s="24">
        <v>1.8708546147530123</v>
      </c>
      <c r="K492" s="24">
        <v>1.696919397308337</v>
      </c>
      <c r="L492" s="24">
        <v>2.1148408047139475</v>
      </c>
      <c r="M492" s="85">
        <v>1.7410870322690652</v>
      </c>
    </row>
    <row r="493" spans="1:13" x14ac:dyDescent="0.4">
      <c r="A493" s="23" t="str">
        <f>B351&amp;C467&amp;D493</f>
        <v>CONSUMO PER CAPITA (kg ó litros por individuo)Total Bebidas CalientesNIVEL MEDIO BAJO</v>
      </c>
      <c r="B493" s="23">
        <v>0</v>
      </c>
      <c r="C493" s="23">
        <v>0</v>
      </c>
      <c r="D493" s="25" t="s">
        <v>189</v>
      </c>
      <c r="E493" s="25">
        <v>2.1199901903151517</v>
      </c>
      <c r="F493" s="24">
        <v>2.0069757214371862</v>
      </c>
      <c r="G493" s="24">
        <v>1.8891663433325387</v>
      </c>
      <c r="H493" s="24">
        <v>2.3575985352830808</v>
      </c>
      <c r="I493" s="24">
        <v>1.9154415906841069</v>
      </c>
      <c r="J493" s="24">
        <v>2.0260782570542788</v>
      </c>
      <c r="K493" s="24">
        <v>1.8852476430067355</v>
      </c>
      <c r="L493" s="24">
        <v>2.3858643589590041</v>
      </c>
      <c r="M493" s="85">
        <v>1.8905895661169303</v>
      </c>
    </row>
    <row r="494" spans="1:13" x14ac:dyDescent="0.4">
      <c r="A494" s="23" t="str">
        <f>B351&amp;C467&amp;D494</f>
        <v>CONSUMO PER CAPITA (kg ó litros por individuo)Total Bebidas CalientesHOMBRE</v>
      </c>
      <c r="B494" s="23">
        <v>0</v>
      </c>
      <c r="C494" s="23">
        <v>0</v>
      </c>
      <c r="D494" s="24" t="s">
        <v>97</v>
      </c>
      <c r="E494" s="24">
        <v>2.3789261848467396</v>
      </c>
      <c r="F494" s="24">
        <v>2.3589194333046803</v>
      </c>
      <c r="G494" s="24">
        <v>2.2307878949082536</v>
      </c>
      <c r="H494" s="24">
        <v>2.7207656979455961</v>
      </c>
      <c r="I494" s="24">
        <v>2.2220857552298767</v>
      </c>
      <c r="J494" s="24">
        <v>2.2789752357122817</v>
      </c>
      <c r="K494" s="24">
        <v>2.1660985020848251</v>
      </c>
      <c r="L494" s="24">
        <v>2.6792345147629284</v>
      </c>
      <c r="M494" s="85">
        <v>2.1235974509792577</v>
      </c>
    </row>
    <row r="495" spans="1:13" x14ac:dyDescent="0.4">
      <c r="A495" s="23" t="str">
        <f>B351&amp;C467&amp;D495</f>
        <v>CONSUMO PER CAPITA (kg ó litros por individuo)Total Bebidas CalientesMUJER</v>
      </c>
      <c r="B495" s="23">
        <v>0</v>
      </c>
      <c r="C495" s="23">
        <v>0</v>
      </c>
      <c r="D495" s="24" t="s">
        <v>98</v>
      </c>
      <c r="E495" s="24">
        <v>1.5886422189005558</v>
      </c>
      <c r="F495" s="24">
        <v>1.6601839787762041</v>
      </c>
      <c r="G495" s="24">
        <v>1.5206746199905203</v>
      </c>
      <c r="H495" s="24">
        <v>1.8433148052462722</v>
      </c>
      <c r="I495" s="24">
        <v>1.6083101417620893</v>
      </c>
      <c r="J495" s="24">
        <v>1.6092492648897385</v>
      </c>
      <c r="K495" s="24">
        <v>1.4464755115006469</v>
      </c>
      <c r="L495" s="24">
        <v>1.7475337713469472</v>
      </c>
      <c r="M495" s="85">
        <v>1.497707878020861</v>
      </c>
    </row>
    <row r="496" spans="1:13" x14ac:dyDescent="0.4">
      <c r="A496" s="23" t="str">
        <f>B351&amp;C496&amp;D496</f>
        <v>CONSUMO PER CAPITA (kg ó litros por individuo)Total AperitivosT.ESPAÑA</v>
      </c>
      <c r="B496" s="23">
        <v>0</v>
      </c>
      <c r="C496" s="23" t="s">
        <v>65</v>
      </c>
      <c r="D496" s="24" t="s">
        <v>45</v>
      </c>
      <c r="E496" s="24">
        <v>0.38630751191124679</v>
      </c>
      <c r="F496" s="24">
        <v>0.37582563116595952</v>
      </c>
      <c r="G496" s="24">
        <v>0.36266769325885467</v>
      </c>
      <c r="H496" s="24">
        <v>0.45869211964309964</v>
      </c>
      <c r="I496" s="24">
        <v>0.3372097326714989</v>
      </c>
      <c r="J496" s="24">
        <v>0.32627272606375257</v>
      </c>
      <c r="K496" s="24">
        <v>0.31785155919538582</v>
      </c>
      <c r="L496" s="24">
        <v>0.43547672367515278</v>
      </c>
      <c r="M496" s="85">
        <v>0.34437583767851077</v>
      </c>
    </row>
    <row r="497" spans="1:13" x14ac:dyDescent="0.4">
      <c r="A497" s="23" t="str">
        <f>B351&amp;C496&amp;D497</f>
        <v>CONSUMO PER CAPITA (kg ó litros por individuo)Total AperitivosBCN AM</v>
      </c>
      <c r="B497" s="23">
        <v>0</v>
      </c>
      <c r="C497" s="23">
        <v>0</v>
      </c>
      <c r="D497" s="24" t="s">
        <v>49</v>
      </c>
      <c r="E497" s="25">
        <v>0.46766706992946638</v>
      </c>
      <c r="F497" s="24">
        <v>0.44700093548870862</v>
      </c>
      <c r="G497" s="24">
        <v>0.37260199330036009</v>
      </c>
      <c r="H497" s="25">
        <v>0.52861535325958608</v>
      </c>
      <c r="I497" s="24">
        <v>0.38304811990802701</v>
      </c>
      <c r="J497" s="25">
        <v>0.3904103439999973</v>
      </c>
      <c r="K497" s="25">
        <v>0.41595737352226797</v>
      </c>
      <c r="L497" s="25">
        <v>0.40222631272272363</v>
      </c>
      <c r="M497" s="85">
        <v>0.3079056125546939</v>
      </c>
    </row>
    <row r="498" spans="1:13" x14ac:dyDescent="0.4">
      <c r="A498" s="23" t="str">
        <f>B351&amp;C496&amp;D498</f>
        <v>CONSUMO PER CAPITA (kg ó litros por individuo)Total AperitivosREST.CAT ARAGON</v>
      </c>
      <c r="B498" s="23">
        <v>0</v>
      </c>
      <c r="C498" s="23">
        <v>0</v>
      </c>
      <c r="D498" s="25" t="s">
        <v>54</v>
      </c>
      <c r="E498" s="25">
        <v>0.30082916376309771</v>
      </c>
      <c r="F498" s="24">
        <v>0.37155707081461581</v>
      </c>
      <c r="G498" s="24">
        <v>0.43660393147959342</v>
      </c>
      <c r="H498" s="24">
        <v>0.51442253532514481</v>
      </c>
      <c r="I498" s="24">
        <v>0.37565844535638671</v>
      </c>
      <c r="J498" s="24">
        <v>0.38228374112210345</v>
      </c>
      <c r="K498" s="24">
        <v>0.41002226873221526</v>
      </c>
      <c r="L498" s="24">
        <v>0.56088959517234926</v>
      </c>
      <c r="M498" s="85">
        <v>0.49857109036363872</v>
      </c>
    </row>
    <row r="499" spans="1:13" x14ac:dyDescent="0.4">
      <c r="A499" s="23" t="str">
        <f>B351&amp;C496&amp;D499</f>
        <v>CONSUMO PER CAPITA (kg ó litros por individuo)Total AperitivosLEVANTE</v>
      </c>
      <c r="B499" s="23">
        <v>0</v>
      </c>
      <c r="C499" s="23">
        <v>0</v>
      </c>
      <c r="D499" s="24" t="s">
        <v>58</v>
      </c>
      <c r="E499" s="25">
        <v>0.3287918780312119</v>
      </c>
      <c r="F499" s="24">
        <v>0.37367271249558182</v>
      </c>
      <c r="G499" s="24">
        <v>0.335402693133529</v>
      </c>
      <c r="H499" s="24">
        <v>0.4051466644598769</v>
      </c>
      <c r="I499" s="24">
        <v>0.26401536459799368</v>
      </c>
      <c r="J499" s="24">
        <v>0.25130094931976826</v>
      </c>
      <c r="K499" s="24">
        <v>0.21871585359936122</v>
      </c>
      <c r="L499" s="24">
        <v>0.3814856179032895</v>
      </c>
      <c r="M499" s="85">
        <v>0.23597848949378086</v>
      </c>
    </row>
    <row r="500" spans="1:13" x14ac:dyDescent="0.4">
      <c r="A500" s="23" t="str">
        <f>B351&amp;C496&amp;D500</f>
        <v>CONSUMO PER CAPITA (kg ó litros por individuo)Total AperitivosANDALUCIA</v>
      </c>
      <c r="B500" s="23">
        <v>0</v>
      </c>
      <c r="C500" s="23">
        <v>0</v>
      </c>
      <c r="D500" s="24" t="s">
        <v>62</v>
      </c>
      <c r="E500" s="24">
        <v>0.40330817626573967</v>
      </c>
      <c r="F500" s="24">
        <v>0.33793282747345654</v>
      </c>
      <c r="G500" s="24">
        <v>0.32878279695705515</v>
      </c>
      <c r="H500" s="24">
        <v>0.45269089626901704</v>
      </c>
      <c r="I500" s="24">
        <v>0.35091001006931871</v>
      </c>
      <c r="J500" s="24">
        <v>0.32892055285388944</v>
      </c>
      <c r="K500" s="24">
        <v>0.30537254206590519</v>
      </c>
      <c r="L500" s="24">
        <v>0.40412102726149957</v>
      </c>
      <c r="M500" s="85">
        <v>0.34870060829575694</v>
      </c>
    </row>
    <row r="501" spans="1:13" x14ac:dyDescent="0.4">
      <c r="A501" s="23" t="str">
        <f>B351&amp;C496&amp;D501</f>
        <v>CONSUMO PER CAPITA (kg ó litros por individuo)Total AperitivosMDD AM</v>
      </c>
      <c r="B501" s="23">
        <v>0</v>
      </c>
      <c r="C501" s="23">
        <v>0</v>
      </c>
      <c r="D501" s="24" t="s">
        <v>66</v>
      </c>
      <c r="E501" s="24">
        <v>0.27856313437849756</v>
      </c>
      <c r="F501" s="24">
        <v>0.27691354695410958</v>
      </c>
      <c r="G501" s="24">
        <v>0.29174824737877308</v>
      </c>
      <c r="H501" s="24">
        <v>0.39586352359912735</v>
      </c>
      <c r="I501" s="24">
        <v>0.26587286766209922</v>
      </c>
      <c r="J501" s="24">
        <v>0.3044564589809346</v>
      </c>
      <c r="K501" s="24">
        <v>0.2351420518984311</v>
      </c>
      <c r="L501" s="24">
        <v>0.44129150278381396</v>
      </c>
      <c r="M501" s="85">
        <v>0.24738613615357929</v>
      </c>
    </row>
    <row r="502" spans="1:13" x14ac:dyDescent="0.4">
      <c r="A502" s="23" t="str">
        <f>B351&amp;C496&amp;D502</f>
        <v>CONSUMO PER CAPITA (kg ó litros por individuo)Total AperitivosRTO CENTRO</v>
      </c>
      <c r="B502" s="23">
        <v>0</v>
      </c>
      <c r="C502" s="23">
        <v>0</v>
      </c>
      <c r="D502" s="24" t="s">
        <v>69</v>
      </c>
      <c r="E502" s="24">
        <v>0.513474095788506</v>
      </c>
      <c r="F502" s="24">
        <v>0.44313170120617468</v>
      </c>
      <c r="G502" s="24">
        <v>0.4322708030559923</v>
      </c>
      <c r="H502" s="24">
        <v>0.47423031407116323</v>
      </c>
      <c r="I502" s="24">
        <v>0.4394467192000005</v>
      </c>
      <c r="J502" s="24">
        <v>0.34757048363427284</v>
      </c>
      <c r="K502" s="24">
        <v>0.30198122104303871</v>
      </c>
      <c r="L502" s="24">
        <v>0.41524823067589628</v>
      </c>
      <c r="M502" s="85">
        <v>0.54919145435200223</v>
      </c>
    </row>
    <row r="503" spans="1:13" x14ac:dyDescent="0.4">
      <c r="A503" s="23" t="str">
        <f>B351&amp;C496&amp;D503</f>
        <v>CONSUMO PER CAPITA (kg ó litros por individuo)Total AperitivosNORTE-CENTRO</v>
      </c>
      <c r="B503" s="23">
        <v>0</v>
      </c>
      <c r="C503" s="23">
        <v>0</v>
      </c>
      <c r="D503" s="24" t="s">
        <v>72</v>
      </c>
      <c r="E503" s="25">
        <v>0.5421972140378658</v>
      </c>
      <c r="F503" s="24">
        <v>0.55558930468292989</v>
      </c>
      <c r="G503" s="24">
        <v>0.38974415264476953</v>
      </c>
      <c r="H503" s="24">
        <v>0.54102199843483523</v>
      </c>
      <c r="I503" s="24">
        <v>0.37544575191101115</v>
      </c>
      <c r="J503" s="24">
        <v>0.33178262832750927</v>
      </c>
      <c r="K503" s="24">
        <v>0.39401905845731289</v>
      </c>
      <c r="L503" s="24">
        <v>0.54484053322963089</v>
      </c>
      <c r="M503" s="85">
        <v>0.37640319456096899</v>
      </c>
    </row>
    <row r="504" spans="1:13" x14ac:dyDescent="0.4">
      <c r="A504" s="23" t="str">
        <f>B351&amp;C496&amp;D504</f>
        <v>CONSUMO PER CAPITA (kg ó litros por individuo)Total AperitivosNOROESTE</v>
      </c>
      <c r="B504" s="23">
        <v>0</v>
      </c>
      <c r="C504" s="23">
        <v>0</v>
      </c>
      <c r="D504" s="24" t="s">
        <v>74</v>
      </c>
      <c r="E504" s="25">
        <v>0.3475207114814291</v>
      </c>
      <c r="F504" s="24">
        <v>0.28438440888459338</v>
      </c>
      <c r="G504" s="24">
        <v>0.37120071137519572</v>
      </c>
      <c r="H504" s="24">
        <v>0.40147984808766696</v>
      </c>
      <c r="I504" s="24">
        <v>0.28582919426190001</v>
      </c>
      <c r="J504" s="24">
        <v>0.3049082688586584</v>
      </c>
      <c r="K504" s="24">
        <v>0.34101572198991059</v>
      </c>
      <c r="L504" s="24">
        <v>0.34984835321681046</v>
      </c>
      <c r="M504" s="85">
        <v>0.22259720563497587</v>
      </c>
    </row>
    <row r="505" spans="1:13" x14ac:dyDescent="0.4">
      <c r="A505" s="23" t="str">
        <f>B351&amp;C496&amp;D505</f>
        <v>CONSUMO PER CAPITA (kg ó litros por individuo)Total Aperitivos&lt;2MIL</v>
      </c>
      <c r="B505" s="23">
        <v>0</v>
      </c>
      <c r="C505" s="23">
        <v>0</v>
      </c>
      <c r="D505" s="25" t="s">
        <v>77</v>
      </c>
      <c r="E505" s="25">
        <v>0.35851206505801714</v>
      </c>
      <c r="F505" s="25">
        <v>0.36807800386360767</v>
      </c>
      <c r="G505" s="25">
        <v>0.3098076431140746</v>
      </c>
      <c r="H505" s="25">
        <v>0.51388419203864921</v>
      </c>
      <c r="I505" s="25">
        <v>0.29638716651810798</v>
      </c>
      <c r="J505" s="25">
        <v>0.28688979619054145</v>
      </c>
      <c r="K505" s="25">
        <v>0.3693743785176764</v>
      </c>
      <c r="L505" s="24">
        <v>0.45333414184371484</v>
      </c>
      <c r="M505" s="85">
        <v>0.24809760360666425</v>
      </c>
    </row>
    <row r="506" spans="1:13" x14ac:dyDescent="0.4">
      <c r="A506" s="23" t="str">
        <f>B351&amp;C496&amp;D506</f>
        <v>CONSUMO PER CAPITA (kg ó litros por individuo)Total Aperitivos2-5MIL</v>
      </c>
      <c r="B506" s="23">
        <v>0</v>
      </c>
      <c r="C506" s="23">
        <v>0</v>
      </c>
      <c r="D506" s="25" t="s">
        <v>80</v>
      </c>
      <c r="E506" s="25">
        <v>0.36229198594854412</v>
      </c>
      <c r="F506" s="24">
        <v>0.37073201433969233</v>
      </c>
      <c r="G506" s="24">
        <v>0.29792492942794302</v>
      </c>
      <c r="H506" s="25">
        <v>0.30289020691960689</v>
      </c>
      <c r="I506" s="24">
        <v>0.20882638601891679</v>
      </c>
      <c r="J506" s="25">
        <v>0.30272507210449512</v>
      </c>
      <c r="K506" s="25">
        <v>0.21803432155599842</v>
      </c>
      <c r="L506" s="24">
        <v>0.34290450214772233</v>
      </c>
      <c r="M506" s="85">
        <v>0.26039664575492821</v>
      </c>
    </row>
    <row r="507" spans="1:13" x14ac:dyDescent="0.4">
      <c r="A507" s="23" t="str">
        <f>B351&amp;C496&amp;D507</f>
        <v>CONSUMO PER CAPITA (kg ó litros por individuo)Total Aperitivos5-10MIL</v>
      </c>
      <c r="B507" s="23">
        <v>0</v>
      </c>
      <c r="C507" s="23">
        <v>0</v>
      </c>
      <c r="D507" s="25" t="s">
        <v>81</v>
      </c>
      <c r="E507" s="25">
        <v>0.27393815650534326</v>
      </c>
      <c r="F507" s="24">
        <v>0.25436853624493289</v>
      </c>
      <c r="G507" s="24">
        <v>0.34542268844345753</v>
      </c>
      <c r="H507" s="24">
        <v>0.48101849781694284</v>
      </c>
      <c r="I507" s="24">
        <v>0.34713007158112019</v>
      </c>
      <c r="J507" s="24">
        <v>0.1876610709600828</v>
      </c>
      <c r="K507" s="24">
        <v>0.1807185592737918</v>
      </c>
      <c r="L507" s="24">
        <v>0.2871988950612403</v>
      </c>
      <c r="M507" s="85">
        <v>0.2189101877988002</v>
      </c>
    </row>
    <row r="508" spans="1:13" x14ac:dyDescent="0.4">
      <c r="A508" s="23" t="str">
        <f>B351&amp;C496&amp;D508</f>
        <v>CONSUMO PER CAPITA (kg ó litros por individuo)Total Aperitivos10-30MIL</v>
      </c>
      <c r="B508" s="23">
        <v>0</v>
      </c>
      <c r="C508" s="23">
        <v>0</v>
      </c>
      <c r="D508" s="24" t="s">
        <v>82</v>
      </c>
      <c r="E508" s="24">
        <v>0.42711265303489321</v>
      </c>
      <c r="F508" s="24">
        <v>0.43235103598838109</v>
      </c>
      <c r="G508" s="24">
        <v>0.43381102257860643</v>
      </c>
      <c r="H508" s="24">
        <v>0.52188601617399455</v>
      </c>
      <c r="I508" s="24">
        <v>0.44812758363382271</v>
      </c>
      <c r="J508" s="24">
        <v>0.34689695244990149</v>
      </c>
      <c r="K508" s="24">
        <v>0.39061898865216721</v>
      </c>
      <c r="L508" s="24">
        <v>0.47622567960648909</v>
      </c>
      <c r="M508" s="85">
        <v>0.43685580278629504</v>
      </c>
    </row>
    <row r="509" spans="1:13" x14ac:dyDescent="0.4">
      <c r="A509" s="23" t="str">
        <f>B351&amp;C496&amp;D509</f>
        <v>CONSUMO PER CAPITA (kg ó litros por individuo)Total Aperitivos30-100MIL</v>
      </c>
      <c r="B509" s="23">
        <v>0</v>
      </c>
      <c r="C509" s="23">
        <v>0</v>
      </c>
      <c r="D509" s="24" t="s">
        <v>83</v>
      </c>
      <c r="E509" s="24">
        <v>0.42831932295595665</v>
      </c>
      <c r="F509" s="24">
        <v>0.40039801041759387</v>
      </c>
      <c r="G509" s="24">
        <v>0.35817680703194488</v>
      </c>
      <c r="H509" s="24">
        <v>0.42674081196963171</v>
      </c>
      <c r="I509" s="24">
        <v>0.327797257385881</v>
      </c>
      <c r="J509" s="24">
        <v>0.34433646550482555</v>
      </c>
      <c r="K509" s="24">
        <v>0.32358284167691054</v>
      </c>
      <c r="L509" s="24">
        <v>0.50528856660069865</v>
      </c>
      <c r="M509" s="85">
        <v>0.37539231677231955</v>
      </c>
    </row>
    <row r="510" spans="1:13" x14ac:dyDescent="0.4">
      <c r="A510" s="23" t="str">
        <f>B351&amp;C496&amp;D510</f>
        <v>CONSUMO PER CAPITA (kg ó litros por individuo)Total Aperitivos100-200MIL</v>
      </c>
      <c r="B510" s="23">
        <v>0</v>
      </c>
      <c r="C510" s="23">
        <v>0</v>
      </c>
      <c r="D510" s="24" t="s">
        <v>84</v>
      </c>
      <c r="E510" s="24">
        <v>0.25372205286628663</v>
      </c>
      <c r="F510" s="24">
        <v>0.26757243728528374</v>
      </c>
      <c r="G510" s="24">
        <v>0.231955101041808</v>
      </c>
      <c r="H510" s="24">
        <v>0.37659315040919439</v>
      </c>
      <c r="I510" s="24">
        <v>0.26385122109738945</v>
      </c>
      <c r="J510" s="24">
        <v>0.32645315398283126</v>
      </c>
      <c r="K510" s="24">
        <v>0.28047245486149497</v>
      </c>
      <c r="L510" s="24">
        <v>0.36188369746946442</v>
      </c>
      <c r="M510" s="85">
        <v>0.28270662942950525</v>
      </c>
    </row>
    <row r="511" spans="1:13" x14ac:dyDescent="0.4">
      <c r="A511" s="23" t="str">
        <f>B351&amp;C496&amp;D511</f>
        <v>CONSUMO PER CAPITA (kg ó litros por individuo)Total Aperitivos200-500MIL</v>
      </c>
      <c r="B511" s="23">
        <v>0</v>
      </c>
      <c r="C511" s="23">
        <v>0</v>
      </c>
      <c r="D511" s="24" t="s">
        <v>85</v>
      </c>
      <c r="E511" s="24">
        <v>0.53174940832266882</v>
      </c>
      <c r="F511" s="24">
        <v>0.51488412453652521</v>
      </c>
      <c r="G511" s="24">
        <v>0.48140680573812683</v>
      </c>
      <c r="H511" s="24">
        <v>0.59063803756909306</v>
      </c>
      <c r="I511" s="24">
        <v>0.38893202831364615</v>
      </c>
      <c r="J511" s="24">
        <v>0.38144831635805398</v>
      </c>
      <c r="K511" s="24">
        <v>0.37296450686773536</v>
      </c>
      <c r="L511" s="24">
        <v>0.48596536250339623</v>
      </c>
      <c r="M511" s="85">
        <v>0.41614921530689863</v>
      </c>
    </row>
    <row r="512" spans="1:13" x14ac:dyDescent="0.4">
      <c r="A512" s="23" t="str">
        <f>B351&amp;C496&amp;D512</f>
        <v>CONSUMO PER CAPITA (kg ó litros por individuo)Total Aperitivos&gt;500MIL</v>
      </c>
      <c r="B512" s="23">
        <v>0</v>
      </c>
      <c r="C512" s="23">
        <v>0</v>
      </c>
      <c r="D512" s="24" t="s">
        <v>86</v>
      </c>
      <c r="E512" s="24">
        <v>0.33024712565249981</v>
      </c>
      <c r="F512" s="24">
        <v>0.3061466979065105</v>
      </c>
      <c r="G512" s="24">
        <v>0.32914308815700488</v>
      </c>
      <c r="H512" s="24">
        <v>0.40679479599456508</v>
      </c>
      <c r="I512" s="24">
        <v>0.29198171973685083</v>
      </c>
      <c r="J512" s="24">
        <v>0.33126728810045231</v>
      </c>
      <c r="K512" s="24">
        <v>0.30269124849454898</v>
      </c>
      <c r="L512" s="24">
        <v>0.41582586916467967</v>
      </c>
      <c r="M512" s="85">
        <v>0.3182452538745511</v>
      </c>
    </row>
    <row r="513" spans="1:13" x14ac:dyDescent="0.4">
      <c r="A513" s="23" t="str">
        <f>B351&amp;C496&amp;D513</f>
        <v>CONSUMO PER CAPITA (kg ó litros por individuo)Total AperitivosDE 15 A 19 AÑOS</v>
      </c>
      <c r="B513" s="23">
        <v>0</v>
      </c>
      <c r="C513" s="23">
        <v>0</v>
      </c>
      <c r="D513" s="25" t="s">
        <v>87</v>
      </c>
      <c r="E513" s="25">
        <v>0.28537521954759765</v>
      </c>
      <c r="F513" s="24">
        <v>0.39869694093626951</v>
      </c>
      <c r="G513" s="24">
        <v>0.2884876739113329</v>
      </c>
      <c r="H513" s="24">
        <v>0.46485886472149124</v>
      </c>
      <c r="I513" s="24">
        <v>0.37186018793601611</v>
      </c>
      <c r="J513" s="25">
        <v>0.28856063221450601</v>
      </c>
      <c r="K513" s="25">
        <v>0.22227957048769439</v>
      </c>
      <c r="L513" s="25">
        <v>0.32568370765138294</v>
      </c>
      <c r="M513" s="85">
        <v>0.43659417962305924</v>
      </c>
    </row>
    <row r="514" spans="1:13" x14ac:dyDescent="0.4">
      <c r="A514" s="23" t="str">
        <f>B351&amp;C496&amp;D514</f>
        <v>CONSUMO PER CAPITA (kg ó litros por individuo)Total AperitivosDE 20 A 24 AÑOS</v>
      </c>
      <c r="B514" s="23">
        <v>0</v>
      </c>
      <c r="C514" s="23">
        <v>0</v>
      </c>
      <c r="D514" s="24" t="s">
        <v>88</v>
      </c>
      <c r="E514" s="25">
        <v>0.25650675025165132</v>
      </c>
      <c r="F514" s="24">
        <v>0.22074124034335091</v>
      </c>
      <c r="G514" s="24">
        <v>0.17374102986153789</v>
      </c>
      <c r="H514" s="24">
        <v>0.166332602133103</v>
      </c>
      <c r="I514" s="24">
        <v>0.19211339948265699</v>
      </c>
      <c r="J514" s="24">
        <v>0.21591831607706433</v>
      </c>
      <c r="K514" s="24">
        <v>0.22940743659318114</v>
      </c>
      <c r="L514" s="24">
        <v>0.23864638575213576</v>
      </c>
      <c r="M514" s="85">
        <v>0.17076370822116202</v>
      </c>
    </row>
    <row r="515" spans="1:13" x14ac:dyDescent="0.4">
      <c r="A515" s="23" t="str">
        <f>B351&amp;C496&amp;D515</f>
        <v>CONSUMO PER CAPITA (kg ó litros por individuo)Total AperitivosDE 25 A 34 AÑOS</v>
      </c>
      <c r="B515" s="23">
        <v>0</v>
      </c>
      <c r="C515" s="23">
        <v>0</v>
      </c>
      <c r="D515" s="24" t="s">
        <v>89</v>
      </c>
      <c r="E515" s="24">
        <v>0.29678740265723791</v>
      </c>
      <c r="F515" s="24">
        <v>0.23635183253752137</v>
      </c>
      <c r="G515" s="24">
        <v>0.27801955351851276</v>
      </c>
      <c r="H515" s="24">
        <v>0.34095259332952482</v>
      </c>
      <c r="I515" s="24">
        <v>0.21227155699985656</v>
      </c>
      <c r="J515" s="24">
        <v>0.21486405885132784</v>
      </c>
      <c r="K515" s="24">
        <v>0.22002015791649859</v>
      </c>
      <c r="L515" s="24">
        <v>0.27822934643728203</v>
      </c>
      <c r="M515" s="85">
        <v>0.22434399655977275</v>
      </c>
    </row>
    <row r="516" spans="1:13" x14ac:dyDescent="0.4">
      <c r="A516" s="23" t="str">
        <f>B351&amp;C496&amp;D516</f>
        <v>CONSUMO PER CAPITA (kg ó litros por individuo)Total AperitivosDE 35 A 49 AÑOS</v>
      </c>
      <c r="B516" s="23">
        <v>0</v>
      </c>
      <c r="C516" s="23">
        <v>0</v>
      </c>
      <c r="D516" s="24" t="s">
        <v>90</v>
      </c>
      <c r="E516" s="24">
        <v>0.39959294942081924</v>
      </c>
      <c r="F516" s="24">
        <v>0.38079652154018867</v>
      </c>
      <c r="G516" s="24">
        <v>0.34158443839204555</v>
      </c>
      <c r="H516" s="24">
        <v>0.4389252508158249</v>
      </c>
      <c r="I516" s="24">
        <v>0.3240384015135081</v>
      </c>
      <c r="J516" s="24">
        <v>0.2591648464663871</v>
      </c>
      <c r="K516" s="24">
        <v>0.26626699813136273</v>
      </c>
      <c r="L516" s="24">
        <v>0.38614600436865398</v>
      </c>
      <c r="M516" s="85">
        <v>0.20569885024120735</v>
      </c>
    </row>
    <row r="517" spans="1:13" x14ac:dyDescent="0.4">
      <c r="A517" s="23" t="str">
        <f>B351&amp;C496&amp;D517</f>
        <v>CONSUMO PER CAPITA (kg ó litros por individuo)Total AperitivosDE 50 A 59 AÑOS</v>
      </c>
      <c r="B517" s="23">
        <v>0</v>
      </c>
      <c r="C517" s="23">
        <v>0</v>
      </c>
      <c r="D517" s="24" t="s">
        <v>91</v>
      </c>
      <c r="E517" s="25">
        <v>0.38947433266725734</v>
      </c>
      <c r="F517" s="24">
        <v>0.3656961549100668</v>
      </c>
      <c r="G517" s="24">
        <v>0.381525086454854</v>
      </c>
      <c r="H517" s="24">
        <v>0.51404392634403751</v>
      </c>
      <c r="I517" s="24">
        <v>0.3800013284764952</v>
      </c>
      <c r="J517" s="24">
        <v>0.38932265402700988</v>
      </c>
      <c r="K517" s="24">
        <v>0.34505096254445738</v>
      </c>
      <c r="L517" s="24">
        <v>0.45821194267404453</v>
      </c>
      <c r="M517" s="85">
        <v>0.33443931372119601</v>
      </c>
    </row>
    <row r="518" spans="1:13" x14ac:dyDescent="0.4">
      <c r="A518" s="23" t="str">
        <f>B351&amp;C496&amp;D518</f>
        <v>CONSUMO PER CAPITA (kg ó litros por individuo)Total AperitivosDE 60 A 75 AÑOS</v>
      </c>
      <c r="B518" s="23">
        <v>0</v>
      </c>
      <c r="C518" s="23">
        <v>0</v>
      </c>
      <c r="D518" s="25" t="s">
        <v>92</v>
      </c>
      <c r="E518" s="25">
        <v>0.4903833263932495</v>
      </c>
      <c r="F518" s="25">
        <v>0.50443731923279567</v>
      </c>
      <c r="G518" s="25">
        <v>0.50434202544257911</v>
      </c>
      <c r="H518" s="25">
        <v>0.59395442717491398</v>
      </c>
      <c r="I518" s="25">
        <v>0.42784631315536403</v>
      </c>
      <c r="J518" s="25">
        <v>0.47024830213186031</v>
      </c>
      <c r="K518" s="25">
        <v>0.47579133846183047</v>
      </c>
      <c r="L518" s="25">
        <v>0.6679762291082747</v>
      </c>
      <c r="M518" s="85">
        <v>0.62631219267299898</v>
      </c>
    </row>
    <row r="519" spans="1:13" x14ac:dyDescent="0.4">
      <c r="A519" s="23" t="str">
        <f>B351&amp;C496&amp;D519</f>
        <v>CONSUMO PER CAPITA (kg ó litros por individuo)Total AperitivosNIVEL ALTO</v>
      </c>
      <c r="B519" s="23">
        <v>0</v>
      </c>
      <c r="C519" s="23">
        <v>0</v>
      </c>
      <c r="D519" s="24" t="s">
        <v>186</v>
      </c>
      <c r="E519" s="24">
        <v>0.31496710583658699</v>
      </c>
      <c r="F519" s="24">
        <v>0.31074732883958189</v>
      </c>
      <c r="G519" s="24">
        <v>0.32241117485076631</v>
      </c>
      <c r="H519" s="24">
        <v>0.39692935329618678</v>
      </c>
      <c r="I519" s="24">
        <v>0.3155349150453296</v>
      </c>
      <c r="J519" s="24">
        <v>0.32620543805192137</v>
      </c>
      <c r="K519" s="24">
        <v>0.3126522180704443</v>
      </c>
      <c r="L519" s="24">
        <v>0.42663034914828357</v>
      </c>
      <c r="M519" s="85">
        <v>0.27399697152061486</v>
      </c>
    </row>
    <row r="520" spans="1:13" x14ac:dyDescent="0.4">
      <c r="A520" s="23" t="str">
        <f>B351&amp;C496&amp;D520</f>
        <v>CONSUMO PER CAPITA (kg ó litros por individuo)Total AperitivosNIVEL MEDIO ALTO</v>
      </c>
      <c r="B520" s="23">
        <v>0</v>
      </c>
      <c r="C520" s="23">
        <v>0</v>
      </c>
      <c r="D520" s="24" t="s">
        <v>187</v>
      </c>
      <c r="E520" s="24">
        <v>0.31251356266851316</v>
      </c>
      <c r="F520" s="24">
        <v>0.28500468775884602</v>
      </c>
      <c r="G520" s="24">
        <v>0.2845543069295533</v>
      </c>
      <c r="H520" s="24">
        <v>0.4137466114657965</v>
      </c>
      <c r="I520" s="24">
        <v>0.2618356952534166</v>
      </c>
      <c r="J520" s="24">
        <v>0.23732846154007531</v>
      </c>
      <c r="K520" s="24">
        <v>0.22424584875481235</v>
      </c>
      <c r="L520" s="24">
        <v>0.30802525433608696</v>
      </c>
      <c r="M520" s="85">
        <v>0.19050268135252849</v>
      </c>
    </row>
    <row r="521" spans="1:13" x14ac:dyDescent="0.4">
      <c r="A521" s="23" t="str">
        <f>B351&amp;C496&amp;D521</f>
        <v>CONSUMO PER CAPITA (kg ó litros por individuo)Total AperitivosNIVEL MEDIO</v>
      </c>
      <c r="B521" s="23">
        <v>0</v>
      </c>
      <c r="C521" s="23">
        <v>0</v>
      </c>
      <c r="D521" s="24" t="s">
        <v>188</v>
      </c>
      <c r="E521" s="24">
        <v>0.44391633433498617</v>
      </c>
      <c r="F521" s="24">
        <v>0.47524492947351593</v>
      </c>
      <c r="G521" s="24">
        <v>0.49003729755803394</v>
      </c>
      <c r="H521" s="24">
        <v>0.56917565869799092</v>
      </c>
      <c r="I521" s="24">
        <v>0.38212328812350449</v>
      </c>
      <c r="J521" s="24">
        <v>0.3457746647710635</v>
      </c>
      <c r="K521" s="24">
        <v>0.3223295502229897</v>
      </c>
      <c r="L521" s="24">
        <v>0.47399654888108544</v>
      </c>
      <c r="M521" s="85">
        <v>0.45283426457203774</v>
      </c>
    </row>
    <row r="522" spans="1:13" x14ac:dyDescent="0.4">
      <c r="A522" s="23" t="str">
        <f>B351&amp;C496&amp;D522</f>
        <v>CONSUMO PER CAPITA (kg ó litros por individuo)Total AperitivosNIVEL MEDIO BAJO</v>
      </c>
      <c r="B522" s="23">
        <v>0</v>
      </c>
      <c r="C522" s="23">
        <v>0</v>
      </c>
      <c r="D522" s="24" t="s">
        <v>189</v>
      </c>
      <c r="E522" s="25">
        <v>0.31099904611900259</v>
      </c>
      <c r="F522" s="24">
        <v>0.28867241957712769</v>
      </c>
      <c r="G522" s="24">
        <v>0.28837032880151292</v>
      </c>
      <c r="H522" s="24">
        <v>0.36052632982653204</v>
      </c>
      <c r="I522" s="24">
        <v>0.31321070469188739</v>
      </c>
      <c r="J522" s="24">
        <v>0.2728613284601672</v>
      </c>
      <c r="K522" s="24">
        <v>0.24700028962436818</v>
      </c>
      <c r="L522" s="24">
        <v>0.40115185983684709</v>
      </c>
      <c r="M522" s="85">
        <v>0.31779981687837866</v>
      </c>
    </row>
    <row r="523" spans="1:13" x14ac:dyDescent="0.4">
      <c r="A523" s="23" t="str">
        <f>B351&amp;C496&amp;D523</f>
        <v>CONSUMO PER CAPITA (kg ó litros por individuo)Total AperitivosHOMBRE</v>
      </c>
      <c r="B523" s="23">
        <v>0</v>
      </c>
      <c r="C523" s="23">
        <v>0</v>
      </c>
      <c r="D523" s="24" t="s">
        <v>97</v>
      </c>
      <c r="E523" s="24">
        <v>0.26818178981641921</v>
      </c>
      <c r="F523" s="24">
        <v>0.28930829699185395</v>
      </c>
      <c r="G523" s="24">
        <v>0.30221033316632412</v>
      </c>
      <c r="H523" s="24">
        <v>0.35447729557220953</v>
      </c>
      <c r="I523" s="24">
        <v>0.27369988969815329</v>
      </c>
      <c r="J523" s="24">
        <v>0.26931681410165137</v>
      </c>
      <c r="K523" s="24">
        <v>0.26753578809701184</v>
      </c>
      <c r="L523" s="24">
        <v>0.34749331344534617</v>
      </c>
      <c r="M523" s="85">
        <v>0.31611850919737489</v>
      </c>
    </row>
    <row r="524" spans="1:13" x14ac:dyDescent="0.4">
      <c r="A524" s="23" t="str">
        <f>B351&amp;C496&amp;D524</f>
        <v>CONSUMO PER CAPITA (kg ó litros por individuo)Total AperitivosMUJER</v>
      </c>
      <c r="B524" s="23">
        <v>0</v>
      </c>
      <c r="C524" s="23">
        <v>0</v>
      </c>
      <c r="D524" s="24" t="s">
        <v>98</v>
      </c>
      <c r="E524" s="24">
        <v>0.50321397545509505</v>
      </c>
      <c r="F524" s="24">
        <v>0.46131074155740015</v>
      </c>
      <c r="G524" s="24">
        <v>0.42240469818373211</v>
      </c>
      <c r="H524" s="24">
        <v>0.56166514021981562</v>
      </c>
      <c r="I524" s="24">
        <v>0.39996328696378669</v>
      </c>
      <c r="J524" s="24">
        <v>0.38250440147973908</v>
      </c>
      <c r="K524" s="24">
        <v>0.36752818004435517</v>
      </c>
      <c r="L524" s="24">
        <v>0.52236213037048806</v>
      </c>
      <c r="M524" s="85">
        <v>0.37226824277331894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1" zoomScale="60" zoomScaleNormal="60" workbookViewId="0">
      <selection activeCell="F31" sqref="F31:F32"/>
    </sheetView>
  </sheetViews>
  <sheetFormatPr baseColWidth="10" defaultColWidth="11.4609375" defaultRowHeight="14.6" x14ac:dyDescent="0.4"/>
  <cols>
    <col min="1" max="1" width="97.765625" style="23" bestFit="1" customWidth="1"/>
    <col min="2" max="2" width="46.23046875" style="23" bestFit="1" customWidth="1"/>
    <col min="3" max="3" width="29.69140625" style="23" bestFit="1" customWidth="1"/>
    <col min="4" max="4" width="34.53515625" style="23" bestFit="1" customWidth="1"/>
    <col min="5" max="5" width="11.4609375" style="24"/>
    <col min="6" max="8" width="12" style="24" bestFit="1" customWidth="1"/>
    <col min="9" max="12" width="11.4609375" style="24"/>
    <col min="13" max="13" width="12" style="85" bestFit="1" customWidth="1"/>
    <col min="14" max="16384" width="11.4609375" style="23"/>
  </cols>
  <sheetData>
    <row r="2" spans="1:14" x14ac:dyDescent="0.4">
      <c r="B2" s="23">
        <v>0</v>
      </c>
      <c r="C2" s="23">
        <v>0</v>
      </c>
      <c r="D2" s="23">
        <v>0</v>
      </c>
      <c r="E2" s="56" t="s">
        <v>192</v>
      </c>
      <c r="F2" s="56" t="s">
        <v>193</v>
      </c>
      <c r="G2" s="56" t="s">
        <v>194</v>
      </c>
      <c r="H2" s="56" t="s">
        <v>195</v>
      </c>
      <c r="I2" s="56" t="s">
        <v>196</v>
      </c>
      <c r="J2" s="56" t="s">
        <v>197</v>
      </c>
      <c r="K2" s="56" t="s">
        <v>198</v>
      </c>
      <c r="L2" s="56" t="s">
        <v>199</v>
      </c>
      <c r="M2" s="85" t="s">
        <v>200</v>
      </c>
    </row>
    <row r="3" spans="1:14" x14ac:dyDescent="0.4">
      <c r="A3" s="23" t="str">
        <f>B3&amp;C3&amp;D3</f>
        <v>DISTRIBUCION VOLUMEN X CRITERIO (Consumiciones)TotalAlimentacionT.ESPAÑA</v>
      </c>
      <c r="B3" s="23" t="s">
        <v>43</v>
      </c>
      <c r="C3" s="23" t="s">
        <v>42</v>
      </c>
      <c r="D3" s="24" t="s">
        <v>45</v>
      </c>
      <c r="E3" s="24">
        <v>100</v>
      </c>
      <c r="F3" s="24">
        <v>100</v>
      </c>
      <c r="G3" s="24">
        <v>100</v>
      </c>
      <c r="H3" s="24">
        <v>100</v>
      </c>
      <c r="I3" s="24">
        <v>100</v>
      </c>
      <c r="J3" s="24">
        <v>100</v>
      </c>
      <c r="K3" s="24">
        <v>100</v>
      </c>
      <c r="L3" s="24">
        <v>100</v>
      </c>
      <c r="M3" s="85">
        <v>100</v>
      </c>
      <c r="N3" s="24"/>
    </row>
    <row r="4" spans="1:14" x14ac:dyDescent="0.4">
      <c r="A4" s="23" t="str">
        <f>B3&amp;C3&amp;D4</f>
        <v>DISTRIBUCION VOLUMEN X CRITERIO (Consumiciones)TotalAlimentacionHiper+Super+Discount+G.A</v>
      </c>
      <c r="B4" s="23">
        <v>0</v>
      </c>
      <c r="C4" s="23">
        <v>0</v>
      </c>
      <c r="D4" s="23" t="s">
        <v>108</v>
      </c>
      <c r="E4" s="56">
        <v>6.6900137609678998</v>
      </c>
      <c r="F4" s="56">
        <v>6.5827916886204596</v>
      </c>
      <c r="G4" s="56">
        <v>6.4932780698924484</v>
      </c>
      <c r="H4" s="56">
        <v>6.1970986942497914</v>
      </c>
      <c r="I4" s="56">
        <v>6.3358989853008376</v>
      </c>
      <c r="J4" s="56">
        <v>6.4925820621759041</v>
      </c>
      <c r="K4" s="56">
        <v>6.2589649731602499</v>
      </c>
      <c r="L4" s="56">
        <v>6.900218516195455</v>
      </c>
      <c r="M4" s="85">
        <v>6.8458984442623523</v>
      </c>
      <c r="N4" s="24"/>
    </row>
    <row r="5" spans="1:14" x14ac:dyDescent="0.4">
      <c r="A5" s="23" t="str">
        <f>B3&amp;C3&amp;D5</f>
        <v>DISTRIBUCION VOLUMEN X CRITERIO (Consumiciones)TotalAlimentacionRestaurantes</v>
      </c>
      <c r="B5" s="23">
        <v>0</v>
      </c>
      <c r="C5" s="23">
        <v>0</v>
      </c>
      <c r="D5" s="24" t="s">
        <v>109</v>
      </c>
      <c r="E5" s="24">
        <v>16.598452231729251</v>
      </c>
      <c r="F5" s="24">
        <v>16.019293895308053</v>
      </c>
      <c r="G5" s="24">
        <v>16.512560556639524</v>
      </c>
      <c r="H5" s="24">
        <v>16.518265624305979</v>
      </c>
      <c r="I5" s="24">
        <v>17.467050246073228</v>
      </c>
      <c r="J5" s="24">
        <v>16.486380327419884</v>
      </c>
      <c r="K5" s="24">
        <v>16.806307617192886</v>
      </c>
      <c r="L5" s="24">
        <v>16.466342030979774</v>
      </c>
      <c r="M5" s="85">
        <v>17.099600245825012</v>
      </c>
      <c r="N5" s="24"/>
    </row>
    <row r="6" spans="1:14" x14ac:dyDescent="0.4">
      <c r="A6" s="23" t="str">
        <f>B3&amp;C3&amp;D6</f>
        <v>DISTRIBUCION VOLUMEN X CRITERIO (Consumiciones)TotalAlimentacionRestaurantes Fast Food</v>
      </c>
      <c r="B6" s="23">
        <v>0</v>
      </c>
      <c r="C6" s="23">
        <v>0</v>
      </c>
      <c r="D6" s="23" t="s">
        <v>110</v>
      </c>
      <c r="E6" s="56">
        <v>9.397521663305902</v>
      </c>
      <c r="F6" s="56">
        <v>9.2582214970844312</v>
      </c>
      <c r="G6" s="56">
        <v>8.8285030580555741</v>
      </c>
      <c r="H6" s="56">
        <v>9.3759403806838204</v>
      </c>
      <c r="I6" s="56">
        <v>9.5834974347571897</v>
      </c>
      <c r="J6" s="56">
        <v>9.5615542895031762</v>
      </c>
      <c r="K6" s="56">
        <v>9.5757947103899905</v>
      </c>
      <c r="L6" s="56">
        <v>9.9268210465546751</v>
      </c>
      <c r="M6" s="85">
        <v>10.285457805809779</v>
      </c>
      <c r="N6" s="24"/>
    </row>
    <row r="7" spans="1:14" x14ac:dyDescent="0.4">
      <c r="A7" s="23" t="str">
        <f>B3&amp;C3&amp;D7</f>
        <v>DISTRIBUCION VOLUMEN X CRITERIO (Consumiciones)TotalAlimentacionBares/Cafeterias/Cervecerias</v>
      </c>
      <c r="B7" s="23">
        <v>0</v>
      </c>
      <c r="C7" s="23">
        <v>0</v>
      </c>
      <c r="D7" s="24" t="s">
        <v>111</v>
      </c>
      <c r="E7" s="24">
        <v>49.756117499591255</v>
      </c>
      <c r="F7" s="24">
        <v>49.776221487896528</v>
      </c>
      <c r="G7" s="24">
        <v>48.815302333632147</v>
      </c>
      <c r="H7" s="24">
        <v>47.612540464130284</v>
      </c>
      <c r="I7" s="24">
        <v>48.977252123264925</v>
      </c>
      <c r="J7" s="24">
        <v>49.202603215100375</v>
      </c>
      <c r="K7" s="24">
        <v>48.679597376159236</v>
      </c>
      <c r="L7" s="24">
        <v>46.68642258689367</v>
      </c>
      <c r="M7" s="85">
        <v>47.495441273211995</v>
      </c>
      <c r="N7" s="24"/>
    </row>
    <row r="8" spans="1:14" x14ac:dyDescent="0.4">
      <c r="A8" s="23" t="str">
        <f>B3&amp;C3&amp;D8</f>
        <v>DISTRIBUCION VOLUMEN X CRITERIO (Consumiciones)TotalAlimentacionPanaderias/Pastelerias</v>
      </c>
      <c r="B8" s="23">
        <v>0</v>
      </c>
      <c r="C8" s="23">
        <v>0</v>
      </c>
      <c r="D8" s="23" t="s">
        <v>112</v>
      </c>
      <c r="E8" s="56">
        <v>2.6189036187258163</v>
      </c>
      <c r="F8" s="56">
        <v>2.9447022358768637</v>
      </c>
      <c r="G8" s="56">
        <v>2.7527329203841409</v>
      </c>
      <c r="H8" s="56">
        <v>2.1323662799602041</v>
      </c>
      <c r="I8" s="56">
        <v>2.977386794566995</v>
      </c>
      <c r="J8" s="56">
        <v>3.2025657380280577</v>
      </c>
      <c r="K8" s="56">
        <v>2.8055635244205868</v>
      </c>
      <c r="L8" s="56">
        <v>2.3889378214909023</v>
      </c>
      <c r="M8" s="85">
        <v>3.1488027571641255</v>
      </c>
      <c r="N8" s="24"/>
    </row>
    <row r="9" spans="1:14" x14ac:dyDescent="0.4">
      <c r="A9" s="23" t="str">
        <f>B3&amp;C3&amp;D9</f>
        <v>DISTRIBUCION VOLUMEN X CRITERIO (Consumiciones)TotalAlimentacionTda.Alimentacion/Delicatesen</v>
      </c>
      <c r="B9" s="23">
        <v>0</v>
      </c>
      <c r="C9" s="23">
        <v>0</v>
      </c>
      <c r="D9" s="24" t="s">
        <v>113</v>
      </c>
      <c r="E9" s="24">
        <v>1.193754087416208</v>
      </c>
      <c r="F9" s="24">
        <v>1.2188742907201799</v>
      </c>
      <c r="G9" s="24">
        <v>1.2355265169551854</v>
      </c>
      <c r="H9" s="24">
        <v>1.4159286622571272</v>
      </c>
      <c r="I9" s="24">
        <v>1.1793362318057843</v>
      </c>
      <c r="J9" s="24">
        <v>1.1140185871864448</v>
      </c>
      <c r="K9" s="24">
        <v>1.1516273495125815</v>
      </c>
      <c r="L9" s="24">
        <v>1.2996429897127852</v>
      </c>
      <c r="M9" s="85">
        <v>1.187291539233903</v>
      </c>
      <c r="N9" s="24"/>
    </row>
    <row r="10" spans="1:14" x14ac:dyDescent="0.4">
      <c r="A10" s="23" t="str">
        <f>B3&amp;C3&amp;D10</f>
        <v>DISTRIBUCION VOLUMEN X CRITERIO (Consumiciones)TotalAlimentacionCanal Conveniencia/24h</v>
      </c>
      <c r="B10" s="23">
        <v>0</v>
      </c>
      <c r="C10" s="23">
        <v>0</v>
      </c>
      <c r="D10" s="23" t="s">
        <v>115</v>
      </c>
      <c r="E10" s="56">
        <v>4.0394265355060224</v>
      </c>
      <c r="F10" s="56">
        <v>4.0792322585957272</v>
      </c>
      <c r="G10" s="56">
        <v>3.8664012602650786</v>
      </c>
      <c r="H10" s="56">
        <v>3.5273847835695427</v>
      </c>
      <c r="I10" s="56">
        <v>3.9089607969735427</v>
      </c>
      <c r="J10" s="56">
        <v>3.7937211489605516</v>
      </c>
      <c r="K10" s="56">
        <v>3.7732951379502486</v>
      </c>
      <c r="L10" s="56">
        <v>3.2420715592348923</v>
      </c>
      <c r="M10" s="85">
        <v>3.8017256800581669</v>
      </c>
      <c r="N10" s="24"/>
    </row>
    <row r="11" spans="1:14" x14ac:dyDescent="0.4">
      <c r="A11" s="23" t="str">
        <f>B3&amp;C3&amp;D11</f>
        <v>DISTRIBUCION VOLUMEN X CRITERIO (Consumiciones)TotalAlimentacionHoteles</v>
      </c>
      <c r="B11" s="23">
        <v>0</v>
      </c>
      <c r="C11" s="23">
        <v>0</v>
      </c>
      <c r="D11" s="24" t="s">
        <v>116</v>
      </c>
      <c r="E11" s="24">
        <v>0.56359236198157936</v>
      </c>
      <c r="F11" s="24">
        <v>0.53076587908645356</v>
      </c>
      <c r="G11" s="24">
        <v>0.63324077111088806</v>
      </c>
      <c r="H11" s="24">
        <v>0.81961802492083147</v>
      </c>
      <c r="I11" s="24">
        <v>0.32314992668480286</v>
      </c>
      <c r="J11" s="24">
        <v>0.45250754045902208</v>
      </c>
      <c r="K11" s="24">
        <v>0.71007380241750839</v>
      </c>
      <c r="L11" s="24">
        <v>0.77930037253032469</v>
      </c>
      <c r="M11" s="85">
        <v>0.75031737971308887</v>
      </c>
      <c r="N11" s="24"/>
    </row>
    <row r="12" spans="1:14" x14ac:dyDescent="0.4">
      <c r="A12" s="23" t="str">
        <f>B3&amp;C3&amp;D12</f>
        <v>DISTRIBUCION VOLUMEN X CRITERIO (Consumiciones)TotalAlimentacionEstaciones de servicio</v>
      </c>
      <c r="B12" s="23">
        <v>0</v>
      </c>
      <c r="C12" s="23">
        <v>0</v>
      </c>
      <c r="D12" s="23" t="s">
        <v>117</v>
      </c>
      <c r="E12" s="56">
        <v>1.4004526813450326</v>
      </c>
      <c r="F12" s="56">
        <v>1.3439778755229599</v>
      </c>
      <c r="G12" s="56">
        <v>1.5580838609694316</v>
      </c>
      <c r="H12" s="56">
        <v>1.7262805621446762</v>
      </c>
      <c r="I12" s="56">
        <v>1.3883050599585394</v>
      </c>
      <c r="J12" s="56">
        <v>1.2641214689570923</v>
      </c>
      <c r="K12" s="56">
        <v>1.3776622522219339</v>
      </c>
      <c r="L12" s="56">
        <v>1.7365829523757272</v>
      </c>
      <c r="M12" s="85">
        <v>1.4301122658603298</v>
      </c>
      <c r="N12" s="24"/>
    </row>
    <row r="13" spans="1:14" x14ac:dyDescent="0.4">
      <c r="A13" s="23" t="str">
        <f>B3&amp;C3&amp;D13</f>
        <v>DISTRIBUCION VOLUMEN X CRITERIO (Consumiciones)TotalAlimentacionMaquinas dispensadoras</v>
      </c>
      <c r="B13" s="23">
        <v>0</v>
      </c>
      <c r="C13" s="23">
        <v>0</v>
      </c>
      <c r="D13" s="24" t="s">
        <v>118</v>
      </c>
      <c r="E13" s="24">
        <v>2.6987632159790724</v>
      </c>
      <c r="F13" s="24">
        <v>3.3013862782868233</v>
      </c>
      <c r="G13" s="24">
        <v>2.8373253177097819</v>
      </c>
      <c r="H13" s="24">
        <v>2.3577411397601997</v>
      </c>
      <c r="I13" s="24">
        <v>2.6214435290614708</v>
      </c>
      <c r="J13" s="24">
        <v>3.2053902119977078</v>
      </c>
      <c r="K13" s="24">
        <v>2.8159746167129169</v>
      </c>
      <c r="L13" s="24">
        <v>2.5368637958551612</v>
      </c>
      <c r="M13" s="85">
        <v>2.8012359054554685</v>
      </c>
      <c r="N13" s="24"/>
    </row>
    <row r="14" spans="1:14" x14ac:dyDescent="0.4">
      <c r="A14" s="23" t="str">
        <f>B3&amp;C3&amp;D14</f>
        <v>DISTRIBUCION VOLUMEN X CRITERIO (Consumiciones)TotalAlimentacionServicio en la empresa</v>
      </c>
      <c r="B14" s="23">
        <v>0</v>
      </c>
      <c r="C14" s="23">
        <v>0</v>
      </c>
      <c r="D14" s="23" t="s">
        <v>119</v>
      </c>
      <c r="E14" s="56">
        <v>1.272420499754755</v>
      </c>
      <c r="F14" s="56">
        <v>1.4927986254893002</v>
      </c>
      <c r="G14" s="56">
        <v>1.3937176674858747</v>
      </c>
      <c r="H14" s="56">
        <v>1.1242267306827392</v>
      </c>
      <c r="I14" s="56">
        <v>1.4841114166544214</v>
      </c>
      <c r="J14" s="56">
        <v>1.6932274606040294</v>
      </c>
      <c r="K14" s="56">
        <v>1.5201832578436618</v>
      </c>
      <c r="L14" s="56">
        <v>1.1753895208114311</v>
      </c>
      <c r="M14" s="85">
        <v>1.3368592536383257</v>
      </c>
      <c r="N14" s="24"/>
    </row>
    <row r="15" spans="1:14" x14ac:dyDescent="0.4">
      <c r="A15" s="23" t="str">
        <f>B3&amp;C3&amp;D15</f>
        <v>DISTRIBUCION VOLUMEN X CRITERIO (Consumiciones)TotalAlimentacionResto de canales</v>
      </c>
      <c r="B15" s="23">
        <v>0</v>
      </c>
      <c r="C15" s="23">
        <v>0</v>
      </c>
      <c r="D15" s="24" t="s">
        <v>120</v>
      </c>
      <c r="E15" s="24">
        <v>3.7705869529674638</v>
      </c>
      <c r="F15" s="24">
        <v>3.451715611700727</v>
      </c>
      <c r="G15" s="24">
        <v>5.0733179010578766</v>
      </c>
      <c r="H15" s="24">
        <v>7.1926237018529333</v>
      </c>
      <c r="I15" s="24">
        <v>3.7535907963387642</v>
      </c>
      <c r="J15" s="24">
        <v>3.5313409224404784</v>
      </c>
      <c r="K15" s="24">
        <v>4.5249736567711762</v>
      </c>
      <c r="L15" s="24">
        <v>6.8613937092444566</v>
      </c>
      <c r="M15" s="85">
        <v>3.8172412201230279</v>
      </c>
      <c r="N15" s="24"/>
    </row>
    <row r="16" spans="1:14" x14ac:dyDescent="0.4">
      <c r="A16" s="23" t="str">
        <f>B3&amp;C3&amp;D16</f>
        <v>DISTRIBUCION VOLUMEN X CRITERIO (Consumiciones)TotalAlimentacionEN LA CALLE</v>
      </c>
      <c r="B16" s="23">
        <v>0</v>
      </c>
      <c r="C16" s="23">
        <v>0</v>
      </c>
      <c r="D16" s="23" t="s">
        <v>122</v>
      </c>
      <c r="E16" s="56">
        <v>4.7640947735571428</v>
      </c>
      <c r="F16" s="56">
        <v>4.8628157326630399</v>
      </c>
      <c r="G16" s="56">
        <v>5.4584557711748714</v>
      </c>
      <c r="H16" s="56">
        <v>6.5051054524907368</v>
      </c>
      <c r="I16" s="56">
        <v>4.4448824379153029</v>
      </c>
      <c r="J16" s="56">
        <v>4.1660342410712676</v>
      </c>
      <c r="K16" s="56">
        <v>4.5935350130474841</v>
      </c>
      <c r="L16" s="56">
        <v>5.8627163723049378</v>
      </c>
      <c r="M16" s="85">
        <v>4.0737345205258118</v>
      </c>
      <c r="N16" s="24"/>
    </row>
    <row r="17" spans="1:14" x14ac:dyDescent="0.4">
      <c r="A17" s="23" t="str">
        <f>B3&amp;C3&amp;D17</f>
        <v>DISTRIBUCION VOLUMEN X CRITERIO (Consumiciones)TotalAlimentacionEN CASA DE OTROS</v>
      </c>
      <c r="B17" s="23">
        <v>0</v>
      </c>
      <c r="C17" s="23">
        <v>0</v>
      </c>
      <c r="D17" s="24" t="s">
        <v>124</v>
      </c>
      <c r="E17" s="24">
        <v>5.6078396642868826</v>
      </c>
      <c r="F17" s="24">
        <v>4.63272583607292</v>
      </c>
      <c r="G17" s="24">
        <v>4.0117675029145987</v>
      </c>
      <c r="H17" s="24">
        <v>3.6224040396047865</v>
      </c>
      <c r="I17" s="24">
        <v>4.725366988065808</v>
      </c>
      <c r="J17" s="24">
        <v>4.6111105105170029</v>
      </c>
      <c r="K17" s="24">
        <v>4.3476430395948382</v>
      </c>
      <c r="L17" s="24">
        <v>4.4007313199791813</v>
      </c>
      <c r="M17" s="85">
        <v>5.1071408992809904</v>
      </c>
      <c r="N17" s="24"/>
    </row>
    <row r="18" spans="1:14" x14ac:dyDescent="0.4">
      <c r="A18" s="23" t="str">
        <f>B3&amp;C3&amp;D18</f>
        <v>DISTRIBUCION VOLUMEN X CRITERIO (Consumiciones)TotalAlimentacionEN EL ESTABLECIMIENTO</v>
      </c>
      <c r="B18" s="23">
        <v>0</v>
      </c>
      <c r="C18" s="23">
        <v>0</v>
      </c>
      <c r="D18" s="23" t="s">
        <v>126</v>
      </c>
      <c r="E18" s="56">
        <v>72.896104692353802</v>
      </c>
      <c r="F18" s="56">
        <v>72.197679912446318</v>
      </c>
      <c r="G18" s="56">
        <v>73.922103602787502</v>
      </c>
      <c r="H18" s="56">
        <v>74.656038205760339</v>
      </c>
      <c r="I18" s="56">
        <v>74.006615026301233</v>
      </c>
      <c r="J18" s="56">
        <v>72.582026140257938</v>
      </c>
      <c r="K18" s="56">
        <v>73.902204555861445</v>
      </c>
      <c r="L18" s="56">
        <v>74.317748546726435</v>
      </c>
      <c r="M18" s="85">
        <v>72.600681500802096</v>
      </c>
      <c r="N18" s="24"/>
    </row>
    <row r="19" spans="1:14" x14ac:dyDescent="0.4">
      <c r="A19" s="23" t="str">
        <f>B3&amp;C3&amp;D19</f>
        <v>DISTRIBUCION VOLUMEN X CRITERIO (Consumiciones)TotalAlimentacionEN EL TRABAJO</v>
      </c>
      <c r="B19" s="23">
        <v>0</v>
      </c>
      <c r="C19" s="23">
        <v>0</v>
      </c>
      <c r="D19" s="24" t="s">
        <v>128</v>
      </c>
      <c r="E19" s="24">
        <v>6.0643325249332394</v>
      </c>
      <c r="F19" s="24">
        <v>7.0319141906144136</v>
      </c>
      <c r="G19" s="24">
        <v>6.0516296496352631</v>
      </c>
      <c r="H19" s="24">
        <v>5.1532363901323475</v>
      </c>
      <c r="I19" s="24">
        <v>6.2367261967596832</v>
      </c>
      <c r="J19" s="24">
        <v>6.9854524095235</v>
      </c>
      <c r="K19" s="24">
        <v>6.4397195204704829</v>
      </c>
      <c r="L19" s="24">
        <v>5.3075661170892907</v>
      </c>
      <c r="M19" s="85">
        <v>6.0316824298590834</v>
      </c>
      <c r="N19" s="24"/>
    </row>
    <row r="20" spans="1:14" x14ac:dyDescent="0.4">
      <c r="A20" s="23" t="str">
        <f>B3&amp;C3&amp;D20</f>
        <v>DISTRIBUCION VOLUMEN X CRITERIO (Consumiciones)TotalAlimentacionEN COLEGIO/INSTITUTO/UNIV.</v>
      </c>
      <c r="B20" s="23">
        <v>0</v>
      </c>
      <c r="C20" s="23">
        <v>0</v>
      </c>
      <c r="D20" s="23" t="s">
        <v>130</v>
      </c>
      <c r="E20" s="56">
        <v>0.36676045016077174</v>
      </c>
      <c r="F20" s="56">
        <v>0.50283111180373785</v>
      </c>
      <c r="G20" s="56">
        <v>0.36445651068484142</v>
      </c>
      <c r="H20" s="56">
        <v>0.20470822015593665</v>
      </c>
      <c r="I20" s="56">
        <v>0.40674871562506243</v>
      </c>
      <c r="J20" s="56">
        <v>0.34547435523219572</v>
      </c>
      <c r="K20" s="56">
        <v>0.25635626941261497</v>
      </c>
      <c r="L20" s="56">
        <v>0.14435792270724809</v>
      </c>
      <c r="M20" s="85">
        <v>0.36379252888155383</v>
      </c>
      <c r="N20" s="24"/>
    </row>
    <row r="21" spans="1:14" x14ac:dyDescent="0.4">
      <c r="A21" s="23" t="str">
        <f>B3&amp;C3&amp;D21</f>
        <v>DISTRIBUCION VOLUMEN X CRITERIO (Consumiciones)TotalAlimentacionEN MI CASA</v>
      </c>
      <c r="B21" s="23">
        <v>0</v>
      </c>
      <c r="C21" s="23">
        <v>0</v>
      </c>
      <c r="D21" s="24" t="s">
        <v>132</v>
      </c>
      <c r="E21" s="24">
        <v>8.1289273257398218</v>
      </c>
      <c r="F21" s="24">
        <v>8.3743060922529349</v>
      </c>
      <c r="G21" s="24">
        <v>7.6651420727966073</v>
      </c>
      <c r="H21" s="24">
        <v>6.7512628012525226</v>
      </c>
      <c r="I21" s="24">
        <v>7.7463213516790255</v>
      </c>
      <c r="J21" s="24">
        <v>8.4997171201752781</v>
      </c>
      <c r="K21" s="24">
        <v>7.886990306795175</v>
      </c>
      <c r="L21" s="24">
        <v>7.0160429736984806</v>
      </c>
      <c r="M21" s="85">
        <v>8.6198346451694796</v>
      </c>
      <c r="N21" s="24"/>
    </row>
    <row r="22" spans="1:14" x14ac:dyDescent="0.4">
      <c r="A22" s="23" t="str">
        <f>B3&amp;C3&amp;D22</f>
        <v>DISTRIBUCION VOLUMEN X CRITERIO (Consumiciones)TotalAlimentacionEN M.TRANSP.(AVION,TREN,AUTOC,E</v>
      </c>
      <c r="B22" s="23">
        <v>0</v>
      </c>
      <c r="C22" s="23">
        <v>0</v>
      </c>
      <c r="D22" s="23" t="s">
        <v>134</v>
      </c>
      <c r="E22" s="56">
        <v>0.28794764019837593</v>
      </c>
      <c r="F22" s="56">
        <v>0.14757921653314168</v>
      </c>
      <c r="G22" s="56">
        <v>7.7183288691087551E-2</v>
      </c>
      <c r="H22" s="56">
        <v>0.15751652849133507</v>
      </c>
      <c r="I22" s="56">
        <v>9.6539894444352875E-2</v>
      </c>
      <c r="J22" s="56">
        <v>0.1302807537215814</v>
      </c>
      <c r="K22" s="56">
        <v>9.4655014040527188E-2</v>
      </c>
      <c r="L22" s="56">
        <v>0.15009450417681772</v>
      </c>
      <c r="M22" s="85">
        <v>0.12628841737163432</v>
      </c>
      <c r="N22" s="24"/>
    </row>
    <row r="23" spans="1:14" x14ac:dyDescent="0.4">
      <c r="A23" s="23" t="str">
        <f>B3&amp;C3&amp;D23</f>
        <v>DISTRIBUCION VOLUMEN X CRITERIO (Consumiciones)TotalAlimentacionEN OTRO LUGAR</v>
      </c>
      <c r="B23" s="23">
        <v>0</v>
      </c>
      <c r="C23" s="23">
        <v>0</v>
      </c>
      <c r="D23" s="24" t="s">
        <v>136</v>
      </c>
      <c r="E23" s="24">
        <v>1.8840154776827076</v>
      </c>
      <c r="F23" s="24">
        <v>2.2501414407413654</v>
      </c>
      <c r="G23" s="24">
        <v>2.4492405205665264</v>
      </c>
      <c r="H23" s="24">
        <v>2.9497449882973497</v>
      </c>
      <c r="I23" s="24">
        <v>2.3367834671337144</v>
      </c>
      <c r="J23" s="24">
        <v>2.6799126495929775</v>
      </c>
      <c r="K23" s="24">
        <v>2.4789202448403134</v>
      </c>
      <c r="L23" s="24">
        <v>2.8007316165404061</v>
      </c>
      <c r="M23" s="85">
        <v>3.0768354645861944</v>
      </c>
      <c r="N23" s="24"/>
    </row>
    <row r="24" spans="1:14" x14ac:dyDescent="0.4">
      <c r="A24" s="23" t="str">
        <f>B3&amp;C3&amp;D24</f>
        <v>DISTRIBUCION VOLUMEN X CRITERIO (Consumiciones)TotalAlimentacionDESAYUNO</v>
      </c>
      <c r="B24" s="23">
        <v>0</v>
      </c>
      <c r="C24" s="23">
        <v>0</v>
      </c>
      <c r="D24" s="23" t="s">
        <v>138</v>
      </c>
      <c r="E24" s="56">
        <v>21.723459044089598</v>
      </c>
      <c r="F24" s="56">
        <v>22.581564749822157</v>
      </c>
      <c r="G24" s="56">
        <v>20.858249139427265</v>
      </c>
      <c r="H24" s="56">
        <v>19.693769937769524</v>
      </c>
      <c r="I24" s="56">
        <v>21.294622581922411</v>
      </c>
      <c r="J24" s="56">
        <v>22.589986414561285</v>
      </c>
      <c r="K24" s="56">
        <v>20.505124516581059</v>
      </c>
      <c r="L24" s="56">
        <v>19.001512956512759</v>
      </c>
      <c r="M24" s="85">
        <v>20.573660224820244</v>
      </c>
      <c r="N24" s="24"/>
    </row>
    <row r="25" spans="1:14" x14ac:dyDescent="0.4">
      <c r="A25" s="23" t="str">
        <f>B3&amp;C3&amp;D25</f>
        <v>DISTRIBUCION VOLUMEN X CRITERIO (Consumiciones)TotalAlimentacionAPERITIVO/ANTES DE COMER</v>
      </c>
      <c r="B25" s="23">
        <v>0</v>
      </c>
      <c r="C25" s="23">
        <v>0</v>
      </c>
      <c r="D25" s="24" t="s">
        <v>140</v>
      </c>
      <c r="E25" s="24">
        <v>11.993984685813942</v>
      </c>
      <c r="F25" s="24">
        <v>11.735881634330539</v>
      </c>
      <c r="G25" s="24">
        <v>11.76744566655913</v>
      </c>
      <c r="H25" s="24">
        <v>11.454982964834768</v>
      </c>
      <c r="I25" s="24">
        <v>12.054403698971763</v>
      </c>
      <c r="J25" s="24">
        <v>11.548311189428583</v>
      </c>
      <c r="K25" s="24">
        <v>11.470296975080133</v>
      </c>
      <c r="L25" s="24">
        <v>11.140584354121779</v>
      </c>
      <c r="M25" s="85">
        <v>11.111002112017728</v>
      </c>
      <c r="N25" s="24"/>
    </row>
    <row r="26" spans="1:14" x14ac:dyDescent="0.4">
      <c r="A26" s="23" t="str">
        <f>B3&amp;C3&amp;D26</f>
        <v>DISTRIBUCION VOLUMEN X CRITERIO (Consumiciones)TotalAlimentacionCOMIDA</v>
      </c>
      <c r="B26" s="23">
        <v>0</v>
      </c>
      <c r="C26" s="23">
        <v>0</v>
      </c>
      <c r="D26" s="23" t="s">
        <v>142</v>
      </c>
      <c r="E26" s="56">
        <v>28.649544934328848</v>
      </c>
      <c r="F26" s="56">
        <v>28.266641505940161</v>
      </c>
      <c r="G26" s="56">
        <v>28.851887198462791</v>
      </c>
      <c r="H26" s="56">
        <v>26.830391307587586</v>
      </c>
      <c r="I26" s="56">
        <v>29.348429378404266</v>
      </c>
      <c r="J26" s="56">
        <v>28.769231323625334</v>
      </c>
      <c r="K26" s="56">
        <v>29.365479888117136</v>
      </c>
      <c r="L26" s="56">
        <v>28.134961059039902</v>
      </c>
      <c r="M26" s="85">
        <v>30.435250210624719</v>
      </c>
      <c r="N26" s="24"/>
    </row>
    <row r="27" spans="1:14" x14ac:dyDescent="0.4">
      <c r="A27" s="23" t="str">
        <f>B3&amp;C3&amp;D27</f>
        <v>DISTRIBUCION VOLUMEN X CRITERIO (Consumiciones)TotalAlimentacionTARDE/MERIENDA</v>
      </c>
      <c r="B27" s="23">
        <v>0</v>
      </c>
      <c r="C27" s="23">
        <v>0</v>
      </c>
      <c r="D27" s="24" t="s">
        <v>144</v>
      </c>
      <c r="E27" s="24">
        <v>12.622128590113901</v>
      </c>
      <c r="F27" s="24">
        <v>13.598588172267579</v>
      </c>
      <c r="G27" s="24">
        <v>13.200586354626687</v>
      </c>
      <c r="H27" s="24">
        <v>12.249797148402903</v>
      </c>
      <c r="I27" s="24">
        <v>12.448334792856951</v>
      </c>
      <c r="J27" s="24">
        <v>12.669225197565432</v>
      </c>
      <c r="K27" s="24">
        <v>13.380581040598916</v>
      </c>
      <c r="L27" s="24">
        <v>11.908774307517184</v>
      </c>
      <c r="M27" s="85">
        <v>12.40808611377197</v>
      </c>
      <c r="N27" s="24"/>
    </row>
    <row r="28" spans="1:14" x14ac:dyDescent="0.4">
      <c r="A28" s="23" t="str">
        <f>B3&amp;C3&amp;D28</f>
        <v>DISTRIBUCION VOLUMEN X CRITERIO (Consumiciones)TotalAlimentacionANTES DE CENAR</v>
      </c>
      <c r="B28" s="23">
        <v>0</v>
      </c>
      <c r="C28" s="23">
        <v>0</v>
      </c>
      <c r="D28" s="23" t="s">
        <v>146</v>
      </c>
      <c r="E28" s="56">
        <v>5.0651602267153528</v>
      </c>
      <c r="F28" s="56">
        <v>4.6756969644926318</v>
      </c>
      <c r="G28" s="56">
        <v>4.8999371618577188</v>
      </c>
      <c r="H28" s="56">
        <v>5.3209108625300878</v>
      </c>
      <c r="I28" s="56">
        <v>4.7547842506120697</v>
      </c>
      <c r="J28" s="56">
        <v>4.7765141277751955</v>
      </c>
      <c r="K28" s="56">
        <v>4.9405070588819431</v>
      </c>
      <c r="L28" s="56">
        <v>5.3459139547378376</v>
      </c>
      <c r="M28" s="85">
        <v>4.9190970258635609</v>
      </c>
      <c r="N28" s="24"/>
    </row>
    <row r="29" spans="1:14" x14ac:dyDescent="0.4">
      <c r="A29" s="23" t="str">
        <f>B3&amp;C3&amp;D29</f>
        <v>DISTRIBUCION VOLUMEN X CRITERIO (Consumiciones)TotalAlimentacionCENA</v>
      </c>
      <c r="B29" s="23">
        <v>0</v>
      </c>
      <c r="C29" s="23">
        <v>0</v>
      </c>
      <c r="D29" s="24" t="s">
        <v>148</v>
      </c>
      <c r="E29" s="24">
        <v>14.502581884571367</v>
      </c>
      <c r="F29" s="24">
        <v>13.968132809057296</v>
      </c>
      <c r="G29" s="24">
        <v>14.761726924157124</v>
      </c>
      <c r="H29" s="24">
        <v>17.823336222487001</v>
      </c>
      <c r="I29" s="24">
        <v>14.582106883421996</v>
      </c>
      <c r="J29" s="24">
        <v>14.394867803230957</v>
      </c>
      <c r="K29" s="24">
        <v>15.004092855054314</v>
      </c>
      <c r="L29" s="24">
        <v>17.890117640894999</v>
      </c>
      <c r="M29" s="85">
        <v>15.232058669082601</v>
      </c>
      <c r="N29" s="24"/>
    </row>
    <row r="30" spans="1:14" x14ac:dyDescent="0.4">
      <c r="A30" s="23" t="str">
        <f>B3&amp;C3&amp;D30</f>
        <v>DISTRIBUCION VOLUMEN X CRITERIO (Consumiciones)TotalAlimentacionDESPUES DE LA CENA</v>
      </c>
      <c r="B30" s="23">
        <v>0</v>
      </c>
      <c r="C30" s="23">
        <v>0</v>
      </c>
      <c r="D30" s="23" t="s">
        <v>150</v>
      </c>
      <c r="E30" s="56">
        <v>1.6410376587279962</v>
      </c>
      <c r="F30" s="56">
        <v>1.5410828370980778</v>
      </c>
      <c r="G30" s="56">
        <v>1.6623577975534209</v>
      </c>
      <c r="H30" s="56">
        <v>2.7904734142441989</v>
      </c>
      <c r="I30" s="56">
        <v>1.5480213664437694</v>
      </c>
      <c r="J30" s="56">
        <v>1.5086081952267183</v>
      </c>
      <c r="K30" s="56">
        <v>1.6714247687036925</v>
      </c>
      <c r="L30" s="56">
        <v>2.7781806067741504</v>
      </c>
      <c r="M30" s="85">
        <v>1.6967191593476982</v>
      </c>
      <c r="N30" s="24"/>
    </row>
    <row r="31" spans="1:14" x14ac:dyDescent="0.4">
      <c r="A31" s="23" t="str">
        <f>B3&amp;C3&amp;D31</f>
        <v>DISTRIBUCION VOLUMEN X CRITERIO (Consumiciones)TotalAlimentacionDURANTE EL DIA</v>
      </c>
      <c r="B31" s="23">
        <v>0</v>
      </c>
      <c r="C31" s="23">
        <v>0</v>
      </c>
      <c r="D31" s="24" t="s">
        <v>152</v>
      </c>
      <c r="E31" s="24">
        <v>3.8021077442912423</v>
      </c>
      <c r="F31" s="24">
        <v>3.6323961316089752</v>
      </c>
      <c r="G31" s="24">
        <v>3.9978057163177789</v>
      </c>
      <c r="H31" s="24">
        <v>3.8363478508653017</v>
      </c>
      <c r="I31" s="24">
        <v>3.9692823176931089</v>
      </c>
      <c r="J31" s="24">
        <v>3.7432568296558957</v>
      </c>
      <c r="K31" s="24">
        <v>3.6625087580891642</v>
      </c>
      <c r="L31" s="24">
        <v>3.7999600630884576</v>
      </c>
      <c r="M31" s="85">
        <v>3.6241264844714767</v>
      </c>
      <c r="N31" s="24"/>
    </row>
    <row r="32" spans="1:14" x14ac:dyDescent="0.4">
      <c r="A32" s="23" t="str">
        <f>B3&amp;C3&amp;D32</f>
        <v>DISTRIBUCION VOLUMEN X CRITERIO (Consumiciones)TotalAlimentacionCON AMIGOS</v>
      </c>
      <c r="B32" s="23">
        <v>0</v>
      </c>
      <c r="C32" s="23">
        <v>0</v>
      </c>
      <c r="D32" s="23" t="s">
        <v>154</v>
      </c>
      <c r="E32" s="56">
        <v>25.684175568150852</v>
      </c>
      <c r="F32" s="56">
        <v>25.980549203532256</v>
      </c>
      <c r="G32" s="56">
        <v>24.851437969728586</v>
      </c>
      <c r="H32" s="56">
        <v>24.371681892773484</v>
      </c>
      <c r="I32" s="56">
        <v>26.629300056428679</v>
      </c>
      <c r="J32" s="56">
        <v>25.027844744020783</v>
      </c>
      <c r="K32" s="56">
        <v>24.729533655888471</v>
      </c>
      <c r="L32" s="56">
        <v>24.366342574675354</v>
      </c>
      <c r="M32" s="85">
        <v>25.949362066776693</v>
      </c>
      <c r="N32" s="24"/>
    </row>
    <row r="33" spans="1:14" x14ac:dyDescent="0.4">
      <c r="A33" s="23" t="str">
        <f>B3&amp;C3&amp;D33</f>
        <v>DISTRIBUCION VOLUMEN X CRITERIO (Consumiciones)TotalAlimentacionCON CLIENTES</v>
      </c>
      <c r="B33" s="23">
        <v>0</v>
      </c>
      <c r="C33" s="23">
        <v>0</v>
      </c>
      <c r="D33" s="24" t="s">
        <v>156</v>
      </c>
      <c r="E33" s="24">
        <v>0.46298878685486949</v>
      </c>
      <c r="F33" s="24">
        <v>0.48300997205816509</v>
      </c>
      <c r="G33" s="24">
        <v>0.49288507893831157</v>
      </c>
      <c r="H33" s="24">
        <v>0.43228518786497205</v>
      </c>
      <c r="I33" s="24">
        <v>0.67912037194530228</v>
      </c>
      <c r="J33" s="24">
        <v>0.57546260761144929</v>
      </c>
      <c r="K33" s="24">
        <v>0.4600238054518071</v>
      </c>
      <c r="L33" s="24">
        <v>0.49474320516451492</v>
      </c>
      <c r="M33" s="85">
        <v>0.60728011356423195</v>
      </c>
      <c r="N33" s="24"/>
    </row>
    <row r="34" spans="1:14" x14ac:dyDescent="0.4">
      <c r="A34" s="23" t="str">
        <f>B3&amp;C3&amp;D34</f>
        <v>DISTRIBUCION VOLUMEN X CRITERIO (Consumiciones)TotalAlimentacionCON COMPAÑEROS DE TRABAJO</v>
      </c>
      <c r="B34" s="23">
        <v>0</v>
      </c>
      <c r="C34" s="23">
        <v>0</v>
      </c>
      <c r="D34" s="23" t="s">
        <v>158</v>
      </c>
      <c r="E34" s="56">
        <v>7.9842361981579373</v>
      </c>
      <c r="F34" s="56">
        <v>8.366863888597349</v>
      </c>
      <c r="G34" s="56">
        <v>7.7843863717337465</v>
      </c>
      <c r="H34" s="56">
        <v>5.9439850466273478</v>
      </c>
      <c r="I34" s="56">
        <v>7.826233338371817</v>
      </c>
      <c r="J34" s="56">
        <v>8.6296004007163898</v>
      </c>
      <c r="K34" s="56">
        <v>7.7906616701882925</v>
      </c>
      <c r="L34" s="56">
        <v>5.9147628671736872</v>
      </c>
      <c r="M34" s="85">
        <v>7.4412631135526919</v>
      </c>
      <c r="N34" s="24"/>
    </row>
    <row r="35" spans="1:14" x14ac:dyDescent="0.4">
      <c r="A35" s="23" t="str">
        <f>B3&amp;C3&amp;D35</f>
        <v>DISTRIBUCION VOLUMEN X CRITERIO (Consumiciones)TotalAlimentacionCON COMPAÑEROS DE CLASE</v>
      </c>
      <c r="B35" s="23">
        <v>0</v>
      </c>
      <c r="C35" s="23">
        <v>0</v>
      </c>
      <c r="D35" s="24" t="s">
        <v>160</v>
      </c>
      <c r="E35" s="24">
        <v>0.51763720093738075</v>
      </c>
      <c r="F35" s="24">
        <v>0.59416984974593678</v>
      </c>
      <c r="G35" s="24">
        <v>0.46463148763408668</v>
      </c>
      <c r="H35" s="24">
        <v>0.34252975783779011</v>
      </c>
      <c r="I35" s="24">
        <v>0.45557618099542435</v>
      </c>
      <c r="J35" s="24">
        <v>0.40454517608818646</v>
      </c>
      <c r="K35" s="24">
        <v>0.41368765205973712</v>
      </c>
      <c r="L35" s="24">
        <v>0.33012182240826493</v>
      </c>
      <c r="M35" s="85">
        <v>0.52043961418167972</v>
      </c>
      <c r="N35" s="24"/>
    </row>
    <row r="36" spans="1:14" x14ac:dyDescent="0.4">
      <c r="A36" s="23" t="str">
        <f>B3&amp;C3&amp;D36</f>
        <v>DISTRIBUCION VOLUMEN X CRITERIO (Consumiciones)TotalAlimentacionCON FAMILIA</v>
      </c>
      <c r="B36" s="23">
        <v>0</v>
      </c>
      <c r="C36" s="23">
        <v>0</v>
      </c>
      <c r="D36" s="23" t="s">
        <v>162</v>
      </c>
      <c r="E36" s="56">
        <v>31.802615265137064</v>
      </c>
      <c r="F36" s="56">
        <v>28.68913675031548</v>
      </c>
      <c r="G36" s="56">
        <v>30.862525904737915</v>
      </c>
      <c r="H36" s="56">
        <v>34.976202710335201</v>
      </c>
      <c r="I36" s="56">
        <v>30.306289535583907</v>
      </c>
      <c r="J36" s="56">
        <v>29.655949665409022</v>
      </c>
      <c r="K36" s="56">
        <v>31.392732716910977</v>
      </c>
      <c r="L36" s="56">
        <v>34.005884763227989</v>
      </c>
      <c r="M36" s="85">
        <v>29.299615104966126</v>
      </c>
      <c r="N36" s="24"/>
    </row>
    <row r="37" spans="1:14" x14ac:dyDescent="0.4">
      <c r="A37" s="23" t="str">
        <f>B3&amp;C3&amp;D37</f>
        <v>DISTRIBUCION VOLUMEN X CRITERIO (Consumiciones)TotalAlimentacionCON LA PAREJA</v>
      </c>
      <c r="B37" s="23">
        <v>0</v>
      </c>
      <c r="C37" s="23">
        <v>0</v>
      </c>
      <c r="D37" s="24" t="s">
        <v>164</v>
      </c>
      <c r="E37" s="24">
        <v>16.833247043435609</v>
      </c>
      <c r="F37" s="24">
        <v>17.595616944901192</v>
      </c>
      <c r="G37" s="24">
        <v>18.338163496360036</v>
      </c>
      <c r="H37" s="24">
        <v>18.454332723221103</v>
      </c>
      <c r="I37" s="24">
        <v>17.372850475926278</v>
      </c>
      <c r="J37" s="24">
        <v>17.814953351855657</v>
      </c>
      <c r="K37" s="24">
        <v>18.150322601111107</v>
      </c>
      <c r="L37" s="24">
        <v>18.995692942485412</v>
      </c>
      <c r="M37" s="85">
        <v>18.200817685551719</v>
      </c>
      <c r="N37" s="24"/>
    </row>
    <row r="38" spans="1:14" x14ac:dyDescent="0.4">
      <c r="A38" s="23" t="str">
        <f>B3&amp;C3&amp;D38</f>
        <v>DISTRIBUCION VOLUMEN X CRITERIO (Consumiciones)TotalAlimentacionESTABA SOLO/A</v>
      </c>
      <c r="B38" s="23">
        <v>0</v>
      </c>
      <c r="C38" s="23">
        <v>0</v>
      </c>
      <c r="D38" s="23" t="s">
        <v>166</v>
      </c>
      <c r="E38" s="56">
        <v>16.077899340563519</v>
      </c>
      <c r="F38" s="56">
        <v>17.524018422457786</v>
      </c>
      <c r="G38" s="56">
        <v>16.544336586144492</v>
      </c>
      <c r="H38" s="56">
        <v>14.981392021906759</v>
      </c>
      <c r="I38" s="56">
        <v>16.174303944010408</v>
      </c>
      <c r="J38" s="56">
        <v>17.346565622713989</v>
      </c>
      <c r="K38" s="56">
        <v>16.367958358389284</v>
      </c>
      <c r="L38" s="56">
        <v>15.392743443402029</v>
      </c>
      <c r="M38" s="85">
        <v>17.374851408588874</v>
      </c>
      <c r="N38" s="24"/>
    </row>
    <row r="39" spans="1:14" x14ac:dyDescent="0.4">
      <c r="A39" s="23" t="str">
        <f>B3&amp;C3&amp;D39</f>
        <v>DISTRIBUCION VOLUMEN X CRITERIO (Consumiciones)TotalAlimentacionOTROS</v>
      </c>
      <c r="B39" s="23">
        <v>0</v>
      </c>
      <c r="C39" s="23">
        <v>0</v>
      </c>
      <c r="D39" s="24" t="s">
        <v>168</v>
      </c>
      <c r="E39" s="24">
        <v>0.63720911221319965</v>
      </c>
      <c r="F39" s="24">
        <v>0.76662966767698293</v>
      </c>
      <c r="G39" s="24">
        <v>0.66162973719108786</v>
      </c>
      <c r="H39" s="24">
        <v>0.49760764969574089</v>
      </c>
      <c r="I39" s="24">
        <v>0.55631066565148823</v>
      </c>
      <c r="J39" s="24">
        <v>0.54507482801987717</v>
      </c>
      <c r="K39" s="24">
        <v>0.69509264265341142</v>
      </c>
      <c r="L39" s="24">
        <v>0.49970269737261586</v>
      </c>
      <c r="M39" s="85">
        <v>0.60637161413551532</v>
      </c>
      <c r="N39" s="24"/>
    </row>
    <row r="40" spans="1:14" x14ac:dyDescent="0.4">
      <c r="A40" s="23" t="str">
        <f>B3&amp;C3&amp;D40</f>
        <v>DISTRIBUCION VOLUMEN X CRITERIO (Consumiciones)TotalAlimentacionESTAR TRABAJANDO</v>
      </c>
      <c r="B40" s="23">
        <v>0</v>
      </c>
      <c r="C40" s="23">
        <v>0</v>
      </c>
      <c r="D40" s="23" t="s">
        <v>170</v>
      </c>
      <c r="E40" s="56">
        <v>11.109617690337348</v>
      </c>
      <c r="F40" s="56">
        <v>12.860170322569703</v>
      </c>
      <c r="G40" s="56">
        <v>12.040680456933647</v>
      </c>
      <c r="H40" s="56">
        <v>9.5626852090299845</v>
      </c>
      <c r="I40" s="56">
        <v>11.601869546294488</v>
      </c>
      <c r="J40" s="56">
        <v>12.901626288724808</v>
      </c>
      <c r="K40" s="56">
        <v>11.339398022740689</v>
      </c>
      <c r="L40" s="56">
        <v>9.4828441803072465</v>
      </c>
      <c r="M40" s="85">
        <v>11.135000346232413</v>
      </c>
      <c r="N40" s="24"/>
    </row>
    <row r="41" spans="1:14" x14ac:dyDescent="0.4">
      <c r="A41" s="23" t="str">
        <f>B3&amp;C3&amp;D41</f>
        <v>DISTRIBUCION VOLUMEN X CRITERIO (Consumiciones)TotalAlimentacionCOMIDA DE NEGOCIOS</v>
      </c>
      <c r="B41" s="23">
        <v>0</v>
      </c>
      <c r="C41" s="23">
        <v>0</v>
      </c>
      <c r="D41" s="24" t="s">
        <v>172</v>
      </c>
      <c r="E41" s="24">
        <v>0.51270777699057168</v>
      </c>
      <c r="F41" s="24">
        <v>0.23381764198053082</v>
      </c>
      <c r="G41" s="24">
        <v>0.23682921293374648</v>
      </c>
      <c r="H41" s="24">
        <v>0.23087174366451321</v>
      </c>
      <c r="I41" s="24">
        <v>0.26075183761446624</v>
      </c>
      <c r="J41" s="24">
        <v>0.23358349279106891</v>
      </c>
      <c r="K41" s="24">
        <v>0.17733368595561097</v>
      </c>
      <c r="L41" s="24">
        <v>0.28396280924539502</v>
      </c>
      <c r="M41" s="85">
        <v>0.42249262813484595</v>
      </c>
      <c r="N41" s="24"/>
    </row>
    <row r="42" spans="1:14" x14ac:dyDescent="0.4">
      <c r="A42" s="23" t="str">
        <f>B3&amp;C3&amp;D42</f>
        <v>DISTRIBUCION VOLUMEN X CRITERIO (Consumiciones)TotalAlimentacionPOR PLACER/RELAX</v>
      </c>
      <c r="B42" s="23">
        <v>0</v>
      </c>
      <c r="C42" s="23">
        <v>0</v>
      </c>
      <c r="D42" s="23" t="s">
        <v>174</v>
      </c>
      <c r="E42" s="56">
        <v>16.159095863534798</v>
      </c>
      <c r="F42" s="56">
        <v>16.032036813818046</v>
      </c>
      <c r="G42" s="56">
        <v>17.216058142456024</v>
      </c>
      <c r="H42" s="56">
        <v>19.755531968756365</v>
      </c>
      <c r="I42" s="56">
        <v>15.378280815617101</v>
      </c>
      <c r="J42" s="56">
        <v>15.837940490733432</v>
      </c>
      <c r="K42" s="56">
        <v>17.307153083123232</v>
      </c>
      <c r="L42" s="56">
        <v>19.839619689885929</v>
      </c>
      <c r="M42" s="85">
        <v>16.337582374461896</v>
      </c>
      <c r="N42" s="24"/>
    </row>
    <row r="43" spans="1:14" x14ac:dyDescent="0.4">
      <c r="A43" s="23" t="str">
        <f>B3&amp;C3&amp;D43</f>
        <v>DISTRIBUCION VOLUMEN X CRITERIO (Consumiciones)TotalAlimentacionTENER HAMBRE/SIN PLANIFICAR</v>
      </c>
      <c r="B43" s="23">
        <v>0</v>
      </c>
      <c r="C43" s="23">
        <v>0</v>
      </c>
      <c r="D43" s="24" t="s">
        <v>176</v>
      </c>
      <c r="E43" s="24">
        <v>24.731984713063383</v>
      </c>
      <c r="F43" s="24">
        <v>25.28213408193562</v>
      </c>
      <c r="G43" s="24">
        <v>25.151309936171799</v>
      </c>
      <c r="H43" s="24">
        <v>25.045175894118625</v>
      </c>
      <c r="I43" s="24">
        <v>25.024074248777872</v>
      </c>
      <c r="J43" s="24">
        <v>24.242876653585725</v>
      </c>
      <c r="K43" s="24">
        <v>24.006670629644546</v>
      </c>
      <c r="L43" s="24">
        <v>23.930024402046072</v>
      </c>
      <c r="M43" s="85">
        <v>23.831400683231962</v>
      </c>
      <c r="N43" s="24"/>
    </row>
    <row r="44" spans="1:14" x14ac:dyDescent="0.4">
      <c r="A44" s="23" t="str">
        <f>B3&amp;C3&amp;D44</f>
        <v>DISTRIBUCION VOLUMEN X CRITERIO (Consumiciones)TotalAlimentacionESTAR DE COMPRAS</v>
      </c>
      <c r="B44" s="23">
        <v>0</v>
      </c>
      <c r="C44" s="23">
        <v>0</v>
      </c>
      <c r="D44" s="23" t="s">
        <v>178</v>
      </c>
      <c r="E44" s="56">
        <v>3.029588124693444</v>
      </c>
      <c r="F44" s="56">
        <v>3.4627718427440453</v>
      </c>
      <c r="G44" s="56">
        <v>2.6206266707166845</v>
      </c>
      <c r="H44" s="56">
        <v>2.8630315433930091</v>
      </c>
      <c r="I44" s="56">
        <v>3.5228960502380064</v>
      </c>
      <c r="J44" s="56">
        <v>2.9980216430092645</v>
      </c>
      <c r="K44" s="56">
        <v>2.6927862309046069</v>
      </c>
      <c r="L44" s="56">
        <v>2.9222797056728704</v>
      </c>
      <c r="M44" s="85">
        <v>3.3952394485671751</v>
      </c>
      <c r="N44" s="24"/>
    </row>
    <row r="45" spans="1:14" x14ac:dyDescent="0.4">
      <c r="A45" s="23" t="str">
        <f>B3&amp;C3&amp;D45</f>
        <v>DISTRIBUCION VOLUMEN X CRITERIO (Consumiciones)TotalAlimentacionNO COCINAR EN CASA</v>
      </c>
      <c r="B45" s="23">
        <v>0</v>
      </c>
      <c r="C45" s="23">
        <v>0</v>
      </c>
      <c r="D45" s="24" t="s">
        <v>180</v>
      </c>
      <c r="E45" s="24">
        <v>5.4842838846803641</v>
      </c>
      <c r="F45" s="24">
        <v>5.4531280755189311</v>
      </c>
      <c r="G45" s="24">
        <v>5.3600396560537789</v>
      </c>
      <c r="H45" s="24">
        <v>5.2562507782146977</v>
      </c>
      <c r="I45" s="24">
        <v>5.775213957277634</v>
      </c>
      <c r="J45" s="24">
        <v>5.8670428788157247</v>
      </c>
      <c r="K45" s="24">
        <v>5.8678921555105621</v>
      </c>
      <c r="L45" s="24">
        <v>5.2513504656752623</v>
      </c>
      <c r="M45" s="85">
        <v>5.7828170623333754</v>
      </c>
      <c r="N45" s="24"/>
    </row>
    <row r="46" spans="1:14" x14ac:dyDescent="0.4">
      <c r="A46" s="23" t="str">
        <f>B3&amp;C3&amp;D46</f>
        <v>DISTRIBUCION VOLUMEN X CRITERIO (Consumiciones)TotalAlimentacionCELEBRACION/FIESTA/SALIR TOMAR</v>
      </c>
      <c r="B46" s="23">
        <v>0</v>
      </c>
      <c r="C46" s="23">
        <v>0</v>
      </c>
      <c r="D46" s="23" t="s">
        <v>182</v>
      </c>
      <c r="E46" s="56">
        <v>31.510143604556106</v>
      </c>
      <c r="F46" s="56">
        <v>29.427925650053165</v>
      </c>
      <c r="G46" s="56">
        <v>30.174313545492321</v>
      </c>
      <c r="H46" s="56">
        <v>30.867811632358876</v>
      </c>
      <c r="I46" s="56">
        <v>31.492400014449107</v>
      </c>
      <c r="J46" s="56">
        <v>30.460928350324139</v>
      </c>
      <c r="K46" s="56">
        <v>31.441560788034934</v>
      </c>
      <c r="L46" s="56">
        <v>30.935586407808259</v>
      </c>
      <c r="M46" s="85">
        <v>31.889682418318007</v>
      </c>
      <c r="N46" s="24"/>
    </row>
    <row r="47" spans="1:14" x14ac:dyDescent="0.4">
      <c r="A47" s="23" t="str">
        <f>B3&amp;C3&amp;D47</f>
        <v>DISTRIBUCION VOLUMEN X CRITERIO (Consumiciones)TotalAlimentacionVIENDO DEPORTES</v>
      </c>
      <c r="B47" s="23">
        <v>0</v>
      </c>
      <c r="C47" s="23">
        <v>0</v>
      </c>
      <c r="D47" s="24" t="s">
        <v>184</v>
      </c>
      <c r="E47" s="24">
        <v>1.6732444547386778</v>
      </c>
      <c r="F47" s="24">
        <v>1.2888182833670281</v>
      </c>
      <c r="G47" s="24">
        <v>1.0395129336791562</v>
      </c>
      <c r="H47" s="24">
        <v>0.5920264213143327</v>
      </c>
      <c r="I47" s="24">
        <v>1.0209824201344819</v>
      </c>
      <c r="J47" s="24">
        <v>1.150653506448579</v>
      </c>
      <c r="K47" s="24">
        <v>1.1403214839375266</v>
      </c>
      <c r="L47" s="24">
        <v>1.2859455681643503</v>
      </c>
      <c r="M47" s="85">
        <v>1.1886916165591423</v>
      </c>
      <c r="N47" s="24"/>
    </row>
    <row r="48" spans="1:14" x14ac:dyDescent="0.4">
      <c r="A48" s="23" t="str">
        <f>B3&amp;C3&amp;D48</f>
        <v>DISTRIBUCION VOLUMEN X CRITERIO (Consumiciones)TotalAlimentacionOTROS MOTIVOS</v>
      </c>
      <c r="B48" s="23">
        <v>0</v>
      </c>
      <c r="C48" s="23">
        <v>0</v>
      </c>
      <c r="D48" s="23" t="s">
        <v>185</v>
      </c>
      <c r="E48" s="56">
        <v>5.7893413810016892</v>
      </c>
      <c r="F48" s="56">
        <v>5.9591837888590984</v>
      </c>
      <c r="G48" s="56">
        <v>6.1606231819538015</v>
      </c>
      <c r="H48" s="56">
        <v>5.8266211683620925</v>
      </c>
      <c r="I48" s="56">
        <v>5.9235172216188117</v>
      </c>
      <c r="J48" s="56">
        <v>6.3073228037174367</v>
      </c>
      <c r="K48" s="56">
        <v>6.0268928506407891</v>
      </c>
      <c r="L48" s="56">
        <v>6.0683815813731865</v>
      </c>
      <c r="M48" s="85">
        <v>6.0170865696446505</v>
      </c>
      <c r="N48" s="24"/>
    </row>
    <row r="49" spans="1:14" x14ac:dyDescent="0.4">
      <c r="A49" s="23" t="str">
        <f>B3&amp;C49&amp;D49</f>
        <v>DISTRIBUCION VOLUMEN X CRITERIO (Consumiciones).T.Alimentos TOTAL INGT.ESPAÑA</v>
      </c>
      <c r="B49" s="23">
        <v>0</v>
      </c>
      <c r="C49" s="23" t="s">
        <v>44</v>
      </c>
      <c r="D49" s="24" t="s">
        <v>45</v>
      </c>
      <c r="E49" s="24">
        <v>100</v>
      </c>
      <c r="F49" s="24">
        <v>100</v>
      </c>
      <c r="G49" s="24">
        <v>100</v>
      </c>
      <c r="H49" s="24">
        <v>100</v>
      </c>
      <c r="I49" s="24">
        <v>100</v>
      </c>
      <c r="J49" s="24">
        <v>100</v>
      </c>
      <c r="K49" s="24">
        <v>100</v>
      </c>
      <c r="L49" s="24">
        <v>100</v>
      </c>
      <c r="M49" s="85">
        <v>100</v>
      </c>
      <c r="N49" s="24"/>
    </row>
    <row r="50" spans="1:14" x14ac:dyDescent="0.4">
      <c r="A50" s="23" t="str">
        <f>B3&amp;C49&amp;D50</f>
        <v>DISTRIBUCION VOLUMEN X CRITERIO (Consumiciones).T.Alimentos TOTAL INGHiper+Super+Discount+G.A</v>
      </c>
      <c r="B50" s="23">
        <v>0</v>
      </c>
      <c r="C50" s="23">
        <v>0</v>
      </c>
      <c r="D50" s="23" t="s">
        <v>108</v>
      </c>
      <c r="E50" s="56">
        <v>6.4899389031364425</v>
      </c>
      <c r="F50" s="56">
        <v>6.7456993168836954</v>
      </c>
      <c r="G50" s="56">
        <v>6.4791484526378715</v>
      </c>
      <c r="H50" s="56">
        <v>5.7577375935696624</v>
      </c>
      <c r="I50" s="56">
        <v>6.1954185972550944</v>
      </c>
      <c r="J50" s="56">
        <v>6.9905679569454984</v>
      </c>
      <c r="K50" s="56">
        <v>6.561393925686315</v>
      </c>
      <c r="L50" s="56">
        <v>7.228816136841977</v>
      </c>
      <c r="M50" s="85">
        <v>7.3788509299148446</v>
      </c>
      <c r="N50" s="24"/>
    </row>
    <row r="51" spans="1:14" x14ac:dyDescent="0.4">
      <c r="A51" s="23" t="str">
        <f>B3&amp;C49&amp;D51</f>
        <v>DISTRIBUCION VOLUMEN X CRITERIO (Consumiciones).T.Alimentos TOTAL INGRestaurantes</v>
      </c>
      <c r="B51" s="23">
        <v>0</v>
      </c>
      <c r="C51" s="23">
        <v>0</v>
      </c>
      <c r="D51" s="24" t="s">
        <v>109</v>
      </c>
      <c r="E51" s="24">
        <v>25.046045503791987</v>
      </c>
      <c r="F51" s="24">
        <v>24.232602478550998</v>
      </c>
      <c r="G51" s="24">
        <v>24.62382076971673</v>
      </c>
      <c r="H51" s="24">
        <v>24.131405560798179</v>
      </c>
      <c r="I51" s="24">
        <v>26.275857585389552</v>
      </c>
      <c r="J51" s="24">
        <v>24.500097314729928</v>
      </c>
      <c r="K51" s="24">
        <v>24.619397348195506</v>
      </c>
      <c r="L51" s="24">
        <v>23.886261055756293</v>
      </c>
      <c r="M51" s="85">
        <v>25.127516837111045</v>
      </c>
      <c r="N51" s="24"/>
    </row>
    <row r="52" spans="1:14" x14ac:dyDescent="0.4">
      <c r="A52" s="23" t="str">
        <f>B3&amp;C49&amp;D52</f>
        <v>DISTRIBUCION VOLUMEN X CRITERIO (Consumiciones).T.Alimentos TOTAL INGRestaurantes Fast Food</v>
      </c>
      <c r="B52" s="23">
        <v>0</v>
      </c>
      <c r="C52" s="23">
        <v>0</v>
      </c>
      <c r="D52" s="23" t="s">
        <v>110</v>
      </c>
      <c r="E52" s="56">
        <v>16.343291002098276</v>
      </c>
      <c r="F52" s="56">
        <v>16.465217395167102</v>
      </c>
      <c r="G52" s="56">
        <v>15.630006826285866</v>
      </c>
      <c r="H52" s="56">
        <v>16.07787329274673</v>
      </c>
      <c r="I52" s="56">
        <v>16.570141637982381</v>
      </c>
      <c r="J52" s="56">
        <v>16.191550615548692</v>
      </c>
      <c r="K52" s="56">
        <v>16.443560604444141</v>
      </c>
      <c r="L52" s="56">
        <v>16.528133630181149</v>
      </c>
      <c r="M52" s="85">
        <v>17.099503725333577</v>
      </c>
      <c r="N52" s="24"/>
    </row>
    <row r="53" spans="1:14" x14ac:dyDescent="0.4">
      <c r="A53" s="23" t="str">
        <f>B3&amp;C49&amp;D53</f>
        <v>DISTRIBUCION VOLUMEN X CRITERIO (Consumiciones).T.Alimentos TOTAL INGBares/Cafeterias/Cervecerias</v>
      </c>
      <c r="B53" s="23">
        <v>0</v>
      </c>
      <c r="C53" s="23">
        <v>0</v>
      </c>
      <c r="D53" s="24" t="s">
        <v>111</v>
      </c>
      <c r="E53" s="24">
        <v>34.275966167011809</v>
      </c>
      <c r="F53" s="24">
        <v>34.240518418553329</v>
      </c>
      <c r="G53" s="24">
        <v>32.872814846535761</v>
      </c>
      <c r="H53" s="24">
        <v>32.477081167333758</v>
      </c>
      <c r="I53" s="24">
        <v>33.26526416775166</v>
      </c>
      <c r="J53" s="24">
        <v>33.7682377050985</v>
      </c>
      <c r="K53" s="24">
        <v>32.757245093478879</v>
      </c>
      <c r="L53" s="24">
        <v>31.470187476428578</v>
      </c>
      <c r="M53" s="85">
        <v>32.183503777710847</v>
      </c>
      <c r="N53" s="24"/>
    </row>
    <row r="54" spans="1:14" x14ac:dyDescent="0.4">
      <c r="A54" s="23" t="str">
        <f>B3&amp;C49&amp;D54</f>
        <v>DISTRIBUCION VOLUMEN X CRITERIO (Consumiciones).T.Alimentos TOTAL INGPanaderias/Pastelerias</v>
      </c>
      <c r="B54" s="23">
        <v>0</v>
      </c>
      <c r="C54" s="23">
        <v>0</v>
      </c>
      <c r="D54" s="23" t="s">
        <v>112</v>
      </c>
      <c r="E54" s="56">
        <v>4.1212123030294716</v>
      </c>
      <c r="F54" s="56">
        <v>4.4384951007350004</v>
      </c>
      <c r="G54" s="56">
        <v>4.2260000932784401</v>
      </c>
      <c r="H54" s="56">
        <v>3.2600748982651142</v>
      </c>
      <c r="I54" s="56">
        <v>4.4362611508503376</v>
      </c>
      <c r="J54" s="56">
        <v>4.7719409488934748</v>
      </c>
      <c r="K54" s="56">
        <v>4.212016335866787</v>
      </c>
      <c r="L54" s="56">
        <v>3.3626002165529156</v>
      </c>
      <c r="M54" s="85">
        <v>4.4742063751871397</v>
      </c>
      <c r="N54" s="24"/>
    </row>
    <row r="55" spans="1:14" x14ac:dyDescent="0.4">
      <c r="A55" s="23" t="str">
        <f>B3&amp;C49&amp;D55</f>
        <v>DISTRIBUCION VOLUMEN X CRITERIO (Consumiciones).T.Alimentos TOTAL INGTda.Alimentacion/Delicatesen</v>
      </c>
      <c r="B55" s="23">
        <v>0</v>
      </c>
      <c r="C55" s="23">
        <v>0</v>
      </c>
      <c r="D55" s="24" t="s">
        <v>113</v>
      </c>
      <c r="E55" s="24">
        <v>1.010053382613108</v>
      </c>
      <c r="F55" s="24">
        <v>1.0693217789631453</v>
      </c>
      <c r="G55" s="24">
        <v>1.0427953004625761</v>
      </c>
      <c r="H55" s="24">
        <v>1.2564071558650762</v>
      </c>
      <c r="I55" s="24">
        <v>1.0418386405846147</v>
      </c>
      <c r="J55" s="24">
        <v>0.97030711824224058</v>
      </c>
      <c r="K55" s="24">
        <v>0.96236349437334379</v>
      </c>
      <c r="L55" s="24">
        <v>1.1835158217453192</v>
      </c>
      <c r="M55" s="85">
        <v>1.1006516605778087</v>
      </c>
      <c r="N55" s="24"/>
    </row>
    <row r="56" spans="1:14" x14ac:dyDescent="0.4">
      <c r="A56" s="23" t="str">
        <f>B3&amp;C49&amp;D56</f>
        <v>DISTRIBUCION VOLUMEN X CRITERIO (Consumiciones).T.Alimentos TOTAL INGCanal Conveniencia/24h</v>
      </c>
      <c r="B56" s="23">
        <v>0</v>
      </c>
      <c r="C56" s="23">
        <v>0</v>
      </c>
      <c r="D56" s="23" t="s">
        <v>115</v>
      </c>
      <c r="E56" s="56">
        <v>5.8166614095478426</v>
      </c>
      <c r="F56" s="56">
        <v>6.257600324100439</v>
      </c>
      <c r="G56" s="56">
        <v>6.0564699198229404</v>
      </c>
      <c r="H56" s="56">
        <v>5.552608344539312</v>
      </c>
      <c r="I56" s="56">
        <v>5.8837772588543507</v>
      </c>
      <c r="J56" s="56">
        <v>6.0683554515183307</v>
      </c>
      <c r="K56" s="56">
        <v>5.9585739829557332</v>
      </c>
      <c r="L56" s="56">
        <v>5.2114103921067683</v>
      </c>
      <c r="M56" s="85">
        <v>6.0635345057113055</v>
      </c>
      <c r="N56" s="24"/>
    </row>
    <row r="57" spans="1:14" x14ac:dyDescent="0.4">
      <c r="A57" s="23" t="str">
        <f>B3&amp;C49&amp;D57</f>
        <v>DISTRIBUCION VOLUMEN X CRITERIO (Consumiciones).T.Alimentos TOTAL INGHoteles</v>
      </c>
      <c r="B57" s="23">
        <v>0</v>
      </c>
      <c r="C57" s="23">
        <v>0</v>
      </c>
      <c r="D57" s="24" t="s">
        <v>116</v>
      </c>
      <c r="E57" s="24">
        <v>0.72677367760604528</v>
      </c>
      <c r="F57" s="24">
        <v>0.70460359442312692</v>
      </c>
      <c r="G57" s="24">
        <v>0.87955378986063359</v>
      </c>
      <c r="H57" s="24">
        <v>1.0064264485789929</v>
      </c>
      <c r="I57" s="24">
        <v>0.33391070885760121</v>
      </c>
      <c r="J57" s="24">
        <v>0.5814558635867656</v>
      </c>
      <c r="K57" s="24">
        <v>0.89920923821432075</v>
      </c>
      <c r="L57" s="24">
        <v>0.89955533656946118</v>
      </c>
      <c r="M57" s="85">
        <v>0.89275229477929541</v>
      </c>
      <c r="N57" s="24"/>
    </row>
    <row r="58" spans="1:14" x14ac:dyDescent="0.4">
      <c r="A58" s="23" t="str">
        <f>B3&amp;C49&amp;D58</f>
        <v>DISTRIBUCION VOLUMEN X CRITERIO (Consumiciones).T.Alimentos TOTAL INGEstaciones de servicio</v>
      </c>
      <c r="B58" s="23">
        <v>0</v>
      </c>
      <c r="C58" s="23">
        <v>0</v>
      </c>
      <c r="D58" s="23" t="s">
        <v>117</v>
      </c>
      <c r="E58" s="56">
        <v>1.0694008255962257</v>
      </c>
      <c r="F58" s="56">
        <v>1.0589937427648219</v>
      </c>
      <c r="G58" s="56">
        <v>1.2982730768741546</v>
      </c>
      <c r="H58" s="56">
        <v>1.3283370774363963</v>
      </c>
      <c r="I58" s="56">
        <v>1.1048447885972728</v>
      </c>
      <c r="J58" s="56">
        <v>0.93011833647294417</v>
      </c>
      <c r="K58" s="56">
        <v>1.0995480751586431</v>
      </c>
      <c r="L58" s="56">
        <v>1.34110916456805</v>
      </c>
      <c r="M58" s="85">
        <v>1.0620277861435923</v>
      </c>
      <c r="N58" s="24"/>
    </row>
    <row r="59" spans="1:14" x14ac:dyDescent="0.4">
      <c r="A59" s="23" t="str">
        <f>B3&amp;C49&amp;D59</f>
        <v>DISTRIBUCION VOLUMEN X CRITERIO (Consumiciones).T.Alimentos TOTAL INGMaquinas dispensadoras</v>
      </c>
      <c r="B59" s="23">
        <v>0</v>
      </c>
      <c r="C59" s="23">
        <v>0</v>
      </c>
      <c r="D59" s="24" t="s">
        <v>118</v>
      </c>
      <c r="E59" s="24">
        <v>0.30749353717240147</v>
      </c>
      <c r="F59" s="24">
        <v>0.39661826778621095</v>
      </c>
      <c r="G59" s="24">
        <v>0.35006236935718432</v>
      </c>
      <c r="H59" s="24">
        <v>0.29154122351657258</v>
      </c>
      <c r="I59" s="24">
        <v>0.3185815292544546</v>
      </c>
      <c r="J59" s="24">
        <v>0.38122653548112662</v>
      </c>
      <c r="K59" s="24">
        <v>0.29860914689050955</v>
      </c>
      <c r="L59" s="24">
        <v>0.3005753251335207</v>
      </c>
      <c r="M59" s="85">
        <v>0.26573915244841934</v>
      </c>
      <c r="N59" s="24"/>
    </row>
    <row r="60" spans="1:14" x14ac:dyDescent="0.4">
      <c r="A60" s="23" t="str">
        <f>B3&amp;C49&amp;D60</f>
        <v>DISTRIBUCION VOLUMEN X CRITERIO (Consumiciones).T.Alimentos TOTAL INGServicio en la empresa</v>
      </c>
      <c r="B60" s="23">
        <v>0</v>
      </c>
      <c r="C60" s="23">
        <v>0</v>
      </c>
      <c r="D60" s="23" t="s">
        <v>119</v>
      </c>
      <c r="E60" s="56">
        <v>0.961009606813226</v>
      </c>
      <c r="F60" s="56">
        <v>1.1431283688277214</v>
      </c>
      <c r="G60" s="56">
        <v>1.1981658066677126</v>
      </c>
      <c r="H60" s="56">
        <v>0.90373148431152972</v>
      </c>
      <c r="I60" s="56">
        <v>1.1916145254046988</v>
      </c>
      <c r="J60" s="56">
        <v>1.584425592100686</v>
      </c>
      <c r="K60" s="56">
        <v>1.4413107954133255</v>
      </c>
      <c r="L60" s="56">
        <v>1.0344313052787815</v>
      </c>
      <c r="M60" s="85">
        <v>1.1295883582780097</v>
      </c>
      <c r="N60" s="24"/>
    </row>
    <row r="61" spans="1:14" x14ac:dyDescent="0.4">
      <c r="A61" s="23" t="str">
        <f>B3&amp;C49&amp;D61</f>
        <v>DISTRIBUCION VOLUMEN X CRITERIO (Consumiciones).T.Alimentos TOTAL INGResto de canales</v>
      </c>
      <c r="B61" s="23">
        <v>0</v>
      </c>
      <c r="C61" s="23">
        <v>0</v>
      </c>
      <c r="D61" s="24" t="s">
        <v>120</v>
      </c>
      <c r="E61" s="24">
        <v>3.8321267674204913</v>
      </c>
      <c r="F61" s="24">
        <v>3.2471798908470948</v>
      </c>
      <c r="G61" s="24">
        <v>5.3428678032503303</v>
      </c>
      <c r="H61" s="24">
        <v>7.9567952584281816</v>
      </c>
      <c r="I61" s="24">
        <v>3.3824699935163856</v>
      </c>
      <c r="J61" s="24">
        <v>3.2616841524943831</v>
      </c>
      <c r="K61" s="24">
        <v>4.7468102811834543</v>
      </c>
      <c r="L61" s="24">
        <v>7.5533778605058579</v>
      </c>
      <c r="M61" s="85">
        <v>3.2221084471447838</v>
      </c>
      <c r="N61" s="24"/>
    </row>
    <row r="62" spans="1:14" x14ac:dyDescent="0.4">
      <c r="A62" s="23" t="str">
        <f>B3&amp;C49&amp;D62</f>
        <v>DISTRIBUCION VOLUMEN X CRITERIO (Consumiciones).T.Alimentos TOTAL INGEN LA CALLE</v>
      </c>
      <c r="B62" s="23">
        <v>0</v>
      </c>
      <c r="C62" s="23">
        <v>0</v>
      </c>
      <c r="D62" s="23" t="s">
        <v>122</v>
      </c>
      <c r="E62" s="56">
        <v>4.1390510786236412</v>
      </c>
      <c r="F62" s="56">
        <v>4.1661743265898288</v>
      </c>
      <c r="G62" s="56">
        <v>5.2865547608043988</v>
      </c>
      <c r="H62" s="56">
        <v>6.0575931564642138</v>
      </c>
      <c r="I62" s="56">
        <v>3.9575296902097419</v>
      </c>
      <c r="J62" s="56">
        <v>3.6100884991602751</v>
      </c>
      <c r="K62" s="56">
        <v>4.1863116702442271</v>
      </c>
      <c r="L62" s="56">
        <v>5.7292760076401814</v>
      </c>
      <c r="M62" s="85">
        <v>3.5562902923088342</v>
      </c>
      <c r="N62" s="24"/>
    </row>
    <row r="63" spans="1:14" x14ac:dyDescent="0.4">
      <c r="A63" s="23" t="str">
        <f>B3&amp;C49&amp;D63</f>
        <v>DISTRIBUCION VOLUMEN X CRITERIO (Consumiciones).T.Alimentos TOTAL INGEN CASA DE OTROS</v>
      </c>
      <c r="B63" s="23">
        <v>0</v>
      </c>
      <c r="C63" s="23">
        <v>0</v>
      </c>
      <c r="D63" s="24" t="s">
        <v>124</v>
      </c>
      <c r="E63" s="24">
        <v>8.0802710616180029</v>
      </c>
      <c r="F63" s="24">
        <v>6.8997021083408789</v>
      </c>
      <c r="G63" s="24">
        <v>5.5961450564546569</v>
      </c>
      <c r="H63" s="24">
        <v>5.3845520961001991</v>
      </c>
      <c r="I63" s="24">
        <v>6.135507540496234</v>
      </c>
      <c r="J63" s="24">
        <v>6.9043700038133284</v>
      </c>
      <c r="K63" s="24">
        <v>6.2695725277492089</v>
      </c>
      <c r="L63" s="24">
        <v>6.6014513911699932</v>
      </c>
      <c r="M63" s="85">
        <v>7.7271257534689024</v>
      </c>
      <c r="N63" s="24"/>
    </row>
    <row r="64" spans="1:14" x14ac:dyDescent="0.4">
      <c r="A64" s="23" t="str">
        <f>B3&amp;C49&amp;D64</f>
        <v>DISTRIBUCION VOLUMEN X CRITERIO (Consumiciones).T.Alimentos TOTAL INGEN EL ESTABLECIMIENTO</v>
      </c>
      <c r="B64" s="23">
        <v>0</v>
      </c>
      <c r="C64" s="23">
        <v>0</v>
      </c>
      <c r="D64" s="23" t="s">
        <v>126</v>
      </c>
      <c r="E64" s="56">
        <v>64.908071848814402</v>
      </c>
      <c r="F64" s="56">
        <v>64.151390797786377</v>
      </c>
      <c r="G64" s="56">
        <v>66.366541871419912</v>
      </c>
      <c r="H64" s="56">
        <v>68.225234383687422</v>
      </c>
      <c r="I64" s="56">
        <v>66.978679626867105</v>
      </c>
      <c r="J64" s="56">
        <v>64.321804400034878</v>
      </c>
      <c r="K64" s="56">
        <v>65.927683490447279</v>
      </c>
      <c r="L64" s="56">
        <v>67.191260021655296</v>
      </c>
      <c r="M64" s="85">
        <v>64.783817168397306</v>
      </c>
      <c r="N64" s="24"/>
    </row>
    <row r="65" spans="1:14" x14ac:dyDescent="0.4">
      <c r="A65" s="23" t="str">
        <f>B3&amp;C49&amp;D65</f>
        <v>DISTRIBUCION VOLUMEN X CRITERIO (Consumiciones).T.Alimentos TOTAL INGEN EL TRABAJO</v>
      </c>
      <c r="B65" s="23">
        <v>0</v>
      </c>
      <c r="C65" s="23">
        <v>0</v>
      </c>
      <c r="D65" s="24" t="s">
        <v>128</v>
      </c>
      <c r="E65" s="24">
        <v>3.3072963095025854</v>
      </c>
      <c r="F65" s="24">
        <v>4.0811850277679795</v>
      </c>
      <c r="G65" s="24">
        <v>3.7441270621955201</v>
      </c>
      <c r="H65" s="24">
        <v>3.159994020777797</v>
      </c>
      <c r="I65" s="24">
        <v>3.9001400390422525</v>
      </c>
      <c r="J65" s="24">
        <v>4.4723974034140292</v>
      </c>
      <c r="K65" s="24">
        <v>4.4139998549060939</v>
      </c>
      <c r="L65" s="24">
        <v>3.3117108896918381</v>
      </c>
      <c r="M65" s="85">
        <v>3.481193503472177</v>
      </c>
      <c r="N65" s="24"/>
    </row>
    <row r="66" spans="1:14" x14ac:dyDescent="0.4">
      <c r="A66" s="23" t="str">
        <f>B3&amp;C49&amp;D66</f>
        <v>DISTRIBUCION VOLUMEN X CRITERIO (Consumiciones).T.Alimentos TOTAL INGEN COLEGIO/INSTITUTO/UNIV.</v>
      </c>
      <c r="B66" s="23">
        <v>0</v>
      </c>
      <c r="C66" s="23">
        <v>0</v>
      </c>
      <c r="D66" s="23" t="s">
        <v>130</v>
      </c>
      <c r="E66" s="56">
        <v>0.31732946363673764</v>
      </c>
      <c r="F66" s="56">
        <v>0.56194263031316383</v>
      </c>
      <c r="G66" s="56">
        <v>0.36027483220480555</v>
      </c>
      <c r="H66" s="56">
        <v>0.19310086473893465</v>
      </c>
      <c r="I66" s="56">
        <v>0.45725997887993369</v>
      </c>
      <c r="J66" s="56">
        <v>0.39343358952206575</v>
      </c>
      <c r="K66" s="56">
        <v>0.34248784838540353</v>
      </c>
      <c r="L66" s="56">
        <v>0.13311154908329986</v>
      </c>
      <c r="M66" s="85">
        <v>0.37008279973985952</v>
      </c>
      <c r="N66" s="24"/>
    </row>
    <row r="67" spans="1:14" x14ac:dyDescent="0.4">
      <c r="A67" s="23" t="str">
        <f>B3&amp;C49&amp;D67</f>
        <v>DISTRIBUCION VOLUMEN X CRITERIO (Consumiciones).T.Alimentos TOTAL INGEN MI CASA</v>
      </c>
      <c r="B67" s="23">
        <v>0</v>
      </c>
      <c r="C67" s="23">
        <v>0</v>
      </c>
      <c r="D67" s="24" t="s">
        <v>132</v>
      </c>
      <c r="E67" s="24">
        <v>17.081793340373302</v>
      </c>
      <c r="F67" s="24">
        <v>17.686733115548737</v>
      </c>
      <c r="G67" s="24">
        <v>16.11047559284809</v>
      </c>
      <c r="H67" s="24">
        <v>13.888414588573001</v>
      </c>
      <c r="I67" s="24">
        <v>16.187529321223558</v>
      </c>
      <c r="J67" s="24">
        <v>17.320198927160142</v>
      </c>
      <c r="K67" s="24">
        <v>16.194033226504388</v>
      </c>
      <c r="L67" s="24">
        <v>13.99154470357799</v>
      </c>
      <c r="M67" s="85">
        <v>16.745651595106214</v>
      </c>
      <c r="N67" s="24"/>
    </row>
    <row r="68" spans="1:14" x14ac:dyDescent="0.4">
      <c r="A68" s="23" t="str">
        <f>B3&amp;C49&amp;D68</f>
        <v>DISTRIBUCION VOLUMEN X CRITERIO (Consumiciones).T.Alimentos TOTAL INGEN M.TRANSP.(AVION,TREN,AUTOC,E</v>
      </c>
      <c r="B68" s="23">
        <v>0</v>
      </c>
      <c r="C68" s="23">
        <v>0</v>
      </c>
      <c r="D68" s="23" t="s">
        <v>134</v>
      </c>
      <c r="E68" s="56">
        <v>0.23228010957664194</v>
      </c>
      <c r="F68" s="56">
        <v>0.15648498503434238</v>
      </c>
      <c r="G68" s="56">
        <v>5.6186489041903216E-2</v>
      </c>
      <c r="H68" s="56">
        <v>0.1255804980133062</v>
      </c>
      <c r="I68" s="56">
        <v>8.6287893563299578E-2</v>
      </c>
      <c r="J68" s="56">
        <v>0.10012443955962663</v>
      </c>
      <c r="K68" s="56">
        <v>0.10536514588338718</v>
      </c>
      <c r="L68" s="56">
        <v>0.13045403116902077</v>
      </c>
      <c r="M68" s="85">
        <v>7.2466786261441166E-2</v>
      </c>
      <c r="N68" s="24"/>
    </row>
    <row r="69" spans="1:14" x14ac:dyDescent="0.4">
      <c r="A69" s="23" t="str">
        <f>B3&amp;C49&amp;D69</f>
        <v>DISTRIBUCION VOLUMEN X CRITERIO (Consumiciones).T.Alimentos TOTAL INGEN OTRO LUGAR</v>
      </c>
      <c r="B69" s="23">
        <v>0</v>
      </c>
      <c r="C69" s="23">
        <v>0</v>
      </c>
      <c r="D69" s="24" t="s">
        <v>136</v>
      </c>
      <c r="E69" s="24">
        <v>1.9338837308172308</v>
      </c>
      <c r="F69" s="24">
        <v>2.2963582233823185</v>
      </c>
      <c r="G69" s="24">
        <v>2.4796835316913501</v>
      </c>
      <c r="H69" s="24">
        <v>2.9655295409427849</v>
      </c>
      <c r="I69" s="24">
        <v>2.2970532060506708</v>
      </c>
      <c r="J69" s="24">
        <v>2.877554291491522</v>
      </c>
      <c r="K69" s="24">
        <v>2.5605788393341045</v>
      </c>
      <c r="L69" s="24">
        <v>2.9111901894229719</v>
      </c>
      <c r="M69" s="85">
        <v>3.2633572959359607</v>
      </c>
      <c r="N69" s="24"/>
    </row>
    <row r="70" spans="1:14" x14ac:dyDescent="0.4">
      <c r="A70" s="23" t="str">
        <f>B3&amp;C49&amp;D70</f>
        <v>DISTRIBUCION VOLUMEN X CRITERIO (Consumiciones).T.Alimentos TOTAL INGDESAYUNO</v>
      </c>
      <c r="B70" s="23">
        <v>0</v>
      </c>
      <c r="C70" s="23">
        <v>0</v>
      </c>
      <c r="D70" s="23" t="s">
        <v>138</v>
      </c>
      <c r="E70" s="56">
        <v>16.036803831753911</v>
      </c>
      <c r="F70" s="56">
        <v>16.347153504380419</v>
      </c>
      <c r="G70" s="56">
        <v>14.782868990430481</v>
      </c>
      <c r="H70" s="56">
        <v>14.752059763055092</v>
      </c>
      <c r="I70" s="56">
        <v>15.523345404452785</v>
      </c>
      <c r="J70" s="56">
        <v>16.71928707493058</v>
      </c>
      <c r="K70" s="56">
        <v>15.161673018081261</v>
      </c>
      <c r="L70" s="56">
        <v>14.09023443677993</v>
      </c>
      <c r="M70" s="85">
        <v>15.028715840196941</v>
      </c>
      <c r="N70" s="24"/>
    </row>
    <row r="71" spans="1:14" x14ac:dyDescent="0.4">
      <c r="A71" s="23" t="str">
        <f>B3&amp;C49&amp;D71</f>
        <v>DISTRIBUCION VOLUMEN X CRITERIO (Consumiciones).T.Alimentos TOTAL INGAPERITIVO/ANTES DE COMER</v>
      </c>
      <c r="B71" s="23">
        <v>0</v>
      </c>
      <c r="C71" s="23">
        <v>0</v>
      </c>
      <c r="D71" s="24" t="s">
        <v>140</v>
      </c>
      <c r="E71" s="24">
        <v>5.2368214888160516</v>
      </c>
      <c r="F71" s="24">
        <v>5.0051484705177884</v>
      </c>
      <c r="G71" s="24">
        <v>5.2487439210016404</v>
      </c>
      <c r="H71" s="24">
        <v>4.510630437279235</v>
      </c>
      <c r="I71" s="24">
        <v>4.9574813705903953</v>
      </c>
      <c r="J71" s="24">
        <v>4.8961119022519775</v>
      </c>
      <c r="K71" s="24">
        <v>4.8239200105833202</v>
      </c>
      <c r="L71" s="24">
        <v>4.3833607065951314</v>
      </c>
      <c r="M71" s="85">
        <v>4.4421890208505195</v>
      </c>
      <c r="N71" s="24"/>
    </row>
    <row r="72" spans="1:14" x14ac:dyDescent="0.4">
      <c r="A72" s="23" t="str">
        <f>B3&amp;C49&amp;D72</f>
        <v>DISTRIBUCION VOLUMEN X CRITERIO (Consumiciones).T.Alimentos TOTAL INGCOMIDA</v>
      </c>
      <c r="B72" s="23">
        <v>0</v>
      </c>
      <c r="C72" s="23">
        <v>0</v>
      </c>
      <c r="D72" s="23" t="s">
        <v>142</v>
      </c>
      <c r="E72" s="56">
        <v>42.738550338055596</v>
      </c>
      <c r="F72" s="56">
        <v>42.686622061396065</v>
      </c>
      <c r="G72" s="56">
        <v>42.707423691875874</v>
      </c>
      <c r="H72" s="56">
        <v>39.74794297134531</v>
      </c>
      <c r="I72" s="56">
        <v>43.712809267527284</v>
      </c>
      <c r="J72" s="56">
        <v>42.531503992545957</v>
      </c>
      <c r="K72" s="56">
        <v>43.177462648987976</v>
      </c>
      <c r="L72" s="56">
        <v>41.414102704478267</v>
      </c>
      <c r="M72" s="85">
        <v>44.70873434683358</v>
      </c>
      <c r="N72" s="24"/>
    </row>
    <row r="73" spans="1:14" x14ac:dyDescent="0.4">
      <c r="A73" s="23" t="str">
        <f>B3&amp;C49&amp;D73</f>
        <v>DISTRIBUCION VOLUMEN X CRITERIO (Consumiciones).T.Alimentos TOTAL INGTARDE/MERIENDA</v>
      </c>
      <c r="B73" s="23">
        <v>0</v>
      </c>
      <c r="C73" s="23">
        <v>0</v>
      </c>
      <c r="D73" s="24" t="s">
        <v>144</v>
      </c>
      <c r="E73" s="24">
        <v>8.7437514571361952</v>
      </c>
      <c r="F73" s="24">
        <v>9.5620912651910963</v>
      </c>
      <c r="G73" s="24">
        <v>9.8036064836995926</v>
      </c>
      <c r="H73" s="24">
        <v>9.1077651502492252</v>
      </c>
      <c r="I73" s="24">
        <v>8.7368847375014713</v>
      </c>
      <c r="J73" s="24">
        <v>8.8316684148090996</v>
      </c>
      <c r="K73" s="24">
        <v>9.7173314670274102</v>
      </c>
      <c r="L73" s="24">
        <v>8.9231358808715644</v>
      </c>
      <c r="M73" s="85">
        <v>8.5462879789792545</v>
      </c>
      <c r="N73" s="24"/>
    </row>
    <row r="74" spans="1:14" x14ac:dyDescent="0.4">
      <c r="A74" s="23" t="str">
        <f>B3&amp;C49&amp;D74</f>
        <v>DISTRIBUCION VOLUMEN X CRITERIO (Consumiciones).T.Alimentos TOTAL INGANTES DE CENAR</v>
      </c>
      <c r="B74" s="23">
        <v>0</v>
      </c>
      <c r="C74" s="23">
        <v>0</v>
      </c>
      <c r="D74" s="23" t="s">
        <v>146</v>
      </c>
      <c r="E74" s="56">
        <v>1.6645278193013975</v>
      </c>
      <c r="F74" s="56">
        <v>1.4574027365520084</v>
      </c>
      <c r="G74" s="56">
        <v>1.5463182575587335</v>
      </c>
      <c r="H74" s="56">
        <v>1.6667549776721018</v>
      </c>
      <c r="I74" s="56">
        <v>1.444948139870363</v>
      </c>
      <c r="J74" s="56">
        <v>1.5288399467719251</v>
      </c>
      <c r="K74" s="56">
        <v>1.6848099483209649</v>
      </c>
      <c r="L74" s="56">
        <v>1.6719600472036693</v>
      </c>
      <c r="M74" s="85">
        <v>1.4184664807273457</v>
      </c>
      <c r="N74" s="24"/>
    </row>
    <row r="75" spans="1:14" x14ac:dyDescent="0.4">
      <c r="A75" s="23" t="str">
        <f>B3&amp;C49&amp;D75</f>
        <v>DISTRIBUCION VOLUMEN X CRITERIO (Consumiciones).T.Alimentos TOTAL INGCENA</v>
      </c>
      <c r="B75" s="23">
        <v>0</v>
      </c>
      <c r="C75" s="23">
        <v>0</v>
      </c>
      <c r="D75" s="24" t="s">
        <v>148</v>
      </c>
      <c r="E75" s="24">
        <v>22.755710259610243</v>
      </c>
      <c r="F75" s="24">
        <v>22.205153445743829</v>
      </c>
      <c r="G75" s="24">
        <v>22.576257244978866</v>
      </c>
      <c r="H75" s="24">
        <v>25.676469390818131</v>
      </c>
      <c r="I75" s="24">
        <v>22.713506827122945</v>
      </c>
      <c r="J75" s="24">
        <v>22.322061557511244</v>
      </c>
      <c r="K75" s="24">
        <v>22.564415292897653</v>
      </c>
      <c r="L75" s="24">
        <v>25.517950776792343</v>
      </c>
      <c r="M75" s="85">
        <v>23.258241782224026</v>
      </c>
      <c r="N75" s="24"/>
    </row>
    <row r="76" spans="1:14" x14ac:dyDescent="0.4">
      <c r="A76" s="23" t="str">
        <f>B3&amp;C49&amp;D76</f>
        <v>DISTRIBUCION VOLUMEN X CRITERIO (Consumiciones).T.Alimentos TOTAL INGDESPUES DE LA CENA</v>
      </c>
      <c r="B76" s="23">
        <v>0</v>
      </c>
      <c r="C76" s="23">
        <v>0</v>
      </c>
      <c r="D76" s="23" t="s">
        <v>150</v>
      </c>
      <c r="E76" s="56">
        <v>0.49823575092228145</v>
      </c>
      <c r="F76" s="56">
        <v>0.47242187784576262</v>
      </c>
      <c r="G76" s="56">
        <v>0.58227319559216972</v>
      </c>
      <c r="H76" s="56">
        <v>1.9141161293772433</v>
      </c>
      <c r="I76" s="56">
        <v>0.47298177735373653</v>
      </c>
      <c r="J76" s="56">
        <v>0.44969075052114016</v>
      </c>
      <c r="K76" s="56">
        <v>0.60731333028920631</v>
      </c>
      <c r="L76" s="56">
        <v>1.7082685499470784</v>
      </c>
      <c r="M76" s="85">
        <v>0.49389542877345521</v>
      </c>
      <c r="N76" s="24"/>
    </row>
    <row r="77" spans="1:14" x14ac:dyDescent="0.4">
      <c r="A77" s="23" t="str">
        <f>B3&amp;C49&amp;D77</f>
        <v>DISTRIBUCION VOLUMEN X CRITERIO (Consumiciones).T.Alimentos TOTAL INGDURANTE EL DIA</v>
      </c>
      <c r="B77" s="23">
        <v>0</v>
      </c>
      <c r="C77" s="23">
        <v>0</v>
      </c>
      <c r="D77" s="24" t="s">
        <v>152</v>
      </c>
      <c r="E77" s="24">
        <v>2.3255773687891712</v>
      </c>
      <c r="F77" s="24">
        <v>2.2639854936623616</v>
      </c>
      <c r="G77" s="24">
        <v>2.7524932903121857</v>
      </c>
      <c r="H77" s="24">
        <v>2.6242739407388593</v>
      </c>
      <c r="I77" s="24">
        <v>2.4380270133028303</v>
      </c>
      <c r="J77" s="24">
        <v>2.7207974347661055</v>
      </c>
      <c r="K77" s="24">
        <v>2.2631098744937717</v>
      </c>
      <c r="L77" s="24">
        <v>2.2909595240702219</v>
      </c>
      <c r="M77" s="85">
        <v>2.1034520988009966</v>
      </c>
      <c r="N77" s="24"/>
    </row>
    <row r="78" spans="1:14" x14ac:dyDescent="0.4">
      <c r="A78" s="23" t="str">
        <f>B3&amp;C49&amp;D78</f>
        <v>DISTRIBUCION VOLUMEN X CRITERIO (Consumiciones).T.Alimentos TOTAL INGCON AMIGOS</v>
      </c>
      <c r="B78" s="23">
        <v>0</v>
      </c>
      <c r="C78" s="23">
        <v>0</v>
      </c>
      <c r="D78" s="23" t="s">
        <v>154</v>
      </c>
      <c r="E78" s="56">
        <v>20.105453803639755</v>
      </c>
      <c r="F78" s="56">
        <v>20.612121605185607</v>
      </c>
      <c r="G78" s="56">
        <v>19.335823585029662</v>
      </c>
      <c r="H78" s="56">
        <v>18.580214243309378</v>
      </c>
      <c r="I78" s="56">
        <v>20.810399084914263</v>
      </c>
      <c r="J78" s="56">
        <v>19.383579438322275</v>
      </c>
      <c r="K78" s="56">
        <v>18.779649299495162</v>
      </c>
      <c r="L78" s="56">
        <v>18.632936725184617</v>
      </c>
      <c r="M78" s="85">
        <v>20.673196366763129</v>
      </c>
      <c r="N78" s="24"/>
    </row>
    <row r="79" spans="1:14" x14ac:dyDescent="0.4">
      <c r="A79" s="23" t="str">
        <f>B3&amp;C49&amp;D79</f>
        <v>DISTRIBUCION VOLUMEN X CRITERIO (Consumiciones).T.Alimentos TOTAL INGCON CLIENTES</v>
      </c>
      <c r="B79" s="23">
        <v>0</v>
      </c>
      <c r="C79" s="23">
        <v>0</v>
      </c>
      <c r="D79" s="24" t="s">
        <v>156</v>
      </c>
      <c r="E79" s="24">
        <v>0.22096253274270744</v>
      </c>
      <c r="F79" s="24">
        <v>0.235856276380914</v>
      </c>
      <c r="G79" s="24">
        <v>0.28655620238029622</v>
      </c>
      <c r="H79" s="24">
        <v>0.31118819419590094</v>
      </c>
      <c r="I79" s="24">
        <v>0.68282044253743013</v>
      </c>
      <c r="J79" s="24">
        <v>0.45054324516882999</v>
      </c>
      <c r="K79" s="24">
        <v>0.28528474678979732</v>
      </c>
      <c r="L79" s="24">
        <v>0.37817846150102802</v>
      </c>
      <c r="M79" s="85">
        <v>0.47128468357579645</v>
      </c>
      <c r="N79" s="24"/>
    </row>
    <row r="80" spans="1:14" x14ac:dyDescent="0.4">
      <c r="A80" s="23" t="str">
        <f>B3&amp;C49&amp;D80</f>
        <v>DISTRIBUCION VOLUMEN X CRITERIO (Consumiciones).T.Alimentos TOTAL INGCON COMPAÑEROS DE TRABAJO</v>
      </c>
      <c r="B80" s="23">
        <v>0</v>
      </c>
      <c r="C80" s="23">
        <v>0</v>
      </c>
      <c r="D80" s="23" t="s">
        <v>158</v>
      </c>
      <c r="E80" s="56">
        <v>5.6283976987533775</v>
      </c>
      <c r="F80" s="56">
        <v>5.4917868790851267</v>
      </c>
      <c r="G80" s="56">
        <v>5.4664235773977863</v>
      </c>
      <c r="H80" s="56">
        <v>4.0177170916431253</v>
      </c>
      <c r="I80" s="56">
        <v>5.6753835259968337</v>
      </c>
      <c r="J80" s="56">
        <v>6.3122138352483637</v>
      </c>
      <c r="K80" s="56">
        <v>5.8624373215665013</v>
      </c>
      <c r="L80" s="56">
        <v>3.8506636495249222</v>
      </c>
      <c r="M80" s="85">
        <v>5.1197580169964256</v>
      </c>
      <c r="N80" s="24"/>
    </row>
    <row r="81" spans="1:14" x14ac:dyDescent="0.4">
      <c r="A81" s="23" t="str">
        <f>B3&amp;C49&amp;D81</f>
        <v>DISTRIBUCION VOLUMEN X CRITERIO (Consumiciones).T.Alimentos TOTAL INGCON COMPAÑEROS DE CLASE</v>
      </c>
      <c r="B81" s="23">
        <v>0</v>
      </c>
      <c r="C81" s="23">
        <v>0</v>
      </c>
      <c r="D81" s="24" t="s">
        <v>160</v>
      </c>
      <c r="E81" s="24">
        <v>0.61402030733573787</v>
      </c>
      <c r="F81" s="24">
        <v>0.59362309286703629</v>
      </c>
      <c r="G81" s="24">
        <v>0.49194345630541053</v>
      </c>
      <c r="H81" s="24">
        <v>0.31726044677671922</v>
      </c>
      <c r="I81" s="24">
        <v>0.56365336735034532</v>
      </c>
      <c r="J81" s="24">
        <v>0.37177044996393627</v>
      </c>
      <c r="K81" s="24">
        <v>0.45637128676956951</v>
      </c>
      <c r="L81" s="24">
        <v>0.35380062532695844</v>
      </c>
      <c r="M81" s="85">
        <v>0.55660569079076594</v>
      </c>
      <c r="N81" s="24"/>
    </row>
    <row r="82" spans="1:14" x14ac:dyDescent="0.4">
      <c r="A82" s="23" t="str">
        <f>B3&amp;C49&amp;D82</f>
        <v>DISTRIBUCION VOLUMEN X CRITERIO (Consumiciones).T.Alimentos TOTAL INGCON FAMILIA</v>
      </c>
      <c r="B82" s="23">
        <v>0</v>
      </c>
      <c r="C82" s="23">
        <v>0</v>
      </c>
      <c r="D82" s="23" t="s">
        <v>162</v>
      </c>
      <c r="E82" s="56">
        <v>41.254517122207446</v>
      </c>
      <c r="F82" s="56">
        <v>37.893942395766793</v>
      </c>
      <c r="G82" s="56">
        <v>39.557911071726878</v>
      </c>
      <c r="H82" s="56">
        <v>44.250145378954471</v>
      </c>
      <c r="I82" s="56">
        <v>39.614058022198911</v>
      </c>
      <c r="J82" s="56">
        <v>39.530502663605432</v>
      </c>
      <c r="K82" s="56">
        <v>40.710541925737523</v>
      </c>
      <c r="L82" s="56">
        <v>43.122717374113414</v>
      </c>
      <c r="M82" s="85">
        <v>37.878842636846542</v>
      </c>
      <c r="N82" s="24"/>
    </row>
    <row r="83" spans="1:14" x14ac:dyDescent="0.4">
      <c r="A83" s="23" t="str">
        <f>B3&amp;C49&amp;D83</f>
        <v>DISTRIBUCION VOLUMEN X CRITERIO (Consumiciones).T.Alimentos TOTAL INGCON LA PAREJA</v>
      </c>
      <c r="B83" s="23">
        <v>0</v>
      </c>
      <c r="C83" s="23">
        <v>0</v>
      </c>
      <c r="D83" s="24" t="s">
        <v>164</v>
      </c>
      <c r="E83" s="24">
        <v>19.49470802419189</v>
      </c>
      <c r="F83" s="24">
        <v>20.57932953498517</v>
      </c>
      <c r="G83" s="24">
        <v>20.717294246840193</v>
      </c>
      <c r="H83" s="24">
        <v>20.566051264538654</v>
      </c>
      <c r="I83" s="24">
        <v>19.696623073584632</v>
      </c>
      <c r="J83" s="24">
        <v>20.244687100117922</v>
      </c>
      <c r="K83" s="24">
        <v>20.184934985127871</v>
      </c>
      <c r="L83" s="24">
        <v>21.025743031984135</v>
      </c>
      <c r="M83" s="85">
        <v>20.843841523829475</v>
      </c>
      <c r="N83" s="24"/>
    </row>
    <row r="84" spans="1:14" x14ac:dyDescent="0.4">
      <c r="A84" s="23" t="str">
        <f>B3&amp;C49&amp;D84</f>
        <v>DISTRIBUCION VOLUMEN X CRITERIO (Consumiciones).T.Alimentos TOTAL INGESTABA SOLO/A</v>
      </c>
      <c r="B84" s="23">
        <v>0</v>
      </c>
      <c r="C84" s="23">
        <v>0</v>
      </c>
      <c r="D84" s="23" t="s">
        <v>166</v>
      </c>
      <c r="E84" s="56">
        <v>12.045862076059082</v>
      </c>
      <c r="F84" s="56">
        <v>13.813599602692664</v>
      </c>
      <c r="G84" s="56">
        <v>13.410658333792661</v>
      </c>
      <c r="H84" s="56">
        <v>11.461877293478334</v>
      </c>
      <c r="I84" s="56">
        <v>12.463000349658337</v>
      </c>
      <c r="J84" s="56">
        <v>13.140359544901722</v>
      </c>
      <c r="K84" s="56">
        <v>12.954052174061475</v>
      </c>
      <c r="L84" s="56">
        <v>12.15176344635449</v>
      </c>
      <c r="M84" s="85">
        <v>13.800992549332847</v>
      </c>
      <c r="N84" s="24"/>
    </row>
    <row r="85" spans="1:14" x14ac:dyDescent="0.4">
      <c r="A85" s="23" t="str">
        <f>B3&amp;C49&amp;D85</f>
        <v>DISTRIBUCION VOLUMEN X CRITERIO (Consumiciones).T.Alimentos TOTAL INGOTROS</v>
      </c>
      <c r="B85" s="23">
        <v>0</v>
      </c>
      <c r="C85" s="23">
        <v>0</v>
      </c>
      <c r="D85" s="24" t="s">
        <v>168</v>
      </c>
      <c r="E85" s="24">
        <v>0.63604757806821455</v>
      </c>
      <c r="F85" s="24">
        <v>0.77971751377293597</v>
      </c>
      <c r="G85" s="24">
        <v>0.73337858751001694</v>
      </c>
      <c r="H85" s="24">
        <v>0.49556200739017275</v>
      </c>
      <c r="I85" s="24">
        <v>0.49404289376536348</v>
      </c>
      <c r="J85" s="24">
        <v>0.56630682233500751</v>
      </c>
      <c r="K85" s="24">
        <v>0.76675855947356519</v>
      </c>
      <c r="L85" s="24">
        <v>0.4841730841758215</v>
      </c>
      <c r="M85" s="85">
        <v>0.65545880309200499</v>
      </c>
      <c r="N85" s="24"/>
    </row>
    <row r="86" spans="1:14" x14ac:dyDescent="0.4">
      <c r="A86" s="23" t="str">
        <f>B3&amp;C49&amp;D86</f>
        <v>DISTRIBUCION VOLUMEN X CRITERIO (Consumiciones).T.Alimentos TOTAL INGESTAR TRABAJANDO</v>
      </c>
      <c r="B86" s="23">
        <v>0</v>
      </c>
      <c r="C86" s="23">
        <v>0</v>
      </c>
      <c r="D86" s="23" t="s">
        <v>170</v>
      </c>
      <c r="E86" s="56">
        <v>7.9253920553506036</v>
      </c>
      <c r="F86" s="56">
        <v>9.2278182656539709</v>
      </c>
      <c r="G86" s="56">
        <v>9.2531025681250618</v>
      </c>
      <c r="H86" s="56">
        <v>7.0347129092258056</v>
      </c>
      <c r="I86" s="56">
        <v>8.733687735777778</v>
      </c>
      <c r="J86" s="56">
        <v>9.7014859651023215</v>
      </c>
      <c r="K86" s="56">
        <v>8.6163418412416615</v>
      </c>
      <c r="L86" s="56">
        <v>6.9099602175261872</v>
      </c>
      <c r="M86" s="85">
        <v>8.0385138821598652</v>
      </c>
      <c r="N86" s="24"/>
    </row>
    <row r="87" spans="1:14" x14ac:dyDescent="0.4">
      <c r="A87" s="23" t="str">
        <f>B3&amp;C49&amp;D87</f>
        <v>DISTRIBUCION VOLUMEN X CRITERIO (Consumiciones).T.Alimentos TOTAL INGCOMIDA DE NEGOCIOS</v>
      </c>
      <c r="B87" s="23">
        <v>0</v>
      </c>
      <c r="C87" s="23">
        <v>0</v>
      </c>
      <c r="D87" s="24" t="s">
        <v>172</v>
      </c>
      <c r="E87" s="24">
        <v>0.60915415815241991</v>
      </c>
      <c r="F87" s="24">
        <v>0.23840545782296546</v>
      </c>
      <c r="G87" s="24">
        <v>0.29399091807184985</v>
      </c>
      <c r="H87" s="24">
        <v>0.28812832723359499</v>
      </c>
      <c r="I87" s="24">
        <v>0.32262412431671667</v>
      </c>
      <c r="J87" s="24">
        <v>0.27533956676010646</v>
      </c>
      <c r="K87" s="24">
        <v>0.19575634465777042</v>
      </c>
      <c r="L87" s="24">
        <v>0.41697981678163437</v>
      </c>
      <c r="M87" s="85">
        <v>0.58612019711313934</v>
      </c>
      <c r="N87" s="24"/>
    </row>
    <row r="88" spans="1:14" x14ac:dyDescent="0.4">
      <c r="A88" s="23" t="str">
        <f>B3&amp;C49&amp;D88</f>
        <v>DISTRIBUCION VOLUMEN X CRITERIO (Consumiciones).T.Alimentos TOTAL INGPOR PLACER/RELAX</v>
      </c>
      <c r="B88" s="23">
        <v>0</v>
      </c>
      <c r="C88" s="23">
        <v>0</v>
      </c>
      <c r="D88" s="23" t="s">
        <v>174</v>
      </c>
      <c r="E88" s="56">
        <v>18.004169123798292</v>
      </c>
      <c r="F88" s="56">
        <v>18.263575037514094</v>
      </c>
      <c r="G88" s="56">
        <v>19.4236240370061</v>
      </c>
      <c r="H88" s="56">
        <v>22.234527699172208</v>
      </c>
      <c r="I88" s="56">
        <v>16.996417319860065</v>
      </c>
      <c r="J88" s="56">
        <v>17.732910256444129</v>
      </c>
      <c r="K88" s="56">
        <v>19.781394693830524</v>
      </c>
      <c r="L88" s="56">
        <v>22.129597187245274</v>
      </c>
      <c r="M88" s="85">
        <v>17.882805850541452</v>
      </c>
      <c r="N88" s="24"/>
    </row>
    <row r="89" spans="1:14" x14ac:dyDescent="0.4">
      <c r="A89" s="23" t="str">
        <f>B3&amp;C49&amp;D89</f>
        <v>DISTRIBUCION VOLUMEN X CRITERIO (Consumiciones).T.Alimentos TOTAL INGTENER HAMBRE/SIN PLANIFICAR</v>
      </c>
      <c r="B89" s="23">
        <v>0</v>
      </c>
      <c r="C89" s="23">
        <v>0</v>
      </c>
      <c r="D89" s="24" t="s">
        <v>176</v>
      </c>
      <c r="E89" s="24">
        <v>24.279574721944126</v>
      </c>
      <c r="F89" s="24">
        <v>25.062336916976808</v>
      </c>
      <c r="G89" s="24">
        <v>24.968908599848209</v>
      </c>
      <c r="H89" s="24">
        <v>24.346639330764617</v>
      </c>
      <c r="I89" s="24">
        <v>24.673939208647628</v>
      </c>
      <c r="J89" s="24">
        <v>24.160649445922513</v>
      </c>
      <c r="K89" s="24">
        <v>23.580055562430921</v>
      </c>
      <c r="L89" s="24">
        <v>23.729728578901906</v>
      </c>
      <c r="M89" s="85">
        <v>23.291937828176355</v>
      </c>
      <c r="N89" s="24"/>
    </row>
    <row r="90" spans="1:14" x14ac:dyDescent="0.4">
      <c r="A90" s="23" t="str">
        <f>B3&amp;C49&amp;D90</f>
        <v>DISTRIBUCION VOLUMEN X CRITERIO (Consumiciones).T.Alimentos TOTAL INGESTAR DE COMPRAS</v>
      </c>
      <c r="B90" s="23">
        <v>0</v>
      </c>
      <c r="C90" s="23">
        <v>0</v>
      </c>
      <c r="D90" s="23" t="s">
        <v>178</v>
      </c>
      <c r="E90" s="56">
        <v>3.4335871607444077</v>
      </c>
      <c r="F90" s="56">
        <v>3.9354144585399311</v>
      </c>
      <c r="G90" s="56">
        <v>2.793813943430866</v>
      </c>
      <c r="H90" s="56">
        <v>3.3779713058098717</v>
      </c>
      <c r="I90" s="56">
        <v>3.9761336221968029</v>
      </c>
      <c r="J90" s="56">
        <v>3.3648809193555915</v>
      </c>
      <c r="K90" s="56">
        <v>3.0041232274005574</v>
      </c>
      <c r="L90" s="56">
        <v>3.3220750149032203</v>
      </c>
      <c r="M90" s="85">
        <v>3.9776541092153441</v>
      </c>
      <c r="N90" s="24"/>
    </row>
    <row r="91" spans="1:14" x14ac:dyDescent="0.4">
      <c r="A91" s="23" t="str">
        <f>B3&amp;C49&amp;D91</f>
        <v>DISTRIBUCION VOLUMEN X CRITERIO (Consumiciones).T.Alimentos TOTAL INGNO COCINAR EN CASA</v>
      </c>
      <c r="B91" s="23">
        <v>0</v>
      </c>
      <c r="C91" s="23">
        <v>0</v>
      </c>
      <c r="D91" s="24" t="s">
        <v>180</v>
      </c>
      <c r="E91" s="24">
        <v>9.6847785838693312</v>
      </c>
      <c r="F91" s="24">
        <v>9.8783912606600879</v>
      </c>
      <c r="G91" s="24">
        <v>9.5731493769424176</v>
      </c>
      <c r="H91" s="24">
        <v>9.0071513685066336</v>
      </c>
      <c r="I91" s="24">
        <v>10.156590708225053</v>
      </c>
      <c r="J91" s="24">
        <v>10.319967309296155</v>
      </c>
      <c r="K91" s="24">
        <v>9.925583896283463</v>
      </c>
      <c r="L91" s="24">
        <v>8.8233208024623764</v>
      </c>
      <c r="M91" s="85">
        <v>10.068684064651015</v>
      </c>
      <c r="N91" s="24"/>
    </row>
    <row r="92" spans="1:14" x14ac:dyDescent="0.4">
      <c r="A92" s="23" t="str">
        <f>B3&amp;C49&amp;D92</f>
        <v>DISTRIBUCION VOLUMEN X CRITERIO (Consumiciones).T.Alimentos TOTAL INGCELEBRACION/FIESTA/SALIR TOMAR</v>
      </c>
      <c r="B92" s="23">
        <v>0</v>
      </c>
      <c r="C92" s="23">
        <v>0</v>
      </c>
      <c r="D92" s="23" t="s">
        <v>182</v>
      </c>
      <c r="E92" s="56">
        <v>28.911193548829488</v>
      </c>
      <c r="F92" s="56">
        <v>26.220853837631726</v>
      </c>
      <c r="G92" s="56">
        <v>26.612186404243321</v>
      </c>
      <c r="H92" s="56">
        <v>27.24904128883836</v>
      </c>
      <c r="I92" s="56">
        <v>28.282984289973946</v>
      </c>
      <c r="J92" s="56">
        <v>26.931943978419909</v>
      </c>
      <c r="K92" s="56">
        <v>27.844066726126719</v>
      </c>
      <c r="L92" s="56">
        <v>27.527701740939452</v>
      </c>
      <c r="M92" s="85">
        <v>29.088993352451038</v>
      </c>
      <c r="N92" s="24"/>
    </row>
    <row r="93" spans="1:14" x14ac:dyDescent="0.4">
      <c r="A93" s="23" t="str">
        <f>B3&amp;C49&amp;D93</f>
        <v>DISTRIBUCION VOLUMEN X CRITERIO (Consumiciones).T.Alimentos TOTAL INGVIENDO DEPORTES</v>
      </c>
      <c r="B93" s="23">
        <v>0</v>
      </c>
      <c r="C93" s="23">
        <v>0</v>
      </c>
      <c r="D93" s="24" t="s">
        <v>184</v>
      </c>
      <c r="E93" s="24">
        <v>0.95310850007542824</v>
      </c>
      <c r="F93" s="24">
        <v>0.65835806879493808</v>
      </c>
      <c r="G93" s="24">
        <v>0.59649535939759091</v>
      </c>
      <c r="H93" s="24">
        <v>0.35200586498503067</v>
      </c>
      <c r="I93" s="24">
        <v>0.74263292727282326</v>
      </c>
      <c r="J93" s="24">
        <v>0.74786810287355865</v>
      </c>
      <c r="K93" s="24">
        <v>0.76356162863641608</v>
      </c>
      <c r="L93" s="24">
        <v>0.78965838169276248</v>
      </c>
      <c r="M93" s="85">
        <v>0.7152211848612221</v>
      </c>
      <c r="N93" s="24"/>
    </row>
    <row r="94" spans="1:14" x14ac:dyDescent="0.4">
      <c r="A94" s="23" t="str">
        <f>B3&amp;C49&amp;D94</f>
        <v>DISTRIBUCION VOLUMEN X CRITERIO (Consumiciones).T.Alimentos TOTAL INGOTROS MOTIVOS</v>
      </c>
      <c r="B94" s="23">
        <v>0</v>
      </c>
      <c r="C94" s="23">
        <v>0</v>
      </c>
      <c r="D94" s="23" t="s">
        <v>185</v>
      </c>
      <c r="E94" s="56">
        <v>6.1990053759754238</v>
      </c>
      <c r="F94" s="56">
        <v>6.5148310599807928</v>
      </c>
      <c r="G94" s="56">
        <v>6.4847086956706077</v>
      </c>
      <c r="H94" s="56">
        <v>6.1098353951725075</v>
      </c>
      <c r="I94" s="56">
        <v>6.1149769735050343</v>
      </c>
      <c r="J94" s="56">
        <v>6.7649201975180775</v>
      </c>
      <c r="K94" s="56">
        <v>6.2891482560992777</v>
      </c>
      <c r="L94" s="56">
        <v>6.3509495480370326</v>
      </c>
      <c r="M94" s="85">
        <v>6.350040810625603</v>
      </c>
      <c r="N94" s="24"/>
    </row>
    <row r="95" spans="1:14" x14ac:dyDescent="0.4">
      <c r="A95" s="23" t="str">
        <f>B3&amp;C95&amp;D95</f>
        <v>DISTRIBUCION VOLUMEN X CRITERIO (Consumiciones)Total BebidasT.ESPAÑA</v>
      </c>
      <c r="B95" s="23">
        <v>0</v>
      </c>
      <c r="C95" s="23" t="s">
        <v>52</v>
      </c>
      <c r="D95" s="24" t="s">
        <v>45</v>
      </c>
      <c r="E95" s="24">
        <v>100</v>
      </c>
      <c r="F95" s="24">
        <v>100</v>
      </c>
      <c r="G95" s="24">
        <v>100</v>
      </c>
      <c r="H95" s="24">
        <v>100</v>
      </c>
      <c r="I95" s="24">
        <v>100</v>
      </c>
      <c r="J95" s="24">
        <v>100</v>
      </c>
      <c r="K95" s="24">
        <v>100</v>
      </c>
      <c r="L95" s="24">
        <v>100</v>
      </c>
      <c r="M95" s="85">
        <v>100</v>
      </c>
      <c r="N95" s="24"/>
    </row>
    <row r="96" spans="1:14" x14ac:dyDescent="0.4">
      <c r="A96" s="23" t="str">
        <f>B3&amp;C95&amp;D96</f>
        <v>DISTRIBUCION VOLUMEN X CRITERIO (Consumiciones)Total BebidasHiper+Super+Discount+G.A</v>
      </c>
      <c r="B96" s="23">
        <v>0</v>
      </c>
      <c r="C96" s="23">
        <v>0</v>
      </c>
      <c r="D96" s="23" t="s">
        <v>108</v>
      </c>
      <c r="E96" s="56">
        <v>4.1607559793382558</v>
      </c>
      <c r="F96" s="56">
        <v>3.5402220025183402</v>
      </c>
      <c r="G96" s="56">
        <v>3.9544528490973083</v>
      </c>
      <c r="H96" s="56">
        <v>4.716469867821159</v>
      </c>
      <c r="I96" s="56">
        <v>3.9525157009600456</v>
      </c>
      <c r="J96" s="56">
        <v>3.644493079040144</v>
      </c>
      <c r="K96" s="56">
        <v>3.7568358493807836</v>
      </c>
      <c r="L96" s="56">
        <v>4.7094447705792408</v>
      </c>
      <c r="M96" s="85">
        <v>3.8028591263582601</v>
      </c>
      <c r="N96" s="24"/>
    </row>
    <row r="97" spans="1:14" x14ac:dyDescent="0.4">
      <c r="A97" s="23" t="str">
        <f>B3&amp;C95&amp;D97</f>
        <v>DISTRIBUCION VOLUMEN X CRITERIO (Consumiciones)Total BebidasRestaurantes</v>
      </c>
      <c r="B97" s="23">
        <v>0</v>
      </c>
      <c r="C97" s="23">
        <v>0</v>
      </c>
      <c r="D97" s="24" t="s">
        <v>109</v>
      </c>
      <c r="E97" s="24">
        <v>11.751833452341824</v>
      </c>
      <c r="F97" s="24">
        <v>11.305180757241814</v>
      </c>
      <c r="G97" s="24">
        <v>11.920751557994604</v>
      </c>
      <c r="H97" s="24">
        <v>12.045513020627858</v>
      </c>
      <c r="I97" s="24">
        <v>12.36101126551339</v>
      </c>
      <c r="J97" s="24">
        <v>11.559635723830386</v>
      </c>
      <c r="K97" s="24">
        <v>12.05312809407088</v>
      </c>
      <c r="L97" s="24">
        <v>11.914583753253323</v>
      </c>
      <c r="M97" s="85">
        <v>12.164887769094829</v>
      </c>
      <c r="N97" s="24"/>
    </row>
    <row r="98" spans="1:14" x14ac:dyDescent="0.4">
      <c r="A98" s="23" t="str">
        <f>B3&amp;C95&amp;D98</f>
        <v>DISTRIBUCION VOLUMEN X CRITERIO (Consumiciones)Total BebidasRestaurantes Fast Food</v>
      </c>
      <c r="B98" s="23">
        <v>0</v>
      </c>
      <c r="C98" s="23">
        <v>0</v>
      </c>
      <c r="D98" s="23" t="s">
        <v>110</v>
      </c>
      <c r="E98" s="56">
        <v>5.0215837296387251</v>
      </c>
      <c r="F98" s="56">
        <v>4.7246049933739602</v>
      </c>
      <c r="G98" s="56">
        <v>4.5517194199489319</v>
      </c>
      <c r="H98" s="56">
        <v>5.0724059087681264</v>
      </c>
      <c r="I98" s="56">
        <v>5.190904713081947</v>
      </c>
      <c r="J98" s="56">
        <v>5.2207954042266378</v>
      </c>
      <c r="K98" s="56">
        <v>5.1248549147287967</v>
      </c>
      <c r="L98" s="56">
        <v>5.6101472369962995</v>
      </c>
      <c r="M98" s="85">
        <v>5.7487715774094301</v>
      </c>
      <c r="N98" s="24"/>
    </row>
    <row r="99" spans="1:14" x14ac:dyDescent="0.4">
      <c r="A99" s="23" t="str">
        <f>B3&amp;C95&amp;D99</f>
        <v>DISTRIBUCION VOLUMEN X CRITERIO (Consumiciones)Total BebidasBares/Cafeterias/Cervecerias</v>
      </c>
      <c r="B99" s="23">
        <v>0</v>
      </c>
      <c r="C99" s="23">
        <v>0</v>
      </c>
      <c r="D99" s="24" t="s">
        <v>111</v>
      </c>
      <c r="E99" s="24">
        <v>63.986770239624768</v>
      </c>
      <c r="F99" s="24">
        <v>64.221540251211707</v>
      </c>
      <c r="G99" s="24">
        <v>62.972086617598968</v>
      </c>
      <c r="H99" s="24">
        <v>60.523706770863704</v>
      </c>
      <c r="I99" s="24">
        <v>63.153552658097354</v>
      </c>
      <c r="J99" s="24">
        <v>63.423533745312334</v>
      </c>
      <c r="K99" s="24">
        <v>62.868553671352657</v>
      </c>
      <c r="L99" s="24">
        <v>59.735844046898137</v>
      </c>
      <c r="M99" s="85">
        <v>62.05660972522665</v>
      </c>
      <c r="N99" s="24"/>
    </row>
    <row r="100" spans="1:14" x14ac:dyDescent="0.4">
      <c r="A100" s="23" t="str">
        <f>B3&amp;C95&amp;D100</f>
        <v>DISTRIBUCION VOLUMEN X CRITERIO (Consumiciones)Total BebidasPanaderias/Pastelerias</v>
      </c>
      <c r="B100" s="23">
        <v>0</v>
      </c>
      <c r="C100" s="23">
        <v>0</v>
      </c>
      <c r="D100" s="23" t="s">
        <v>112</v>
      </c>
      <c r="E100" s="56">
        <v>1.67454216284874</v>
      </c>
      <c r="F100" s="56">
        <v>2.0125523304803576</v>
      </c>
      <c r="G100" s="56">
        <v>1.6821444966859798</v>
      </c>
      <c r="H100" s="56">
        <v>1.4027423764747049</v>
      </c>
      <c r="I100" s="56">
        <v>2.1054379976104025</v>
      </c>
      <c r="J100" s="56">
        <v>2.1572038198839301</v>
      </c>
      <c r="K100" s="56">
        <v>1.8687699859210118</v>
      </c>
      <c r="L100" s="56">
        <v>1.783925969998637</v>
      </c>
      <c r="M100" s="85">
        <v>2.3163305304753066</v>
      </c>
      <c r="N100" s="24"/>
    </row>
    <row r="101" spans="1:14" x14ac:dyDescent="0.4">
      <c r="A101" s="23" t="str">
        <f>B3&amp;C95&amp;D101</f>
        <v>DISTRIBUCION VOLUMEN X CRITERIO (Consumiciones)Total BebidasTda.Alimentacion/Delicatesen</v>
      </c>
      <c r="B101" s="23">
        <v>0</v>
      </c>
      <c r="C101" s="23">
        <v>0</v>
      </c>
      <c r="D101" s="24" t="s">
        <v>113</v>
      </c>
      <c r="E101" s="24">
        <v>0.8572318848444973</v>
      </c>
      <c r="F101" s="24">
        <v>0.88859997193378149</v>
      </c>
      <c r="G101" s="24">
        <v>0.91766947410743482</v>
      </c>
      <c r="H101" s="24">
        <v>1.129521456334327</v>
      </c>
      <c r="I101" s="24">
        <v>0.75678344886820603</v>
      </c>
      <c r="J101" s="24">
        <v>0.79178144997276556</v>
      </c>
      <c r="K101" s="24">
        <v>0.82681484832640495</v>
      </c>
      <c r="L101" s="24">
        <v>0.98278125891755697</v>
      </c>
      <c r="M101" s="85">
        <v>0.85692489827486307</v>
      </c>
      <c r="N101" s="24"/>
    </row>
    <row r="102" spans="1:14" x14ac:dyDescent="0.4">
      <c r="A102" s="23" t="str">
        <f>B3&amp;C95&amp;D102</f>
        <v>DISTRIBUCION VOLUMEN X CRITERIO (Consumiciones)Total BebidasCanal Conveniencia/24h</v>
      </c>
      <c r="B102" s="23">
        <v>0</v>
      </c>
      <c r="C102" s="23">
        <v>0</v>
      </c>
      <c r="D102" s="23" t="s">
        <v>115</v>
      </c>
      <c r="E102" s="56">
        <v>1.0748314419011928</v>
      </c>
      <c r="F102" s="56">
        <v>0.96717014414733626</v>
      </c>
      <c r="G102" s="56">
        <v>1.0037103825300573</v>
      </c>
      <c r="H102" s="56">
        <v>1.0704466396111136</v>
      </c>
      <c r="I102" s="56">
        <v>1.020250047559641</v>
      </c>
      <c r="J102" s="56">
        <v>0.89200768574649314</v>
      </c>
      <c r="K102" s="56">
        <v>0.96150651354067385</v>
      </c>
      <c r="L102" s="56">
        <v>1.1061056403285499</v>
      </c>
      <c r="M102" s="85">
        <v>0.99993004953284959</v>
      </c>
      <c r="N102" s="24"/>
    </row>
    <row r="103" spans="1:14" x14ac:dyDescent="0.4">
      <c r="A103" s="23" t="str">
        <f>B3&amp;C95&amp;D103</f>
        <v>DISTRIBUCION VOLUMEN X CRITERIO (Consumiciones)Total BebidasHoteles</v>
      </c>
      <c r="B103" s="23">
        <v>0</v>
      </c>
      <c r="C103" s="23">
        <v>0</v>
      </c>
      <c r="D103" s="24" t="s">
        <v>116</v>
      </c>
      <c r="E103" s="24">
        <v>0.48078013877345438</v>
      </c>
      <c r="F103" s="24">
        <v>0.44565967360638847</v>
      </c>
      <c r="G103" s="24">
        <v>0.50127490015932508</v>
      </c>
      <c r="H103" s="24">
        <v>0.71842913697817146</v>
      </c>
      <c r="I103" s="24">
        <v>0.32878089728561588</v>
      </c>
      <c r="J103" s="24">
        <v>0.38372931124791498</v>
      </c>
      <c r="K103" s="24">
        <v>0.61806572749061495</v>
      </c>
      <c r="L103" s="24">
        <v>0.73465452474907345</v>
      </c>
      <c r="M103" s="85">
        <v>0.58729943683274843</v>
      </c>
      <c r="N103" s="24"/>
    </row>
    <row r="104" spans="1:14" x14ac:dyDescent="0.4">
      <c r="A104" s="23" t="str">
        <f>B3&amp;C95&amp;D104</f>
        <v>DISTRIBUCION VOLUMEN X CRITERIO (Consumiciones)Total BebidasEstaciones de servicio</v>
      </c>
      <c r="B104" s="23">
        <v>0</v>
      </c>
      <c r="C104" s="23">
        <v>0</v>
      </c>
      <c r="D104" s="23" t="s">
        <v>117</v>
      </c>
      <c r="E104" s="56">
        <v>1.5353814989459975</v>
      </c>
      <c r="F104" s="56">
        <v>1.4987087634544816</v>
      </c>
      <c r="G104" s="56">
        <v>1.6633759500241541</v>
      </c>
      <c r="H104" s="56">
        <v>1.8477653439634441</v>
      </c>
      <c r="I104" s="56">
        <v>1.473319826185993</v>
      </c>
      <c r="J104" s="56">
        <v>1.4197437736179306</v>
      </c>
      <c r="K104" s="56">
        <v>1.5091154959104185</v>
      </c>
      <c r="L104" s="56">
        <v>1.8990516019736277</v>
      </c>
      <c r="M104" s="85">
        <v>1.6070387327614992</v>
      </c>
      <c r="N104" s="24"/>
    </row>
    <row r="105" spans="1:14" x14ac:dyDescent="0.4">
      <c r="A105" s="23" t="str">
        <f>B3&amp;C95&amp;D105</f>
        <v>DISTRIBUCION VOLUMEN X CRITERIO (Consumiciones)Total BebidasMaquinas dispensadoras</v>
      </c>
      <c r="B105" s="23">
        <v>0</v>
      </c>
      <c r="C105" s="23">
        <v>0</v>
      </c>
      <c r="D105" s="24" t="s">
        <v>118</v>
      </c>
      <c r="E105" s="24">
        <v>4.3304824142849219</v>
      </c>
      <c r="F105" s="24">
        <v>5.1598479090349727</v>
      </c>
      <c r="G105" s="24">
        <v>4.4372424470641887</v>
      </c>
      <c r="H105" s="24">
        <v>3.6571754963138812</v>
      </c>
      <c r="I105" s="24">
        <v>4.0883328509352141</v>
      </c>
      <c r="J105" s="24">
        <v>5.0442942737008751</v>
      </c>
      <c r="K105" s="24">
        <v>4.4024514002969068</v>
      </c>
      <c r="L105" s="24">
        <v>3.9079211942678875</v>
      </c>
      <c r="M105" s="85">
        <v>4.5723947740401938</v>
      </c>
      <c r="N105" s="24"/>
    </row>
    <row r="106" spans="1:14" x14ac:dyDescent="0.4">
      <c r="A106" s="23" t="str">
        <f>B3&amp;C95&amp;D106</f>
        <v>DISTRIBUCION VOLUMEN X CRITERIO (Consumiciones)Total BebidasServicio en la empresa</v>
      </c>
      <c r="B106" s="23">
        <v>0</v>
      </c>
      <c r="C106" s="23">
        <v>0</v>
      </c>
      <c r="D106" s="23" t="s">
        <v>119</v>
      </c>
      <c r="E106" s="56">
        <v>1.5028156535090633</v>
      </c>
      <c r="F106" s="56">
        <v>1.7980114893700785</v>
      </c>
      <c r="G106" s="56">
        <v>1.5599989198304136</v>
      </c>
      <c r="H106" s="56">
        <v>1.3128788606478925</v>
      </c>
      <c r="I106" s="56">
        <v>1.709544639196553</v>
      </c>
      <c r="J106" s="56">
        <v>1.8662002186597491</v>
      </c>
      <c r="K106" s="56">
        <v>1.6302498000635344</v>
      </c>
      <c r="L106" s="56">
        <v>1.3264821503314299</v>
      </c>
      <c r="M106" s="85">
        <v>1.5361492135851726</v>
      </c>
      <c r="N106" s="24"/>
    </row>
    <row r="107" spans="1:14" x14ac:dyDescent="0.4">
      <c r="A107" s="23" t="str">
        <f>B3&amp;C95&amp;D107</f>
        <v>DISTRIBUCION VOLUMEN X CRITERIO (Consumiciones)Total BebidasResto de canales</v>
      </c>
      <c r="B107" s="23">
        <v>0</v>
      </c>
      <c r="C107" s="23">
        <v>0</v>
      </c>
      <c r="D107" s="24" t="s">
        <v>120</v>
      </c>
      <c r="E107" s="24">
        <v>3.6229878062537688</v>
      </c>
      <c r="F107" s="24">
        <v>3.4379123813297419</v>
      </c>
      <c r="G107" s="24">
        <v>4.8355879873140077</v>
      </c>
      <c r="H107" s="24">
        <v>6.5029682777642472</v>
      </c>
      <c r="I107" s="24">
        <v>3.8595405267787464</v>
      </c>
      <c r="J107" s="24">
        <v>3.5965903969967594</v>
      </c>
      <c r="K107" s="24">
        <v>4.3797062324553426</v>
      </c>
      <c r="L107" s="24">
        <v>6.2890613801367889</v>
      </c>
      <c r="M107" s="85">
        <v>3.750840395470906</v>
      </c>
      <c r="N107" s="24"/>
    </row>
    <row r="108" spans="1:14" x14ac:dyDescent="0.4">
      <c r="A108" s="23" t="str">
        <f>B3&amp;C95&amp;D108</f>
        <v>DISTRIBUCION VOLUMEN X CRITERIO (Consumiciones)Total BebidasEN LA CALLE</v>
      </c>
      <c r="B108" s="23">
        <v>0</v>
      </c>
      <c r="C108" s="23">
        <v>0</v>
      </c>
      <c r="D108" s="23" t="s">
        <v>122</v>
      </c>
      <c r="E108" s="56">
        <v>2.4435433269164282</v>
      </c>
      <c r="F108" s="56">
        <v>2.5043518513227001</v>
      </c>
      <c r="G108" s="56">
        <v>3.0168278419711894</v>
      </c>
      <c r="H108" s="56">
        <v>4.666979989639759</v>
      </c>
      <c r="I108" s="56">
        <v>2.4154012872181658</v>
      </c>
      <c r="J108" s="56">
        <v>2.383056873740323</v>
      </c>
      <c r="K108" s="56">
        <v>2.7902280202767096</v>
      </c>
      <c r="L108" s="56">
        <v>4.1583145040107228</v>
      </c>
      <c r="M108" s="85">
        <v>2.4003931744181908</v>
      </c>
      <c r="N108" s="24"/>
    </row>
    <row r="109" spans="1:14" x14ac:dyDescent="0.4">
      <c r="A109" s="23" t="str">
        <f>B3&amp;C95&amp;D109</f>
        <v>DISTRIBUCION VOLUMEN X CRITERIO (Consumiciones)Total BebidasEN CASA DE OTROS</v>
      </c>
      <c r="B109" s="23">
        <v>0</v>
      </c>
      <c r="C109" s="23">
        <v>0</v>
      </c>
      <c r="D109" s="24" t="s">
        <v>124</v>
      </c>
      <c r="E109" s="24">
        <v>2.8670737143271792</v>
      </c>
      <c r="F109" s="24">
        <v>2.0443395453653594</v>
      </c>
      <c r="G109" s="24">
        <v>1.9734644339161251</v>
      </c>
      <c r="H109" s="24">
        <v>1.9634445572712087</v>
      </c>
      <c r="I109" s="24">
        <v>2.6338635945545308</v>
      </c>
      <c r="J109" s="24">
        <v>1.9774201807012524</v>
      </c>
      <c r="K109" s="24">
        <v>2.0451324895829086</v>
      </c>
      <c r="L109" s="24">
        <v>2.2149277311265352</v>
      </c>
      <c r="M109" s="85">
        <v>2.2184143944863193</v>
      </c>
      <c r="N109" s="24"/>
    </row>
    <row r="110" spans="1:14" x14ac:dyDescent="0.4">
      <c r="A110" s="23" t="str">
        <f>B3&amp;C95&amp;D110</f>
        <v>DISTRIBUCION VOLUMEN X CRITERIO (Consumiciones)Total BebidasEN EL ESTABLECIMIENTO</v>
      </c>
      <c r="B110" s="23">
        <v>0</v>
      </c>
      <c r="C110" s="23">
        <v>0</v>
      </c>
      <c r="D110" s="23" t="s">
        <v>126</v>
      </c>
      <c r="E110" s="56">
        <v>83.032600602827301</v>
      </c>
      <c r="F110" s="56">
        <v>82.534366830555612</v>
      </c>
      <c r="G110" s="56">
        <v>83.564499626441346</v>
      </c>
      <c r="H110" s="56">
        <v>82.627170247582328</v>
      </c>
      <c r="I110" s="56">
        <v>83.367310485033002</v>
      </c>
      <c r="J110" s="56">
        <v>82.697404427794609</v>
      </c>
      <c r="K110" s="56">
        <v>83.581847870290375</v>
      </c>
      <c r="L110" s="56">
        <v>82.758809278184557</v>
      </c>
      <c r="M110" s="85">
        <v>82.862663476221471</v>
      </c>
      <c r="N110" s="24"/>
    </row>
    <row r="111" spans="1:14" x14ac:dyDescent="0.4">
      <c r="A111" s="23" t="str">
        <f>B3&amp;C95&amp;D111</f>
        <v>DISTRIBUCION VOLUMEN X CRITERIO (Consumiciones)Total BebidasEN EL TRABAJO</v>
      </c>
      <c r="B111" s="23">
        <v>0</v>
      </c>
      <c r="C111" s="23">
        <v>0</v>
      </c>
      <c r="D111" s="24" t="s">
        <v>128</v>
      </c>
      <c r="E111" s="24">
        <v>7.7930093741291602</v>
      </c>
      <c r="F111" s="24">
        <v>8.9235906726177205</v>
      </c>
      <c r="G111" s="24">
        <v>7.4559065773326409</v>
      </c>
      <c r="H111" s="24">
        <v>6.3626461840349364</v>
      </c>
      <c r="I111" s="24">
        <v>7.6213021986680785</v>
      </c>
      <c r="J111" s="24">
        <v>8.5969789948182598</v>
      </c>
      <c r="K111" s="24">
        <v>7.4931304673507144</v>
      </c>
      <c r="L111" s="24">
        <v>6.5246458668626124</v>
      </c>
      <c r="M111" s="85">
        <v>7.6424250903086941</v>
      </c>
      <c r="N111" s="24"/>
    </row>
    <row r="112" spans="1:14" x14ac:dyDescent="0.4">
      <c r="A112" s="23" t="str">
        <f>B3&amp;C95&amp;D112</f>
        <v>DISTRIBUCION VOLUMEN X CRITERIO (Consumiciones)Total BebidasEN COLEGIO/INSTITUTO/UNIV.</v>
      </c>
      <c r="B112" s="23">
        <v>0</v>
      </c>
      <c r="C112" s="23">
        <v>0</v>
      </c>
      <c r="D112" s="23" t="s">
        <v>130</v>
      </c>
      <c r="E112" s="56">
        <v>0.25991552124804645</v>
      </c>
      <c r="F112" s="56">
        <v>0.27348548779659232</v>
      </c>
      <c r="G112" s="56">
        <v>0.20627722552440733</v>
      </c>
      <c r="H112" s="56">
        <v>0.14018058380989301</v>
      </c>
      <c r="I112" s="56">
        <v>0.25797874978731578</v>
      </c>
      <c r="J112" s="56">
        <v>0.21004665786280344</v>
      </c>
      <c r="K112" s="56">
        <v>0.11635832570051927</v>
      </c>
      <c r="L112" s="56">
        <v>0.10704155653185267</v>
      </c>
      <c r="M112" s="85">
        <v>0.22299568814761922</v>
      </c>
      <c r="N112" s="24"/>
    </row>
    <row r="113" spans="1:14" x14ac:dyDescent="0.4">
      <c r="A113" s="23" t="str">
        <f>B3&amp;C95&amp;D113</f>
        <v>DISTRIBUCION VOLUMEN X CRITERIO (Consumiciones)Total BebidasEN MI CASA</v>
      </c>
      <c r="B113" s="23">
        <v>0</v>
      </c>
      <c r="C113" s="23">
        <v>0</v>
      </c>
      <c r="D113" s="24" t="s">
        <v>132</v>
      </c>
      <c r="E113" s="24">
        <v>2.0860806408043224</v>
      </c>
      <c r="F113" s="24">
        <v>2.0103260824702334</v>
      </c>
      <c r="G113" s="24">
        <v>1.9098496463944841</v>
      </c>
      <c r="H113" s="24">
        <v>1.8760887687436321</v>
      </c>
      <c r="I113" s="24">
        <v>1.99046358563906</v>
      </c>
      <c r="J113" s="24">
        <v>2.2621696428688058</v>
      </c>
      <c r="K113" s="24">
        <v>2.1606110948360149</v>
      </c>
      <c r="L113" s="24">
        <v>2.0041648712100799</v>
      </c>
      <c r="M113" s="85">
        <v>2.662878342939424</v>
      </c>
      <c r="N113" s="24"/>
    </row>
    <row r="114" spans="1:14" x14ac:dyDescent="0.4">
      <c r="A114" s="23" t="str">
        <f>B3&amp;C95&amp;D114</f>
        <v>DISTRIBUCION VOLUMEN X CRITERIO (Consumiciones)Total BebidasEN M.TRANSP.(AVION,TREN,AUTOC,E</v>
      </c>
      <c r="B114" s="23">
        <v>0</v>
      </c>
      <c r="C114" s="23">
        <v>0</v>
      </c>
      <c r="D114" s="23" t="s">
        <v>134</v>
      </c>
      <c r="E114" s="56">
        <v>0.20704398151394654</v>
      </c>
      <c r="F114" s="56">
        <v>0.11117149792964015</v>
      </c>
      <c r="G114" s="56">
        <v>6.5802851047614477E-2</v>
      </c>
      <c r="H114" s="56">
        <v>0.14620363191640451</v>
      </c>
      <c r="I114" s="56">
        <v>9.5625957078915094E-2</v>
      </c>
      <c r="J114" s="56">
        <v>0.12823264404570173</v>
      </c>
      <c r="K114" s="56">
        <v>7.672405801185897E-2</v>
      </c>
      <c r="L114" s="56">
        <v>0.14035091123924215</v>
      </c>
      <c r="M114" s="85">
        <v>0.11644403500690928</v>
      </c>
      <c r="N114" s="24"/>
    </row>
    <row r="115" spans="1:14" x14ac:dyDescent="0.4">
      <c r="A115" s="23" t="str">
        <f>B3&amp;C95&amp;D115</f>
        <v>DISTRIBUCION VOLUMEN X CRITERIO (Consumiciones)Total BebidasEN OTRO LUGAR</v>
      </c>
      <c r="B115" s="23">
        <v>0</v>
      </c>
      <c r="C115" s="23">
        <v>0</v>
      </c>
      <c r="D115" s="24" t="s">
        <v>136</v>
      </c>
      <c r="E115" s="24">
        <v>1.3107042396089124</v>
      </c>
      <c r="F115" s="24">
        <v>1.5983711433555134</v>
      </c>
      <c r="G115" s="24">
        <v>1.8073745578055755</v>
      </c>
      <c r="H115" s="24">
        <v>2.2172786184515214</v>
      </c>
      <c r="I115" s="24">
        <v>1.6180191707733291</v>
      </c>
      <c r="J115" s="24">
        <v>1.7446925374849949</v>
      </c>
      <c r="K115" s="24">
        <v>1.7360127909894476</v>
      </c>
      <c r="L115" s="24">
        <v>2.0917246395156877</v>
      </c>
      <c r="M115" s="85">
        <v>1.873792859509106</v>
      </c>
      <c r="N115" s="24"/>
    </row>
    <row r="116" spans="1:14" x14ac:dyDescent="0.4">
      <c r="A116" s="23" t="str">
        <f>B3&amp;C95&amp;D116</f>
        <v>DISTRIBUCION VOLUMEN X CRITERIO (Consumiciones)Total BebidasDESAYUNO</v>
      </c>
      <c r="B116" s="23">
        <v>0</v>
      </c>
      <c r="C116" s="23">
        <v>0</v>
      </c>
      <c r="D116" s="23" t="s">
        <v>138</v>
      </c>
      <c r="E116" s="56">
        <v>27.047652382192268</v>
      </c>
      <c r="F116" s="56">
        <v>28.428958495650686</v>
      </c>
      <c r="G116" s="56">
        <v>26.353965572594895</v>
      </c>
      <c r="H116" s="56">
        <v>24.002946836867366</v>
      </c>
      <c r="I116" s="56">
        <v>26.691010505814834</v>
      </c>
      <c r="J116" s="56">
        <v>28.187782223249773</v>
      </c>
      <c r="K116" s="56">
        <v>25.496707692269659</v>
      </c>
      <c r="L116" s="56">
        <v>23.45639322947104</v>
      </c>
      <c r="M116" s="85">
        <v>25.990782376177773</v>
      </c>
      <c r="N116" s="24"/>
    </row>
    <row r="117" spans="1:14" x14ac:dyDescent="0.4">
      <c r="A117" s="23" t="str">
        <f>B3&amp;C95&amp;D117</f>
        <v>DISTRIBUCION VOLUMEN X CRITERIO (Consumiciones)Total BebidasAPERITIVO/ANTES DE COMER</v>
      </c>
      <c r="B117" s="23">
        <v>0</v>
      </c>
      <c r="C117" s="23">
        <v>0</v>
      </c>
      <c r="D117" s="24" t="s">
        <v>140</v>
      </c>
      <c r="E117" s="24">
        <v>16.302136847772992</v>
      </c>
      <c r="F117" s="24">
        <v>15.905405413986246</v>
      </c>
      <c r="G117" s="24">
        <v>15.836948400898942</v>
      </c>
      <c r="H117" s="24">
        <v>15.730268371418083</v>
      </c>
      <c r="I117" s="24">
        <v>16.489903857322332</v>
      </c>
      <c r="J117" s="24">
        <v>15.92919290518344</v>
      </c>
      <c r="K117" s="24">
        <v>15.7917607635039</v>
      </c>
      <c r="L117" s="24">
        <v>15.398772194379475</v>
      </c>
      <c r="M117" s="85">
        <v>15.37682184671873</v>
      </c>
      <c r="N117" s="24"/>
    </row>
    <row r="118" spans="1:14" x14ac:dyDescent="0.4">
      <c r="A118" s="23" t="str">
        <f>B3&amp;C95&amp;D118</f>
        <v>DISTRIBUCION VOLUMEN X CRITERIO (Consumiciones)Total BebidasCOMIDA</v>
      </c>
      <c r="B118" s="23">
        <v>0</v>
      </c>
      <c r="C118" s="23">
        <v>0</v>
      </c>
      <c r="D118" s="23" t="s">
        <v>142</v>
      </c>
      <c r="E118" s="56">
        <v>20.161743820959195</v>
      </c>
      <c r="F118" s="56">
        <v>19.715432673777201</v>
      </c>
      <c r="G118" s="56">
        <v>20.636976005232821</v>
      </c>
      <c r="H118" s="56">
        <v>18.871381205424377</v>
      </c>
      <c r="I118" s="56">
        <v>20.79746373695092</v>
      </c>
      <c r="J118" s="56">
        <v>20.078731877952855</v>
      </c>
      <c r="K118" s="56">
        <v>20.826599769841298</v>
      </c>
      <c r="L118" s="56">
        <v>19.622934269308345</v>
      </c>
      <c r="M118" s="85">
        <v>21.160788407755792</v>
      </c>
      <c r="N118" s="24"/>
    </row>
    <row r="119" spans="1:14" x14ac:dyDescent="0.4">
      <c r="A119" s="23" t="str">
        <f>B3&amp;C95&amp;D119</f>
        <v>DISTRIBUCION VOLUMEN X CRITERIO (Consumiciones)Total BebidasTARDE/MERIENDA</v>
      </c>
      <c r="B119" s="23">
        <v>0</v>
      </c>
      <c r="C119" s="23">
        <v>0</v>
      </c>
      <c r="D119" s="24" t="s">
        <v>144</v>
      </c>
      <c r="E119" s="24">
        <v>13.835362168958723</v>
      </c>
      <c r="F119" s="24">
        <v>14.594179625068341</v>
      </c>
      <c r="G119" s="24">
        <v>13.819335635694804</v>
      </c>
      <c r="H119" s="24">
        <v>13.178690149880445</v>
      </c>
      <c r="I119" s="24">
        <v>13.7042964406553</v>
      </c>
      <c r="J119" s="24">
        <v>13.952790916085075</v>
      </c>
      <c r="K119" s="24">
        <v>14.397013870090122</v>
      </c>
      <c r="L119" s="24">
        <v>12.957406991673345</v>
      </c>
      <c r="M119" s="85">
        <v>13.953118668987791</v>
      </c>
      <c r="N119" s="24"/>
    </row>
    <row r="120" spans="1:14" x14ac:dyDescent="0.4">
      <c r="A120" s="23" t="str">
        <f>B3&amp;C95&amp;D120</f>
        <v>DISTRIBUCION VOLUMEN X CRITERIO (Consumiciones)Total BebidasANTES DE CENAR</v>
      </c>
      <c r="B120" s="23">
        <v>0</v>
      </c>
      <c r="C120" s="23">
        <v>0</v>
      </c>
      <c r="D120" s="23" t="s">
        <v>146</v>
      </c>
      <c r="E120" s="56">
        <v>7.1635225456556606</v>
      </c>
      <c r="F120" s="56">
        <v>6.8293618364196647</v>
      </c>
      <c r="G120" s="56">
        <v>7.140605074996774</v>
      </c>
      <c r="H120" s="56">
        <v>7.7225865268834539</v>
      </c>
      <c r="I120" s="56">
        <v>6.9619026870098448</v>
      </c>
      <c r="J120" s="56">
        <v>6.8661773599643663</v>
      </c>
      <c r="K120" s="56">
        <v>7.1823358759565732</v>
      </c>
      <c r="L120" s="56">
        <v>7.8389465517750878</v>
      </c>
      <c r="M120" s="85">
        <v>7.4443794799644705</v>
      </c>
      <c r="N120" s="24"/>
    </row>
    <row r="121" spans="1:14" x14ac:dyDescent="0.4">
      <c r="A121" s="23" t="str">
        <f>B3&amp;C95&amp;D121</f>
        <v>DISTRIBUCION VOLUMEN X CRITERIO (Consumiciones)Total BebidasCENA</v>
      </c>
      <c r="B121" s="23">
        <v>0</v>
      </c>
      <c r="C121" s="23">
        <v>0</v>
      </c>
      <c r="D121" s="24" t="s">
        <v>148</v>
      </c>
      <c r="E121" s="24">
        <v>9.414313581175886</v>
      </c>
      <c r="F121" s="24">
        <v>8.8552284761630808</v>
      </c>
      <c r="G121" s="24">
        <v>10.018896966823791</v>
      </c>
      <c r="H121" s="24">
        <v>13.055679436293094</v>
      </c>
      <c r="I121" s="24">
        <v>9.4717834771214573</v>
      </c>
      <c r="J121" s="24">
        <v>9.2033548727554386</v>
      </c>
      <c r="K121" s="24">
        <v>10.194367910290021</v>
      </c>
      <c r="L121" s="24">
        <v>13.121337875011523</v>
      </c>
      <c r="M121" s="85">
        <v>10.018833833325196</v>
      </c>
      <c r="N121" s="24"/>
    </row>
    <row r="122" spans="1:14" x14ac:dyDescent="0.4">
      <c r="A122" s="23" t="str">
        <f>B3&amp;C95&amp;D122</f>
        <v>DISTRIBUCION VOLUMEN X CRITERIO (Consumiciones)Total BebidasDESPUES DE LA CENA</v>
      </c>
      <c r="B122" s="23">
        <v>0</v>
      </c>
      <c r="C122" s="23">
        <v>0</v>
      </c>
      <c r="D122" s="23" t="s">
        <v>150</v>
      </c>
      <c r="E122" s="56">
        <v>2.4105835643886753</v>
      </c>
      <c r="F122" s="56">
        <v>2.2868164335964067</v>
      </c>
      <c r="G122" s="56">
        <v>2.4415817283313479</v>
      </c>
      <c r="H122" s="56">
        <v>3.4323153767251346</v>
      </c>
      <c r="I122" s="56">
        <v>2.2838114516081438</v>
      </c>
      <c r="J122" s="56">
        <v>2.2100674919308805</v>
      </c>
      <c r="K122" s="56">
        <v>2.3551773964872984</v>
      </c>
      <c r="L122" s="56">
        <v>3.4637852914726217</v>
      </c>
      <c r="M122" s="85">
        <v>2.4718396576914499</v>
      </c>
      <c r="N122" s="24"/>
    </row>
    <row r="123" spans="1:14" x14ac:dyDescent="0.4">
      <c r="A123" s="23" t="str">
        <f>B3&amp;C95&amp;D123</f>
        <v>DISTRIBUCION VOLUMEN X CRITERIO (Consumiciones)Total BebidasDURANTE EL DIA</v>
      </c>
      <c r="B123" s="23">
        <v>0</v>
      </c>
      <c r="C123" s="23">
        <v>0</v>
      </c>
      <c r="D123" s="24" t="s">
        <v>152</v>
      </c>
      <c r="E123" s="24">
        <v>3.6646838693390422</v>
      </c>
      <c r="F123" s="24">
        <v>3.3846418096488105</v>
      </c>
      <c r="G123" s="24">
        <v>3.751681013919185</v>
      </c>
      <c r="H123" s="24">
        <v>4.0061350982336128</v>
      </c>
      <c r="I123" s="24">
        <v>3.5998253321169784</v>
      </c>
      <c r="J123" s="24">
        <v>3.571908883933995</v>
      </c>
      <c r="K123" s="24">
        <v>3.7560602071428306</v>
      </c>
      <c r="L123" s="24">
        <v>4.1404178632089224</v>
      </c>
      <c r="M123" s="85">
        <v>3.5834700447023082</v>
      </c>
      <c r="N123" s="24"/>
    </row>
    <row r="124" spans="1:14" x14ac:dyDescent="0.4">
      <c r="A124" s="23" t="str">
        <f>B3&amp;C95&amp;D124</f>
        <v>DISTRIBUCION VOLUMEN X CRITERIO (Consumiciones)Total BebidasCON AMIGOS</v>
      </c>
      <c r="B124" s="23">
        <v>0</v>
      </c>
      <c r="C124" s="23">
        <v>0</v>
      </c>
      <c r="D124" s="23" t="s">
        <v>154</v>
      </c>
      <c r="E124" s="56">
        <v>30.121833799915731</v>
      </c>
      <c r="F124" s="56">
        <v>30.467639078589858</v>
      </c>
      <c r="G124" s="56">
        <v>29.168029380612758</v>
      </c>
      <c r="H124" s="56">
        <v>28.695111303983889</v>
      </c>
      <c r="I124" s="56">
        <v>31.16914468615974</v>
      </c>
      <c r="J124" s="56">
        <v>29.694784168198201</v>
      </c>
      <c r="K124" s="56">
        <v>29.605003417770178</v>
      </c>
      <c r="L124" s="56">
        <v>28.78816934878845</v>
      </c>
      <c r="M124" s="85">
        <v>30.474066194259049</v>
      </c>
      <c r="N124" s="24"/>
    </row>
    <row r="125" spans="1:14" x14ac:dyDescent="0.4">
      <c r="A125" s="23" t="str">
        <f>B3&amp;C95&amp;D125</f>
        <v>DISTRIBUCION VOLUMEN X CRITERIO (Consumiciones)Total BebidasCON CLIENTES</v>
      </c>
      <c r="B125" s="23">
        <v>0</v>
      </c>
      <c r="C125" s="23">
        <v>0</v>
      </c>
      <c r="D125" s="24" t="s">
        <v>156</v>
      </c>
      <c r="E125" s="24">
        <v>0.65600488798668732</v>
      </c>
      <c r="F125" s="24">
        <v>0.67826525370401058</v>
      </c>
      <c r="G125" s="24">
        <v>0.59787830689418242</v>
      </c>
      <c r="H125" s="24">
        <v>0.51944603583545745</v>
      </c>
      <c r="I125" s="24">
        <v>0.67896959761718356</v>
      </c>
      <c r="J125" s="24">
        <v>0.69149447537987896</v>
      </c>
      <c r="K125" s="24">
        <v>0.59610349477816638</v>
      </c>
      <c r="L125" s="24">
        <v>0.60017942069345132</v>
      </c>
      <c r="M125" s="85">
        <v>0.74200156002739937</v>
      </c>
      <c r="N125" s="24"/>
    </row>
    <row r="126" spans="1:14" x14ac:dyDescent="0.4">
      <c r="A126" s="23" t="str">
        <f>B3&amp;C95&amp;D126</f>
        <v>DISTRIBUCION VOLUMEN X CRITERIO (Consumiciones)Total BebidasCON COMPAÑEROS DE TRABAJO</v>
      </c>
      <c r="B126" s="23">
        <v>0</v>
      </c>
      <c r="C126" s="23">
        <v>0</v>
      </c>
      <c r="D126" s="23" t="s">
        <v>158</v>
      </c>
      <c r="E126" s="56">
        <v>9.9261009098509163</v>
      </c>
      <c r="F126" s="56">
        <v>10.61884106837045</v>
      </c>
      <c r="G126" s="56">
        <v>9.7026593175128504</v>
      </c>
      <c r="H126" s="56">
        <v>7.4213848074950519</v>
      </c>
      <c r="I126" s="56">
        <v>9.6828352703553691</v>
      </c>
      <c r="J126" s="56">
        <v>10.648971424018349</v>
      </c>
      <c r="K126" s="56">
        <v>9.3520760636187319</v>
      </c>
      <c r="L126" s="56">
        <v>7.5397312306239543</v>
      </c>
      <c r="M126" s="85">
        <v>9.4316458553028415</v>
      </c>
      <c r="N126" s="24"/>
    </row>
    <row r="127" spans="1:14" x14ac:dyDescent="0.4">
      <c r="A127" s="23" t="str">
        <f>B3&amp;C95&amp;D127</f>
        <v>DISTRIBUCION VOLUMEN X CRITERIO (Consumiciones)Total BebidasCON COMPAÑEROS DE CLASE</v>
      </c>
      <c r="B127" s="23">
        <v>0</v>
      </c>
      <c r="C127" s="23">
        <v>0</v>
      </c>
      <c r="D127" s="24" t="s">
        <v>160</v>
      </c>
      <c r="E127" s="24">
        <v>0.44270353958287478</v>
      </c>
      <c r="F127" s="24">
        <v>0.41695891727894835</v>
      </c>
      <c r="G127" s="24">
        <v>0.38307584290733648</v>
      </c>
      <c r="H127" s="24">
        <v>0.33686037516423722</v>
      </c>
      <c r="I127" s="24">
        <v>0.34525951239909664</v>
      </c>
      <c r="J127" s="24">
        <v>0.34695594019120318</v>
      </c>
      <c r="K127" s="24">
        <v>0.34804569058116924</v>
      </c>
      <c r="L127" s="24">
        <v>0.27250955653361686</v>
      </c>
      <c r="M127" s="85">
        <v>0.44305207086378268</v>
      </c>
      <c r="N127" s="24"/>
    </row>
    <row r="128" spans="1:14" x14ac:dyDescent="0.4">
      <c r="A128" s="23" t="str">
        <f>B3&amp;C95&amp;D128</f>
        <v>DISTRIBUCION VOLUMEN X CRITERIO (Consumiciones)Total BebidasCON FAMILIA</v>
      </c>
      <c r="B128" s="23">
        <v>0</v>
      </c>
      <c r="C128" s="23">
        <v>0</v>
      </c>
      <c r="D128" s="23" t="s">
        <v>162</v>
      </c>
      <c r="E128" s="56">
        <v>24.69521122431993</v>
      </c>
      <c r="F128" s="56">
        <v>21.633930153214884</v>
      </c>
      <c r="G128" s="56">
        <v>24.23294457229785</v>
      </c>
      <c r="H128" s="56">
        <v>28.268137283489818</v>
      </c>
      <c r="I128" s="56">
        <v>23.510253105189367</v>
      </c>
      <c r="J128" s="56">
        <v>22.133088549361069</v>
      </c>
      <c r="K128" s="56">
        <v>24.37658141400507</v>
      </c>
      <c r="L128" s="56">
        <v>27.334561815236381</v>
      </c>
      <c r="M128" s="85">
        <v>22.528617000075229</v>
      </c>
      <c r="N128" s="24"/>
    </row>
    <row r="129" spans="1:14" x14ac:dyDescent="0.4">
      <c r="A129" s="23" t="str">
        <f>B3&amp;C95&amp;D129</f>
        <v>DISTRIBUCION VOLUMEN X CRITERIO (Consumiciones)Total BebidasCON LA PAREJA</v>
      </c>
      <c r="B129" s="23">
        <v>0</v>
      </c>
      <c r="C129" s="23">
        <v>0</v>
      </c>
      <c r="D129" s="24" t="s">
        <v>164</v>
      </c>
      <c r="E129" s="24">
        <v>15.550230831756545</v>
      </c>
      <c r="F129" s="24">
        <v>16.270901236755062</v>
      </c>
      <c r="G129" s="24">
        <v>17.424881706427907</v>
      </c>
      <c r="H129" s="24">
        <v>17.484519672451707</v>
      </c>
      <c r="I129" s="24">
        <v>16.412615516560486</v>
      </c>
      <c r="J129" s="24">
        <v>16.685005871419182</v>
      </c>
      <c r="K129" s="24">
        <v>17.307835408099066</v>
      </c>
      <c r="L129" s="24">
        <v>18.057047665127243</v>
      </c>
      <c r="M129" s="85">
        <v>16.903959328422722</v>
      </c>
      <c r="N129" s="24"/>
    </row>
    <row r="130" spans="1:14" x14ac:dyDescent="0.4">
      <c r="A130" s="23" t="str">
        <f>B3&amp;C95&amp;D130</f>
        <v>DISTRIBUCION VOLUMEN X CRITERIO (Consumiciones)Total BebidasESTABA SOLO/A</v>
      </c>
      <c r="B130" s="23">
        <v>0</v>
      </c>
      <c r="C130" s="23">
        <v>0</v>
      </c>
      <c r="D130" s="23" t="s">
        <v>166</v>
      </c>
      <c r="E130" s="56">
        <v>18.047787143302283</v>
      </c>
      <c r="F130" s="56">
        <v>19.285416297583193</v>
      </c>
      <c r="G130" s="56">
        <v>17.975228110813397</v>
      </c>
      <c r="H130" s="56">
        <v>16.807120264563515</v>
      </c>
      <c r="I130" s="56">
        <v>17.714481424114588</v>
      </c>
      <c r="J130" s="56">
        <v>19.317628756500032</v>
      </c>
      <c r="K130" s="56">
        <v>17.846693539116472</v>
      </c>
      <c r="L130" s="56">
        <v>16.952878251062828</v>
      </c>
      <c r="M130" s="85">
        <v>18.975687593294786</v>
      </c>
      <c r="N130" s="24"/>
    </row>
    <row r="131" spans="1:14" x14ac:dyDescent="0.4">
      <c r="A131" s="23" t="str">
        <f>B3&amp;C95&amp;D131</f>
        <v>DISTRIBUCION VOLUMEN X CRITERIO (Consumiciones)Total BebidasOTROS</v>
      </c>
      <c r="B131" s="23">
        <v>0</v>
      </c>
      <c r="C131" s="23">
        <v>0</v>
      </c>
      <c r="D131" s="24" t="s">
        <v>168</v>
      </c>
      <c r="E131" s="24">
        <v>0.56012748035140325</v>
      </c>
      <c r="F131" s="24">
        <v>0.62807891814252426</v>
      </c>
      <c r="G131" s="24">
        <v>0.51529346107338847</v>
      </c>
      <c r="H131" s="24">
        <v>0.46742355891443882</v>
      </c>
      <c r="I131" s="24">
        <v>0.48643297669357838</v>
      </c>
      <c r="J131" s="24">
        <v>0.48208198303754179</v>
      </c>
      <c r="K131" s="24">
        <v>0.56768816586259441</v>
      </c>
      <c r="L131" s="24">
        <v>0.45491525812454214</v>
      </c>
      <c r="M131" s="85">
        <v>0.5010097943852212</v>
      </c>
      <c r="N131" s="24"/>
    </row>
    <row r="132" spans="1:14" x14ac:dyDescent="0.4">
      <c r="A132" s="23" t="str">
        <f>B3&amp;C95&amp;D132</f>
        <v>DISTRIBUCION VOLUMEN X CRITERIO (Consumiciones)Total BebidasESTAR TRABAJANDO</v>
      </c>
      <c r="B132" s="23">
        <v>0</v>
      </c>
      <c r="C132" s="23">
        <v>0</v>
      </c>
      <c r="D132" s="23" t="s">
        <v>170</v>
      </c>
      <c r="E132" s="56">
        <v>13.746907659370255</v>
      </c>
      <c r="F132" s="56">
        <v>15.856111736568696</v>
      </c>
      <c r="G132" s="56">
        <v>14.372118422592347</v>
      </c>
      <c r="H132" s="56">
        <v>11.541034446087293</v>
      </c>
      <c r="I132" s="56">
        <v>13.583064875117486</v>
      </c>
      <c r="J132" s="56">
        <v>15.569468881478315</v>
      </c>
      <c r="K132" s="56">
        <v>13.438851579776195</v>
      </c>
      <c r="L132" s="56">
        <v>11.50416112225262</v>
      </c>
      <c r="M132" s="85">
        <v>13.767789525643446</v>
      </c>
      <c r="N132" s="24"/>
    </row>
    <row r="133" spans="1:14" x14ac:dyDescent="0.4">
      <c r="A133" s="23" t="str">
        <f>B3&amp;C95&amp;D133</f>
        <v>DISTRIBUCION VOLUMEN X CRITERIO (Consumiciones)Total BebidasCOMIDA DE NEGOCIOS</v>
      </c>
      <c r="B133" s="23">
        <v>0</v>
      </c>
      <c r="C133" s="23">
        <v>0</v>
      </c>
      <c r="D133" s="24" t="s">
        <v>172</v>
      </c>
      <c r="E133" s="24">
        <v>0.453794135025754</v>
      </c>
      <c r="F133" s="24">
        <v>0.20847701395754636</v>
      </c>
      <c r="G133" s="24">
        <v>0.20576486508381817</v>
      </c>
      <c r="H133" s="24">
        <v>0.2004614509826792</v>
      </c>
      <c r="I133" s="24">
        <v>0.21707701899309176</v>
      </c>
      <c r="J133" s="24">
        <v>0.19116426519744034</v>
      </c>
      <c r="K133" s="24">
        <v>0.17610478030474397</v>
      </c>
      <c r="L133" s="24">
        <v>0.18202277866552113</v>
      </c>
      <c r="M133" s="85">
        <v>0.30769177976425366</v>
      </c>
      <c r="N133" s="24"/>
    </row>
    <row r="134" spans="1:14" x14ac:dyDescent="0.4">
      <c r="A134" s="23" t="str">
        <f>B3&amp;C95&amp;D134</f>
        <v>DISTRIBUCION VOLUMEN X CRITERIO (Consumiciones)Total BebidasPOR PLACER/RELAX</v>
      </c>
      <c r="B134" s="23">
        <v>0</v>
      </c>
      <c r="C134" s="23">
        <v>0</v>
      </c>
      <c r="D134" s="23" t="s">
        <v>174</v>
      </c>
      <c r="E134" s="56">
        <v>14.807459301839884</v>
      </c>
      <c r="F134" s="56">
        <v>14.543971573111547</v>
      </c>
      <c r="G134" s="56">
        <v>15.607832429691463</v>
      </c>
      <c r="H134" s="56">
        <v>17.918157523696479</v>
      </c>
      <c r="I134" s="56">
        <v>14.145894771076456</v>
      </c>
      <c r="J134" s="56">
        <v>14.199194590195841</v>
      </c>
      <c r="K134" s="56">
        <v>15.62579186583058</v>
      </c>
      <c r="L134" s="56">
        <v>17.997373083455763</v>
      </c>
      <c r="M134" s="85">
        <v>14.912278154733071</v>
      </c>
      <c r="N134" s="24"/>
    </row>
    <row r="135" spans="1:14" x14ac:dyDescent="0.4">
      <c r="A135" s="23" t="str">
        <f>B3&amp;C95&amp;D135</f>
        <v>DISTRIBUCION VOLUMEN X CRITERIO (Consumiciones)Total BebidasTENER HAMBRE/SIN PLANIFICAR</v>
      </c>
      <c r="B135" s="23">
        <v>0</v>
      </c>
      <c r="C135" s="23">
        <v>0</v>
      </c>
      <c r="D135" s="24" t="s">
        <v>176</v>
      </c>
      <c r="E135" s="24">
        <v>23.592682410748203</v>
      </c>
      <c r="F135" s="24">
        <v>23.887584000223516</v>
      </c>
      <c r="G135" s="24">
        <v>24.051116025215961</v>
      </c>
      <c r="H135" s="24">
        <v>24.53449668781025</v>
      </c>
      <c r="I135" s="24">
        <v>24.264872354946231</v>
      </c>
      <c r="J135" s="24">
        <v>23.166125242138897</v>
      </c>
      <c r="K135" s="24">
        <v>23.097235252599795</v>
      </c>
      <c r="L135" s="24">
        <v>23.277528263831336</v>
      </c>
      <c r="M135" s="85">
        <v>22.82305567397275</v>
      </c>
    </row>
    <row r="136" spans="1:14" x14ac:dyDescent="0.4">
      <c r="A136" s="23" t="str">
        <f>B3&amp;C95&amp;D136</f>
        <v>DISTRIBUCION VOLUMEN X CRITERIO (Consumiciones)Total BebidasESTAR DE COMPRAS</v>
      </c>
      <c r="B136" s="23">
        <v>0</v>
      </c>
      <c r="C136" s="23">
        <v>0</v>
      </c>
      <c r="D136" s="23" t="s">
        <v>178</v>
      </c>
      <c r="E136" s="56">
        <v>2.7487132143329722</v>
      </c>
      <c r="F136" s="56">
        <v>3.0692327572138756</v>
      </c>
      <c r="G136" s="56">
        <v>2.4431611763046797</v>
      </c>
      <c r="H136" s="56">
        <v>2.5248024006943424</v>
      </c>
      <c r="I136" s="56">
        <v>3.2313608586979523</v>
      </c>
      <c r="J136" s="56">
        <v>2.810752860929004</v>
      </c>
      <c r="K136" s="56">
        <v>2.5146902313577013</v>
      </c>
      <c r="L136" s="56">
        <v>2.6393251523730679</v>
      </c>
      <c r="M136" s="85">
        <v>3.0318472598554269</v>
      </c>
    </row>
    <row r="137" spans="1:14" x14ac:dyDescent="0.4">
      <c r="A137" s="23" t="str">
        <f>B3&amp;C95&amp;D137</f>
        <v>DISTRIBUCION VOLUMEN X CRITERIO (Consumiciones)Total BebidasNO COCINAR EN CASA</v>
      </c>
      <c r="B137" s="23">
        <v>0</v>
      </c>
      <c r="C137" s="23">
        <v>0</v>
      </c>
      <c r="D137" s="24" t="s">
        <v>180</v>
      </c>
      <c r="E137" s="24">
        <v>2.7795350924638051</v>
      </c>
      <c r="F137" s="24">
        <v>2.5623974900418895</v>
      </c>
      <c r="G137" s="24">
        <v>2.6170924835199125</v>
      </c>
      <c r="H137" s="24">
        <v>2.8020696468941573</v>
      </c>
      <c r="I137" s="24">
        <v>2.9303099005046027</v>
      </c>
      <c r="J137" s="24">
        <v>2.8154565273331218</v>
      </c>
      <c r="K137" s="24">
        <v>3.164725397926099</v>
      </c>
      <c r="L137" s="24">
        <v>2.8117361774835854</v>
      </c>
      <c r="M137" s="85">
        <v>2.8101194569204111</v>
      </c>
    </row>
    <row r="138" spans="1:14" x14ac:dyDescent="0.4">
      <c r="A138" s="23" t="str">
        <f>B3&amp;C95&amp;D138</f>
        <v>DISTRIBUCION VOLUMEN X CRITERIO (Consumiciones)Total BebidasCELEBRACION/FIESTA/SALIR TOMAR</v>
      </c>
      <c r="B138" s="23">
        <v>0</v>
      </c>
      <c r="C138" s="23">
        <v>0</v>
      </c>
      <c r="D138" s="23" t="s">
        <v>182</v>
      </c>
      <c r="E138" s="56">
        <v>34.581944816240117</v>
      </c>
      <c r="F138" s="56">
        <v>32.808272803643781</v>
      </c>
      <c r="G138" s="56">
        <v>33.607298345840292</v>
      </c>
      <c r="H138" s="56">
        <v>34.222312941039249</v>
      </c>
      <c r="I138" s="56">
        <v>34.928666816932115</v>
      </c>
      <c r="J138" s="56">
        <v>33.986863434316518</v>
      </c>
      <c r="K138" s="56">
        <v>35.005037039234523</v>
      </c>
      <c r="L138" s="56">
        <v>34.266617915517905</v>
      </c>
      <c r="M138" s="85">
        <v>35.240820980916723</v>
      </c>
    </row>
    <row r="139" spans="1:14" x14ac:dyDescent="0.4">
      <c r="A139" s="23" t="str">
        <f>B3&amp;C95&amp;D139</f>
        <v>DISTRIBUCION VOLUMEN X CRITERIO (Consumiciones)Total BebidasVIENDO DEPORTES</v>
      </c>
      <c r="B139" s="23">
        <v>0</v>
      </c>
      <c r="C139" s="23">
        <v>0</v>
      </c>
      <c r="D139" s="24" t="s">
        <v>184</v>
      </c>
      <c r="E139" s="24">
        <v>2.0197659791004421</v>
      </c>
      <c r="F139" s="24">
        <v>1.6028458637569236</v>
      </c>
      <c r="G139" s="24">
        <v>1.2597735844527591</v>
      </c>
      <c r="H139" s="24">
        <v>0.71297242872188238</v>
      </c>
      <c r="I139" s="24">
        <v>1.0601442673837553</v>
      </c>
      <c r="J139" s="24">
        <v>1.3769150688438596</v>
      </c>
      <c r="K139" s="24">
        <v>1.3688682545392068</v>
      </c>
      <c r="L139" s="24">
        <v>1.5740919694243849</v>
      </c>
      <c r="M139" s="85">
        <v>1.5101236803448426</v>
      </c>
    </row>
    <row r="140" spans="1:14" x14ac:dyDescent="0.4">
      <c r="A140" s="23" t="str">
        <f>B3&amp;C95&amp;D140</f>
        <v>DISTRIBUCION VOLUMEN X CRITERIO (Consumiciones)Total BebidasOTROS MOTIVOS</v>
      </c>
      <c r="B140" s="23">
        <v>0</v>
      </c>
      <c r="C140" s="23">
        <v>0</v>
      </c>
      <c r="D140" s="23" t="s">
        <v>185</v>
      </c>
      <c r="E140" s="56">
        <v>5.2691947688298164</v>
      </c>
      <c r="F140" s="56">
        <v>5.46113304975023</v>
      </c>
      <c r="G140" s="56">
        <v>5.8358346260362879</v>
      </c>
      <c r="H140" s="56">
        <v>5.543698263115826</v>
      </c>
      <c r="I140" s="56">
        <v>5.6386013510077309</v>
      </c>
      <c r="J140" s="56">
        <v>5.8840704936041375</v>
      </c>
      <c r="K140" s="56">
        <v>5.6087203200961184</v>
      </c>
      <c r="L140" s="56">
        <v>5.7471341425494771</v>
      </c>
      <c r="M140" s="85">
        <v>5.5963026558740578</v>
      </c>
    </row>
    <row r="141" spans="1:14" x14ac:dyDescent="0.4">
      <c r="A141" s="23" t="str">
        <f>B3&amp;C141&amp;D141</f>
        <v>DISTRIBUCION VOLUMEN X CRITERIO (Consumiciones)Total Bebidas FriasT.ESPAÑA</v>
      </c>
      <c r="B141" s="23">
        <v>0</v>
      </c>
      <c r="C141" s="23" t="s">
        <v>57</v>
      </c>
      <c r="D141" s="24" t="s">
        <v>45</v>
      </c>
      <c r="E141" s="24">
        <v>100</v>
      </c>
      <c r="F141" s="24">
        <v>100</v>
      </c>
      <c r="G141" s="24">
        <v>100</v>
      </c>
      <c r="H141" s="24">
        <v>100</v>
      </c>
      <c r="I141" s="24">
        <v>100</v>
      </c>
      <c r="J141" s="24">
        <v>100</v>
      </c>
      <c r="K141" s="24">
        <v>100</v>
      </c>
      <c r="L141" s="24">
        <v>100</v>
      </c>
      <c r="M141" s="85">
        <v>100</v>
      </c>
    </row>
    <row r="142" spans="1:14" x14ac:dyDescent="0.4">
      <c r="A142" s="23" t="str">
        <f>B3&amp;C141&amp;D142</f>
        <v>DISTRIBUCION VOLUMEN X CRITERIO (Consumiciones)Total Bebidas FriasHiper+Super+Discount+G.A</v>
      </c>
      <c r="B142" s="23">
        <v>0</v>
      </c>
      <c r="C142" s="23">
        <v>0</v>
      </c>
      <c r="D142" s="23" t="s">
        <v>108</v>
      </c>
      <c r="E142" s="56">
        <v>6.602066831955625</v>
      </c>
      <c r="F142" s="56">
        <v>5.812932314458755</v>
      </c>
      <c r="G142" s="56">
        <v>5.9337982624675485</v>
      </c>
      <c r="H142" s="56">
        <v>6.5941703381670695</v>
      </c>
      <c r="I142" s="56">
        <v>6.2376410814937184</v>
      </c>
      <c r="J142" s="56">
        <v>5.9052676501194243</v>
      </c>
      <c r="K142" s="56">
        <v>5.6890357036166952</v>
      </c>
      <c r="L142" s="56">
        <v>6.5029550002950982</v>
      </c>
      <c r="M142" s="85">
        <v>5.8310774173741642</v>
      </c>
    </row>
    <row r="143" spans="1:14" x14ac:dyDescent="0.4">
      <c r="A143" s="23" t="str">
        <f>B3&amp;C141&amp;D143</f>
        <v>DISTRIBUCION VOLUMEN X CRITERIO (Consumiciones)Total Bebidas FriasRestaurantes</v>
      </c>
      <c r="B143" s="23">
        <v>0</v>
      </c>
      <c r="C143" s="23">
        <v>0</v>
      </c>
      <c r="D143" s="24" t="s">
        <v>109</v>
      </c>
      <c r="E143" s="24">
        <v>16.072693220065119</v>
      </c>
      <c r="F143" s="24">
        <v>15.856538921836579</v>
      </c>
      <c r="G143" s="24">
        <v>15.776414930068796</v>
      </c>
      <c r="H143" s="24">
        <v>14.970987852439723</v>
      </c>
      <c r="I143" s="24">
        <v>16.93962270402691</v>
      </c>
      <c r="J143" s="24">
        <v>16.567090971859642</v>
      </c>
      <c r="K143" s="24">
        <v>15.973868017127332</v>
      </c>
      <c r="L143" s="24">
        <v>14.867474339920269</v>
      </c>
      <c r="M143" s="85">
        <v>16.564786772272626</v>
      </c>
    </row>
    <row r="144" spans="1:14" x14ac:dyDescent="0.4">
      <c r="A144" s="23" t="str">
        <f>B3&amp;C141&amp;D144</f>
        <v>DISTRIBUCION VOLUMEN X CRITERIO (Consumiciones)Total Bebidas FriasRestaurantes Fast Food</v>
      </c>
      <c r="B144" s="23">
        <v>0</v>
      </c>
      <c r="C144" s="23">
        <v>0</v>
      </c>
      <c r="D144" s="23" t="s">
        <v>110</v>
      </c>
      <c r="E144" s="56">
        <v>7.7625959449238033</v>
      </c>
      <c r="F144" s="56">
        <v>7.4745777413435066</v>
      </c>
      <c r="G144" s="56">
        <v>6.6719190082823498</v>
      </c>
      <c r="H144" s="56">
        <v>6.9810573272773846</v>
      </c>
      <c r="I144" s="56">
        <v>7.9134924652902461</v>
      </c>
      <c r="J144" s="56">
        <v>8.0519205607712028</v>
      </c>
      <c r="K144" s="56">
        <v>7.3494743730173413</v>
      </c>
      <c r="L144" s="56">
        <v>7.5830565675317496</v>
      </c>
      <c r="M144" s="85">
        <v>8.6376435622454757</v>
      </c>
    </row>
    <row r="145" spans="1:13" x14ac:dyDescent="0.4">
      <c r="A145" s="23" t="str">
        <f>B3&amp;C141&amp;D145</f>
        <v>DISTRIBUCION VOLUMEN X CRITERIO (Consumiciones)Total Bebidas FriasBares/Cafeterias/Cervecerias</v>
      </c>
      <c r="B145" s="23">
        <v>0</v>
      </c>
      <c r="C145" s="23">
        <v>0</v>
      </c>
      <c r="D145" s="24" t="s">
        <v>111</v>
      </c>
      <c r="E145" s="24">
        <v>57.348958525873918</v>
      </c>
      <c r="F145" s="24">
        <v>58.325127118379825</v>
      </c>
      <c r="G145" s="24">
        <v>57.535639484150991</v>
      </c>
      <c r="H145" s="24">
        <v>55.158462930003203</v>
      </c>
      <c r="I145" s="24">
        <v>56.77238504508734</v>
      </c>
      <c r="J145" s="24">
        <v>57.074427389479887</v>
      </c>
      <c r="K145" s="24">
        <v>57.426053540183588</v>
      </c>
      <c r="L145" s="24">
        <v>54.639933951786411</v>
      </c>
      <c r="M145" s="85">
        <v>56.147723431724181</v>
      </c>
    </row>
    <row r="146" spans="1:13" x14ac:dyDescent="0.4">
      <c r="A146" s="23" t="str">
        <f>B3&amp;C141&amp;D146</f>
        <v>DISTRIBUCION VOLUMEN X CRITERIO (Consumiciones)Total Bebidas FriasPanaderias/Pastelerias</v>
      </c>
      <c r="B146" s="23">
        <v>0</v>
      </c>
      <c r="C146" s="23">
        <v>0</v>
      </c>
      <c r="D146" s="23" t="s">
        <v>112</v>
      </c>
      <c r="E146" s="56">
        <v>0.49812481905511152</v>
      </c>
      <c r="F146" s="56">
        <v>0.67223895590867322</v>
      </c>
      <c r="G146" s="56">
        <v>0.62871542421586257</v>
      </c>
      <c r="H146" s="56">
        <v>0.46539174017772333</v>
      </c>
      <c r="I146" s="56">
        <v>0.60906626572774769</v>
      </c>
      <c r="J146" s="56">
        <v>0.68133637802503566</v>
      </c>
      <c r="K146" s="56">
        <v>0.67632819120507071</v>
      </c>
      <c r="L146" s="56">
        <v>0.74422815875179071</v>
      </c>
      <c r="M146" s="85">
        <v>0.72597122335292297</v>
      </c>
    </row>
    <row r="147" spans="1:13" x14ac:dyDescent="0.4">
      <c r="A147" s="23" t="str">
        <f>B3&amp;C141&amp;D147</f>
        <v>DISTRIBUCION VOLUMEN X CRITERIO (Consumiciones)Total Bebidas FriasTda.Alimentacion/Delicatesen</v>
      </c>
      <c r="B147" s="23">
        <v>0</v>
      </c>
      <c r="C147" s="23">
        <v>0</v>
      </c>
      <c r="D147" s="24" t="s">
        <v>113</v>
      </c>
      <c r="E147" s="24">
        <v>1.2648167124333489</v>
      </c>
      <c r="F147" s="24">
        <v>1.4619262806939368</v>
      </c>
      <c r="G147" s="24">
        <v>1.4178144789124238</v>
      </c>
      <c r="H147" s="24">
        <v>1.6124581384115126</v>
      </c>
      <c r="I147" s="24">
        <v>1.2222895904411526</v>
      </c>
      <c r="J147" s="24">
        <v>1.3107102571614899</v>
      </c>
      <c r="K147" s="24">
        <v>1.260388067769606</v>
      </c>
      <c r="L147" s="24">
        <v>1.4052709800996894</v>
      </c>
      <c r="M147" s="85">
        <v>1.36469632220265</v>
      </c>
    </row>
    <row r="148" spans="1:13" x14ac:dyDescent="0.4">
      <c r="A148" s="23" t="str">
        <f>B3&amp;C141&amp;D148</f>
        <v>DISTRIBUCION VOLUMEN X CRITERIO (Consumiciones)Total Bebidas FriasCanal Conveniencia/24h</v>
      </c>
      <c r="B148" s="23">
        <v>0</v>
      </c>
      <c r="C148" s="23">
        <v>0</v>
      </c>
      <c r="D148" s="23" t="s">
        <v>115</v>
      </c>
      <c r="E148" s="56">
        <v>1.6077241504780269</v>
      </c>
      <c r="F148" s="56">
        <v>1.5037312057835248</v>
      </c>
      <c r="G148" s="56">
        <v>1.5126143754199461</v>
      </c>
      <c r="H148" s="56">
        <v>1.5172727479032733</v>
      </c>
      <c r="I148" s="56">
        <v>1.4961033892262439</v>
      </c>
      <c r="J148" s="56">
        <v>1.3598129981688976</v>
      </c>
      <c r="K148" s="56">
        <v>1.3721048855976379</v>
      </c>
      <c r="L148" s="56">
        <v>1.5173376560664025</v>
      </c>
      <c r="M148" s="85">
        <v>1.4927766317998046</v>
      </c>
    </row>
    <row r="149" spans="1:13" x14ac:dyDescent="0.4">
      <c r="A149" s="23" t="str">
        <f>B3&amp;C141&amp;D149</f>
        <v>DISTRIBUCION VOLUMEN X CRITERIO (Consumiciones)Total Bebidas FriasHoteles</v>
      </c>
      <c r="B149" s="23">
        <v>0</v>
      </c>
      <c r="C149" s="23">
        <v>0</v>
      </c>
      <c r="D149" s="24" t="s">
        <v>116</v>
      </c>
      <c r="E149" s="24">
        <v>0.52970985266465098</v>
      </c>
      <c r="F149" s="24">
        <v>0.49701940068268902</v>
      </c>
      <c r="G149" s="24">
        <v>0.4976622702039058</v>
      </c>
      <c r="H149" s="24">
        <v>0.77470636101628432</v>
      </c>
      <c r="I149" s="24">
        <v>0.37673419673188596</v>
      </c>
      <c r="J149" s="24">
        <v>0.38088514496824011</v>
      </c>
      <c r="K149" s="24">
        <v>0.63770918897168949</v>
      </c>
      <c r="L149" s="24">
        <v>0.739350999844403</v>
      </c>
      <c r="M149" s="85">
        <v>0.65814917274469342</v>
      </c>
    </row>
    <row r="150" spans="1:13" x14ac:dyDescent="0.4">
      <c r="A150" s="23" t="str">
        <f>B3&amp;C141&amp;D150</f>
        <v>DISTRIBUCION VOLUMEN X CRITERIO (Consumiciones)Total Bebidas FriasEstaciones de servicio</v>
      </c>
      <c r="B150" s="23">
        <v>0</v>
      </c>
      <c r="C150" s="23">
        <v>0</v>
      </c>
      <c r="D150" s="23" t="s">
        <v>117</v>
      </c>
      <c r="E150" s="56">
        <v>1.331545656678855</v>
      </c>
      <c r="F150" s="56">
        <v>1.2831458801399394</v>
      </c>
      <c r="G150" s="56">
        <v>1.3730225017437303</v>
      </c>
      <c r="H150" s="56">
        <v>1.4813701747731451</v>
      </c>
      <c r="I150" s="56">
        <v>1.1735714668387354</v>
      </c>
      <c r="J150" s="56">
        <v>1.2007749882942282</v>
      </c>
      <c r="K150" s="56">
        <v>1.2252311112646546</v>
      </c>
      <c r="L150" s="56">
        <v>1.6006953573095684</v>
      </c>
      <c r="M150" s="85">
        <v>1.2875363016278429</v>
      </c>
    </row>
    <row r="151" spans="1:13" x14ac:dyDescent="0.4">
      <c r="A151" s="23" t="str">
        <f>B3&amp;C141&amp;D151</f>
        <v>DISTRIBUCION VOLUMEN X CRITERIO (Consumiciones)Total Bebidas FriasMaquinas dispensadoras</v>
      </c>
      <c r="B151" s="23">
        <v>0</v>
      </c>
      <c r="C151" s="23">
        <v>0</v>
      </c>
      <c r="D151" s="24" t="s">
        <v>118</v>
      </c>
      <c r="E151" s="24">
        <v>1.3526951806042862</v>
      </c>
      <c r="F151" s="24">
        <v>1.7187788245071878</v>
      </c>
      <c r="G151" s="24">
        <v>1.5700349926561659</v>
      </c>
      <c r="H151" s="24">
        <v>1.5636552258499563</v>
      </c>
      <c r="I151" s="24">
        <v>1.3663128257350805</v>
      </c>
      <c r="J151" s="24">
        <v>1.7826323947121894</v>
      </c>
      <c r="K151" s="24">
        <v>1.6870502500614739</v>
      </c>
      <c r="L151" s="24">
        <v>1.7237101551140419</v>
      </c>
      <c r="M151" s="85">
        <v>1.8436031569455866</v>
      </c>
    </row>
    <row r="152" spans="1:13" x14ac:dyDescent="0.4">
      <c r="A152" s="23" t="str">
        <f>B3&amp;C141&amp;D152</f>
        <v>DISTRIBUCION VOLUMEN X CRITERIO (Consumiciones)Total Bebidas FriasServicio en la empresa</v>
      </c>
      <c r="B152" s="23">
        <v>0</v>
      </c>
      <c r="C152" s="23">
        <v>0</v>
      </c>
      <c r="D152" s="23" t="s">
        <v>119</v>
      </c>
      <c r="E152" s="56">
        <v>0.80208045604134737</v>
      </c>
      <c r="F152" s="56">
        <v>0.8298444305737207</v>
      </c>
      <c r="G152" s="56">
        <v>0.73929211932328509</v>
      </c>
      <c r="H152" s="56">
        <v>0.62100150101959106</v>
      </c>
      <c r="I152" s="56">
        <v>0.88570960142709698</v>
      </c>
      <c r="J152" s="56">
        <v>0.96973262810132688</v>
      </c>
      <c r="K152" s="56">
        <v>0.88921921073648735</v>
      </c>
      <c r="L152" s="56">
        <v>0.64493404568111212</v>
      </c>
      <c r="M152" s="85">
        <v>0.66255271620369416</v>
      </c>
    </row>
    <row r="153" spans="1:13" x14ac:dyDescent="0.4">
      <c r="A153" s="23" t="str">
        <f>B3&amp;C141&amp;D153</f>
        <v>DISTRIBUCION VOLUMEN X CRITERIO (Consumiciones)Total Bebidas FriasResto de canales</v>
      </c>
      <c r="B153" s="23">
        <v>0</v>
      </c>
      <c r="C153" s="23">
        <v>0</v>
      </c>
      <c r="D153" s="24" t="s">
        <v>120</v>
      </c>
      <c r="E153" s="24">
        <v>4.8269928029105698</v>
      </c>
      <c r="F153" s="24">
        <v>4.5641272470714167</v>
      </c>
      <c r="G153" s="24">
        <v>6.343109043884942</v>
      </c>
      <c r="H153" s="24">
        <v>8.2594267596455904</v>
      </c>
      <c r="I153" s="24">
        <v>5.0070646980898523</v>
      </c>
      <c r="J153" s="24">
        <v>4.7154059439901221</v>
      </c>
      <c r="K153" s="24">
        <v>5.8135258769425233</v>
      </c>
      <c r="L153" s="24">
        <v>8.0310684143599875</v>
      </c>
      <c r="M153" s="85">
        <v>4.7834843024981941</v>
      </c>
    </row>
    <row r="154" spans="1:13" x14ac:dyDescent="0.4">
      <c r="A154" s="23" t="str">
        <f>B3&amp;C141&amp;D154</f>
        <v>DISTRIBUCION VOLUMEN X CRITERIO (Consumiciones)Total Bebidas FriasEN LA CALLE</v>
      </c>
      <c r="B154" s="23">
        <v>0</v>
      </c>
      <c r="C154" s="23">
        <v>0</v>
      </c>
      <c r="D154" s="23" t="s">
        <v>122</v>
      </c>
      <c r="E154" s="56">
        <v>3.5111802653456841</v>
      </c>
      <c r="F154" s="56">
        <v>3.6739907489453807</v>
      </c>
      <c r="G154" s="56">
        <v>4.3185040024633574</v>
      </c>
      <c r="H154" s="56">
        <v>6.2123232735843237</v>
      </c>
      <c r="I154" s="56">
        <v>3.307479285169169</v>
      </c>
      <c r="J154" s="56">
        <v>3.2407469342709043</v>
      </c>
      <c r="K154" s="56">
        <v>3.7940412007015132</v>
      </c>
      <c r="L154" s="56">
        <v>5.558169777711008</v>
      </c>
      <c r="M154" s="85">
        <v>3.1999823862754941</v>
      </c>
    </row>
    <row r="155" spans="1:13" x14ac:dyDescent="0.4">
      <c r="A155" s="23" t="str">
        <f>B3&amp;C141&amp;D155</f>
        <v>DISTRIBUCION VOLUMEN X CRITERIO (Consumiciones)Total Bebidas FriasEN CASA DE OTROS</v>
      </c>
      <c r="B155" s="23">
        <v>0</v>
      </c>
      <c r="C155" s="23">
        <v>0</v>
      </c>
      <c r="D155" s="24" t="s">
        <v>124</v>
      </c>
      <c r="E155" s="24">
        <v>4.4967115278456786</v>
      </c>
      <c r="F155" s="24">
        <v>3.2780673811034258</v>
      </c>
      <c r="G155" s="24">
        <v>2.9472040798859616</v>
      </c>
      <c r="H155" s="24">
        <v>2.7133415678684547</v>
      </c>
      <c r="I155" s="24">
        <v>4.116619048715326</v>
      </c>
      <c r="J155" s="24">
        <v>3.1234291509979575</v>
      </c>
      <c r="K155" s="24">
        <v>3.0470696778362822</v>
      </c>
      <c r="L155" s="24">
        <v>3.0260631562568743</v>
      </c>
      <c r="M155" s="85">
        <v>3.5268326782667869</v>
      </c>
    </row>
    <row r="156" spans="1:13" x14ac:dyDescent="0.4">
      <c r="A156" s="23" t="str">
        <f>B3&amp;C141&amp;D156</f>
        <v>DISTRIBUCION VOLUMEN X CRITERIO (Consumiciones)Total Bebidas FriasEN EL ESTABLECIMIENTO</v>
      </c>
      <c r="B156" s="23">
        <v>0</v>
      </c>
      <c r="C156" s="23">
        <v>0</v>
      </c>
      <c r="D156" s="23" t="s">
        <v>126</v>
      </c>
      <c r="E156" s="56">
        <v>83.017006015781504</v>
      </c>
      <c r="F156" s="56">
        <v>83.272213330974935</v>
      </c>
      <c r="G156" s="56">
        <v>83.405118942566588</v>
      </c>
      <c r="H156" s="56">
        <v>82.063626372557593</v>
      </c>
      <c r="I156" s="56">
        <v>83.905257955611702</v>
      </c>
      <c r="J156" s="56">
        <v>83.369193547574639</v>
      </c>
      <c r="K156" s="56">
        <v>83.79408590896989</v>
      </c>
      <c r="L156" s="56">
        <v>82.455708529394414</v>
      </c>
      <c r="M156" s="85">
        <v>83.064392653953561</v>
      </c>
    </row>
    <row r="157" spans="1:13" x14ac:dyDescent="0.4">
      <c r="A157" s="23" t="str">
        <f>B3&amp;C141&amp;D157</f>
        <v>DISTRIBUCION VOLUMEN X CRITERIO (Consumiciones)Total Bebidas FriasEN EL TRABAJO</v>
      </c>
      <c r="B157" s="23">
        <v>0</v>
      </c>
      <c r="C157" s="23">
        <v>0</v>
      </c>
      <c r="D157" s="24" t="s">
        <v>128</v>
      </c>
      <c r="E157" s="24">
        <v>3.7587191033357827</v>
      </c>
      <c r="F157" s="24">
        <v>4.1388361177771849</v>
      </c>
      <c r="G157" s="24">
        <v>3.9260599370978229</v>
      </c>
      <c r="H157" s="24">
        <v>3.2134936149933382</v>
      </c>
      <c r="I157" s="24">
        <v>3.3124978349771723</v>
      </c>
      <c r="J157" s="24">
        <v>4.2126745190910393</v>
      </c>
      <c r="K157" s="24">
        <v>3.8675913826844877</v>
      </c>
      <c r="L157" s="24">
        <v>3.4645748716325335</v>
      </c>
      <c r="M157" s="85">
        <v>3.7369909220796012</v>
      </c>
    </row>
    <row r="158" spans="1:13" x14ac:dyDescent="0.4">
      <c r="A158" s="23" t="str">
        <f>B3&amp;C141&amp;D158</f>
        <v>DISTRIBUCION VOLUMEN X CRITERIO (Consumiciones)Total Bebidas FriasEN COLEGIO/INSTITUTO/UNIV.</v>
      </c>
      <c r="B158" s="23">
        <v>0</v>
      </c>
      <c r="C158" s="23">
        <v>0</v>
      </c>
      <c r="D158" s="23" t="s">
        <v>130</v>
      </c>
      <c r="E158" s="56">
        <v>0.15862288323037041</v>
      </c>
      <c r="F158" s="56">
        <v>0.10343163216654848</v>
      </c>
      <c r="G158" s="56">
        <v>0.12659697648497442</v>
      </c>
      <c r="H158" s="56">
        <v>7.3068920465413328E-2</v>
      </c>
      <c r="I158" s="56">
        <v>0.14743359000911621</v>
      </c>
      <c r="J158" s="56">
        <v>0.14692117402830962</v>
      </c>
      <c r="K158" s="56">
        <v>7.7388244570485626E-2</v>
      </c>
      <c r="L158" s="56">
        <v>0.10303306703008386</v>
      </c>
      <c r="M158" s="85">
        <v>0.14688026452938499</v>
      </c>
    </row>
    <row r="159" spans="1:13" x14ac:dyDescent="0.4">
      <c r="A159" s="23" t="str">
        <f>B3&amp;C141&amp;D159</f>
        <v>DISTRIBUCION VOLUMEN X CRITERIO (Consumiciones)Total Bebidas FriasEN MI CASA</v>
      </c>
      <c r="B159" s="23">
        <v>0</v>
      </c>
      <c r="C159" s="23">
        <v>0</v>
      </c>
      <c r="D159" s="24" t="s">
        <v>132</v>
      </c>
      <c r="E159" s="24">
        <v>3.2725791183471991</v>
      </c>
      <c r="F159" s="24">
        <v>3.3179039484507968</v>
      </c>
      <c r="G159" s="24">
        <v>3.0062744773974202</v>
      </c>
      <c r="H159" s="24">
        <v>2.7398853000580305</v>
      </c>
      <c r="I159" s="24">
        <v>3.1832935758044147</v>
      </c>
      <c r="J159" s="24">
        <v>3.6487731870638016</v>
      </c>
      <c r="K159" s="24">
        <v>3.1882655020840152</v>
      </c>
      <c r="L159" s="24">
        <v>2.6988441562622394</v>
      </c>
      <c r="M159" s="85">
        <v>3.936130478157577</v>
      </c>
    </row>
    <row r="160" spans="1:13" x14ac:dyDescent="0.4">
      <c r="A160" s="23" t="str">
        <f>B3&amp;C141&amp;D160</f>
        <v>DISTRIBUCION VOLUMEN X CRITERIO (Consumiciones)Total Bebidas FriasEN M.TRANSP.(AVION,TREN,AUTOC,E</v>
      </c>
      <c r="B160" s="23">
        <v>0</v>
      </c>
      <c r="C160" s="23">
        <v>0</v>
      </c>
      <c r="D160" s="23" t="s">
        <v>134</v>
      </c>
      <c r="E160" s="56">
        <v>0.25954475200633353</v>
      </c>
      <c r="F160" s="56">
        <v>0.1162896910097868</v>
      </c>
      <c r="G160" s="56">
        <v>4.1263050922824319E-2</v>
      </c>
      <c r="H160" s="56">
        <v>0.15020408030941101</v>
      </c>
      <c r="I160" s="56">
        <v>0.1019072102952026</v>
      </c>
      <c r="J160" s="56">
        <v>0.13856096261802564</v>
      </c>
      <c r="K160" s="56">
        <v>7.0874300671233681E-2</v>
      </c>
      <c r="L160" s="56">
        <v>0.14758905241470335</v>
      </c>
      <c r="M160" s="85">
        <v>0.11496931808263376</v>
      </c>
    </row>
    <row r="161" spans="1:13" x14ac:dyDescent="0.4">
      <c r="A161" s="23" t="str">
        <f>B3&amp;C141&amp;D161</f>
        <v>DISTRIBUCION VOLUMEN X CRITERIO (Consumiciones)Total Bebidas FriasEN OTRO LUGAR</v>
      </c>
      <c r="B161" s="23">
        <v>0</v>
      </c>
      <c r="C161" s="23">
        <v>0</v>
      </c>
      <c r="D161" s="24" t="s">
        <v>136</v>
      </c>
      <c r="E161" s="24">
        <v>1.5256431876871495</v>
      </c>
      <c r="F161" s="24">
        <v>2.0992614690003495</v>
      </c>
      <c r="G161" s="24">
        <v>2.229015473699433</v>
      </c>
      <c r="H161" s="24">
        <v>2.8340138171609008</v>
      </c>
      <c r="I161" s="24">
        <v>1.9255019141491259</v>
      </c>
      <c r="J161" s="24">
        <v>2.1197082559635598</v>
      </c>
      <c r="K161" s="24">
        <v>2.1606713556156629</v>
      </c>
      <c r="L161" s="24">
        <v>2.5460016954699833</v>
      </c>
      <c r="M161" s="85">
        <v>2.2738183780118706</v>
      </c>
    </row>
    <row r="162" spans="1:13" x14ac:dyDescent="0.4">
      <c r="A162" s="23" t="str">
        <f>B3&amp;C141&amp;D162</f>
        <v>DISTRIBUCION VOLUMEN X CRITERIO (Consumiciones)Total Bebidas FriasDESAYUNO</v>
      </c>
      <c r="B162" s="23">
        <v>0</v>
      </c>
      <c r="C162" s="23">
        <v>0</v>
      </c>
      <c r="D162" s="23" t="s">
        <v>138</v>
      </c>
      <c r="E162" s="56">
        <v>5.6608366933180916</v>
      </c>
      <c r="F162" s="56">
        <v>6.1596580772115539</v>
      </c>
      <c r="G162" s="56">
        <v>5.5005110678908684</v>
      </c>
      <c r="H162" s="56">
        <v>5.2460051157859935</v>
      </c>
      <c r="I162" s="56">
        <v>5.3550346973819849</v>
      </c>
      <c r="J162" s="56">
        <v>5.6951904828119915</v>
      </c>
      <c r="K162" s="56">
        <v>5.1511789773593257</v>
      </c>
      <c r="L162" s="56">
        <v>5.0759058155693513</v>
      </c>
      <c r="M162" s="85">
        <v>5.0677358916369517</v>
      </c>
    </row>
    <row r="163" spans="1:13" x14ac:dyDescent="0.4">
      <c r="A163" s="23" t="str">
        <f>B3&amp;C141&amp;D163</f>
        <v>DISTRIBUCION VOLUMEN X CRITERIO (Consumiciones)Total Bebidas FriasAPERITIVO/ANTES DE COMER</v>
      </c>
      <c r="B163" s="23">
        <v>0</v>
      </c>
      <c r="C163" s="23">
        <v>0</v>
      </c>
      <c r="D163" s="24" t="s">
        <v>140</v>
      </c>
      <c r="E163" s="24">
        <v>21.01797673188921</v>
      </c>
      <c r="F163" s="24">
        <v>20.647777915729115</v>
      </c>
      <c r="G163" s="24">
        <v>20.218190081839726</v>
      </c>
      <c r="H163" s="24">
        <v>19.140787856978445</v>
      </c>
      <c r="I163" s="24">
        <v>21.285945026816158</v>
      </c>
      <c r="J163" s="24">
        <v>20.94233778295197</v>
      </c>
      <c r="K163" s="24">
        <v>19.901021990371465</v>
      </c>
      <c r="L163" s="24">
        <v>18.717183802896251</v>
      </c>
      <c r="M163" s="85">
        <v>19.584529533262135</v>
      </c>
    </row>
    <row r="164" spans="1:13" x14ac:dyDescent="0.4">
      <c r="A164" s="23" t="str">
        <f>B3&amp;C141&amp;D164</f>
        <v>DISTRIBUCION VOLUMEN X CRITERIO (Consumiciones)Total Bebidas FriasCOMIDA</v>
      </c>
      <c r="B164" s="23">
        <v>0</v>
      </c>
      <c r="C164" s="23">
        <v>0</v>
      </c>
      <c r="D164" s="23" t="s">
        <v>142</v>
      </c>
      <c r="E164" s="56">
        <v>28.050102575242956</v>
      </c>
      <c r="F164" s="56">
        <v>28.174728032713741</v>
      </c>
      <c r="G164" s="56">
        <v>27.233209280087827</v>
      </c>
      <c r="H164" s="56">
        <v>23.501168720437533</v>
      </c>
      <c r="I164" s="56">
        <v>28.79677229252734</v>
      </c>
      <c r="J164" s="56">
        <v>28.618957879955538</v>
      </c>
      <c r="K164" s="56">
        <v>27.544276427159055</v>
      </c>
      <c r="L164" s="56">
        <v>24.409945594729017</v>
      </c>
      <c r="M164" s="85">
        <v>29.244376835301228</v>
      </c>
    </row>
    <row r="165" spans="1:13" x14ac:dyDescent="0.4">
      <c r="A165" s="23" t="str">
        <f>B3&amp;C141&amp;D165</f>
        <v>DISTRIBUCION VOLUMEN X CRITERIO (Consumiciones)Total Bebidas FriasTARDE/MERIENDA</v>
      </c>
      <c r="B165" s="23">
        <v>0</v>
      </c>
      <c r="C165" s="23">
        <v>0</v>
      </c>
      <c r="D165" s="24" t="s">
        <v>144</v>
      </c>
      <c r="E165" s="24">
        <v>11.704553809115758</v>
      </c>
      <c r="F165" s="24">
        <v>12.157489028616588</v>
      </c>
      <c r="G165" s="24">
        <v>13.261046002012792</v>
      </c>
      <c r="H165" s="24">
        <v>13.734141225519277</v>
      </c>
      <c r="I165" s="24">
        <v>11.487810141537089</v>
      </c>
      <c r="J165" s="24">
        <v>11.494702618332557</v>
      </c>
      <c r="K165" s="24">
        <v>13.796036815226822</v>
      </c>
      <c r="L165" s="24">
        <v>12.801925109588524</v>
      </c>
      <c r="M165" s="85">
        <v>11.666396507180457</v>
      </c>
    </row>
    <row r="166" spans="1:13" x14ac:dyDescent="0.4">
      <c r="A166" s="23" t="str">
        <f>B3&amp;C141&amp;D166</f>
        <v>DISTRIBUCION VOLUMEN X CRITERIO (Consumiciones)Total Bebidas FriasANTES DE CENAR</v>
      </c>
      <c r="B166" s="23">
        <v>0</v>
      </c>
      <c r="C166" s="23">
        <v>0</v>
      </c>
      <c r="D166" s="23" t="s">
        <v>146</v>
      </c>
      <c r="E166" s="56">
        <v>11.20772120136191</v>
      </c>
      <c r="F166" s="56">
        <v>11.242848971062532</v>
      </c>
      <c r="G166" s="56">
        <v>11.046306981118526</v>
      </c>
      <c r="H166" s="56">
        <v>11.207124493851655</v>
      </c>
      <c r="I166" s="56">
        <v>11.098374979586929</v>
      </c>
      <c r="J166" s="56">
        <v>11.443927038453152</v>
      </c>
      <c r="K166" s="56">
        <v>11.133131062288779</v>
      </c>
      <c r="L166" s="56">
        <v>11.374819588043717</v>
      </c>
      <c r="M166" s="85">
        <v>11.728336607261909</v>
      </c>
    </row>
    <row r="167" spans="1:13" x14ac:dyDescent="0.4">
      <c r="A167" s="23" t="str">
        <f>B3&amp;C141&amp;D167</f>
        <v>DISTRIBUCION VOLUMEN X CRITERIO (Consumiciones)Total Bebidas FriasCENA</v>
      </c>
      <c r="B167" s="23">
        <v>0</v>
      </c>
      <c r="C167" s="23">
        <v>0</v>
      </c>
      <c r="D167" s="24" t="s">
        <v>148</v>
      </c>
      <c r="E167" s="24">
        <v>14.601499646313751</v>
      </c>
      <c r="F167" s="24">
        <v>14.380157230511587</v>
      </c>
      <c r="G167" s="24">
        <v>15.297811409553772</v>
      </c>
      <c r="H167" s="24">
        <v>18.420071517261725</v>
      </c>
      <c r="I167" s="24">
        <v>14.936817910230676</v>
      </c>
      <c r="J167" s="24">
        <v>15.110209975250655</v>
      </c>
      <c r="K167" s="24">
        <v>15.498832504536871</v>
      </c>
      <c r="L167" s="24">
        <v>18.725050837272438</v>
      </c>
      <c r="M167" s="85">
        <v>15.649075296313283</v>
      </c>
    </row>
    <row r="168" spans="1:13" x14ac:dyDescent="0.4">
      <c r="A168" s="23" t="str">
        <f>B3&amp;C141&amp;D168</f>
        <v>DISTRIBUCION VOLUMEN X CRITERIO (Consumiciones)Total Bebidas FriasDESPUES DE LA CENA</v>
      </c>
      <c r="B168" s="23">
        <v>0</v>
      </c>
      <c r="C168" s="23">
        <v>0</v>
      </c>
      <c r="D168" s="23" t="s">
        <v>150</v>
      </c>
      <c r="E168" s="56">
        <v>3.5426693488393148</v>
      </c>
      <c r="F168" s="56">
        <v>3.363857618343824</v>
      </c>
      <c r="G168" s="56">
        <v>3.3427912865629974</v>
      </c>
      <c r="H168" s="56">
        <v>4.4350674486233093</v>
      </c>
      <c r="I168" s="56">
        <v>3.2557156064742623</v>
      </c>
      <c r="J168" s="56">
        <v>3.2907411531365671</v>
      </c>
      <c r="K168" s="56">
        <v>3.2164855643097958</v>
      </c>
      <c r="L168" s="56">
        <v>4.5478829428208112</v>
      </c>
      <c r="M168" s="85">
        <v>3.3263069400433531</v>
      </c>
    </row>
    <row r="169" spans="1:13" x14ac:dyDescent="0.4">
      <c r="A169" s="23" t="str">
        <f>B3&amp;C141&amp;D169</f>
        <v>DISTRIBUCION VOLUMEN X CRITERIO (Consumiciones)Total Bebidas FriasDURANTE EL DIA</v>
      </c>
      <c r="B169" s="23">
        <v>0</v>
      </c>
      <c r="C169" s="23">
        <v>0</v>
      </c>
      <c r="D169" s="24" t="s">
        <v>152</v>
      </c>
      <c r="E169" s="24">
        <v>4.2146493397095153</v>
      </c>
      <c r="F169" s="24">
        <v>3.8734808581178037</v>
      </c>
      <c r="G169" s="24">
        <v>4.1001722579166326</v>
      </c>
      <c r="H169" s="24">
        <v>4.3156024988896347</v>
      </c>
      <c r="I169" s="24">
        <v>3.7835207391436336</v>
      </c>
      <c r="J169" s="24">
        <v>3.4039295547401962</v>
      </c>
      <c r="K169" s="24">
        <v>3.7590224333897608</v>
      </c>
      <c r="L169" s="24">
        <v>4.3472963692261466</v>
      </c>
      <c r="M169" s="85">
        <v>3.7332446356492124</v>
      </c>
    </row>
    <row r="170" spans="1:13" x14ac:dyDescent="0.4">
      <c r="A170" s="23" t="str">
        <f>B3&amp;C141&amp;D170</f>
        <v>DISTRIBUCION VOLUMEN X CRITERIO (Consumiciones)Total Bebidas FriasCON AMIGOS</v>
      </c>
      <c r="B170" s="23">
        <v>0</v>
      </c>
      <c r="C170" s="23">
        <v>0</v>
      </c>
      <c r="D170" s="23" t="s">
        <v>154</v>
      </c>
      <c r="E170" s="56">
        <v>36.795394892878548</v>
      </c>
      <c r="F170" s="56">
        <v>38.003749630791198</v>
      </c>
      <c r="G170" s="56">
        <v>36.032401409150424</v>
      </c>
      <c r="H170" s="56">
        <v>34.372188019723978</v>
      </c>
      <c r="I170" s="56">
        <v>38.8601426451512</v>
      </c>
      <c r="J170" s="56">
        <v>37.698173712133723</v>
      </c>
      <c r="K170" s="56">
        <v>36.79699804299716</v>
      </c>
      <c r="L170" s="56">
        <v>34.730991688977838</v>
      </c>
      <c r="M170" s="85">
        <v>37.779945044730212</v>
      </c>
    </row>
    <row r="171" spans="1:13" x14ac:dyDescent="0.4">
      <c r="A171" s="23" t="str">
        <f>B3&amp;C141&amp;D171</f>
        <v>DISTRIBUCION VOLUMEN X CRITERIO (Consumiciones)Total Bebidas FriasCON CLIENTES</v>
      </c>
      <c r="B171" s="23">
        <v>0</v>
      </c>
      <c r="C171" s="23">
        <v>0</v>
      </c>
      <c r="D171" s="24" t="s">
        <v>156</v>
      </c>
      <c r="E171" s="24">
        <v>0.36409392976368443</v>
      </c>
      <c r="F171" s="24">
        <v>0.35817976798096496</v>
      </c>
      <c r="G171" s="24">
        <v>0.27150189031174649</v>
      </c>
      <c r="H171" s="24">
        <v>0.26020372369568534</v>
      </c>
      <c r="I171" s="24">
        <v>0.45997725354402141</v>
      </c>
      <c r="J171" s="24">
        <v>0.4260663205639576</v>
      </c>
      <c r="K171" s="24">
        <v>0.33644902546135885</v>
      </c>
      <c r="L171" s="24">
        <v>0.45630797997628492</v>
      </c>
      <c r="M171" s="85">
        <v>0.55286908812692304</v>
      </c>
    </row>
    <row r="172" spans="1:13" x14ac:dyDescent="0.4">
      <c r="A172" s="23" t="str">
        <f>B3&amp;C141&amp;D172</f>
        <v>DISTRIBUCION VOLUMEN X CRITERIO (Consumiciones)Total Bebidas FriasCON COMPAÑEROS DE TRABAJO</v>
      </c>
      <c r="B172" s="23">
        <v>0</v>
      </c>
      <c r="C172" s="23">
        <v>0</v>
      </c>
      <c r="D172" s="23" t="s">
        <v>158</v>
      </c>
      <c r="E172" s="56">
        <v>4.8550343281269663</v>
      </c>
      <c r="F172" s="56">
        <v>4.3942441409892927</v>
      </c>
      <c r="G172" s="56">
        <v>4.4336354487313807</v>
      </c>
      <c r="H172" s="56">
        <v>3.0912315168726923</v>
      </c>
      <c r="I172" s="56">
        <v>4.3639996669361159</v>
      </c>
      <c r="J172" s="56">
        <v>4.6735228850332113</v>
      </c>
      <c r="K172" s="56">
        <v>4.3131306152060951</v>
      </c>
      <c r="L172" s="56">
        <v>3.1250603608775669</v>
      </c>
      <c r="M172" s="85">
        <v>4.5290861790787815</v>
      </c>
    </row>
    <row r="173" spans="1:13" x14ac:dyDescent="0.4">
      <c r="A173" s="23" t="str">
        <f>B3&amp;C141&amp;D173</f>
        <v>DISTRIBUCION VOLUMEN X CRITERIO (Consumiciones)Total Bebidas FriasCON COMPAÑEROS DE CLASE</v>
      </c>
      <c r="B173" s="23">
        <v>0</v>
      </c>
      <c r="C173" s="23">
        <v>0</v>
      </c>
      <c r="D173" s="24" t="s">
        <v>160</v>
      </c>
      <c r="E173" s="24">
        <v>0.36925187154647082</v>
      </c>
      <c r="F173" s="24">
        <v>0.24829358917448593</v>
      </c>
      <c r="G173" s="24">
        <v>0.34783556107777769</v>
      </c>
      <c r="H173" s="24">
        <v>0.27785000826695455</v>
      </c>
      <c r="I173" s="24">
        <v>0.23606214782743587</v>
      </c>
      <c r="J173" s="24">
        <v>0.22099700962479796</v>
      </c>
      <c r="K173" s="24">
        <v>0.29971092040099251</v>
      </c>
      <c r="L173" s="24">
        <v>0.18259205704505335</v>
      </c>
      <c r="M173" s="85">
        <v>0.28380810071815243</v>
      </c>
    </row>
    <row r="174" spans="1:13" x14ac:dyDescent="0.4">
      <c r="A174" s="23" t="str">
        <f>B3&amp;C141&amp;D174</f>
        <v>DISTRIBUCION VOLUMEN X CRITERIO (Consumiciones)Total Bebidas FriasCON FAMILIA</v>
      </c>
      <c r="B174" s="23">
        <v>0</v>
      </c>
      <c r="C174" s="23">
        <v>0</v>
      </c>
      <c r="D174" s="23" t="s">
        <v>162</v>
      </c>
      <c r="E174" s="56">
        <v>29.677267008404151</v>
      </c>
      <c r="F174" s="56">
        <v>26.515524911460751</v>
      </c>
      <c r="G174" s="56">
        <v>29.188026746706097</v>
      </c>
      <c r="H174" s="56">
        <v>32.912710685768189</v>
      </c>
      <c r="I174" s="56">
        <v>27.531635152182009</v>
      </c>
      <c r="J174" s="56">
        <v>27.089622342567175</v>
      </c>
      <c r="K174" s="56">
        <v>29.172073996248571</v>
      </c>
      <c r="L174" s="56">
        <v>31.968938292404186</v>
      </c>
      <c r="M174" s="85">
        <v>27.237513099365106</v>
      </c>
    </row>
    <row r="175" spans="1:13" x14ac:dyDescent="0.4">
      <c r="A175" s="23" t="str">
        <f>B3&amp;C141&amp;D175</f>
        <v>DISTRIBUCION VOLUMEN X CRITERIO (Consumiciones)Total Bebidas FriasCON LA PAREJA</v>
      </c>
      <c r="B175" s="23">
        <v>0</v>
      </c>
      <c r="C175" s="23">
        <v>0</v>
      </c>
      <c r="D175" s="24" t="s">
        <v>164</v>
      </c>
      <c r="E175" s="24">
        <v>15.856712001365732</v>
      </c>
      <c r="F175" s="24">
        <v>17.100652131886772</v>
      </c>
      <c r="G175" s="24">
        <v>17.830543856904924</v>
      </c>
      <c r="H175" s="24">
        <v>17.716459668608589</v>
      </c>
      <c r="I175" s="24">
        <v>16.570175678289548</v>
      </c>
      <c r="J175" s="24">
        <v>17.550633540864538</v>
      </c>
      <c r="K175" s="24">
        <v>17.605272730598138</v>
      </c>
      <c r="L175" s="24">
        <v>18.125606962157754</v>
      </c>
      <c r="M175" s="85">
        <v>16.801482428568651</v>
      </c>
    </row>
    <row r="176" spans="1:13" x14ac:dyDescent="0.4">
      <c r="A176" s="23" t="str">
        <f>B3&amp;C141&amp;D176</f>
        <v>DISTRIBUCION VOLUMEN X CRITERIO (Consumiciones)Total Bebidas FriasESTABA SOLO/A</v>
      </c>
      <c r="B176" s="23">
        <v>0</v>
      </c>
      <c r="C176" s="23">
        <v>0</v>
      </c>
      <c r="D176" s="23" t="s">
        <v>166</v>
      </c>
      <c r="E176" s="56">
        <v>11.462279766446619</v>
      </c>
      <c r="F176" s="56">
        <v>12.619565543988429</v>
      </c>
      <c r="G176" s="56">
        <v>11.369160225440456</v>
      </c>
      <c r="H176" s="56">
        <v>10.929452079220118</v>
      </c>
      <c r="I176" s="56">
        <v>11.485056124922194</v>
      </c>
      <c r="J176" s="56">
        <v>11.873091039569786</v>
      </c>
      <c r="K176" s="56">
        <v>10.876464957862456</v>
      </c>
      <c r="L176" s="56">
        <v>10.909926815789332</v>
      </c>
      <c r="M176" s="85">
        <v>12.305736513733931</v>
      </c>
    </row>
    <row r="177" spans="1:13" x14ac:dyDescent="0.4">
      <c r="A177" s="23" t="str">
        <f>B3&amp;C141&amp;D177</f>
        <v>DISTRIBUCION VOLUMEN X CRITERIO (Consumiciones)Total Bebidas FriasOTROS</v>
      </c>
      <c r="B177" s="23">
        <v>0</v>
      </c>
      <c r="C177" s="23">
        <v>0</v>
      </c>
      <c r="D177" s="24" t="s">
        <v>168</v>
      </c>
      <c r="E177" s="24">
        <v>0.61997430115293817</v>
      </c>
      <c r="F177" s="24">
        <v>0.75978540818761986</v>
      </c>
      <c r="G177" s="24">
        <v>0.52692604714810343</v>
      </c>
      <c r="H177" s="24">
        <v>0.43987298067477804</v>
      </c>
      <c r="I177" s="24">
        <v>0.4929578934526912</v>
      </c>
      <c r="J177" s="24">
        <v>0.46789924121293941</v>
      </c>
      <c r="K177" s="24">
        <v>0.59990052410283712</v>
      </c>
      <c r="L177" s="24">
        <v>0.50058684186523161</v>
      </c>
      <c r="M177" s="85">
        <v>0.50954999742197082</v>
      </c>
    </row>
    <row r="178" spans="1:13" x14ac:dyDescent="0.4">
      <c r="A178" s="23" t="str">
        <f>B3&amp;C141&amp;D178</f>
        <v>DISTRIBUCION VOLUMEN X CRITERIO (Consumiciones)Total Bebidas FriasESTAR TRABAJANDO</v>
      </c>
      <c r="B178" s="23">
        <v>0</v>
      </c>
      <c r="C178" s="23">
        <v>0</v>
      </c>
      <c r="D178" s="23" t="s">
        <v>170</v>
      </c>
      <c r="E178" s="56">
        <v>5.7815635382913655</v>
      </c>
      <c r="F178" s="56">
        <v>6.7481505544226534</v>
      </c>
      <c r="G178" s="56">
        <v>6.2487223302728285</v>
      </c>
      <c r="H178" s="56">
        <v>5.0081489478274115</v>
      </c>
      <c r="I178" s="56">
        <v>5.5665442491937505</v>
      </c>
      <c r="J178" s="56">
        <v>6.8789032174853366</v>
      </c>
      <c r="K178" s="56">
        <v>5.9162756386677753</v>
      </c>
      <c r="L178" s="56">
        <v>5.0688757853620849</v>
      </c>
      <c r="M178" s="85">
        <v>6.2721282243197676</v>
      </c>
    </row>
    <row r="179" spans="1:13" x14ac:dyDescent="0.4">
      <c r="A179" s="23" t="str">
        <f>B3&amp;C141&amp;D179</f>
        <v>DISTRIBUCION VOLUMEN X CRITERIO (Consumiciones)Total Bebidas FriasCOMIDA DE NEGOCIOS</v>
      </c>
      <c r="B179" s="23">
        <v>0</v>
      </c>
      <c r="C179" s="23">
        <v>0</v>
      </c>
      <c r="D179" s="24" t="s">
        <v>172</v>
      </c>
      <c r="E179" s="24">
        <v>0.54958855676487772</v>
      </c>
      <c r="F179" s="24">
        <v>0.23100390213316233</v>
      </c>
      <c r="G179" s="24">
        <v>0.22258477381679667</v>
      </c>
      <c r="H179" s="24">
        <v>0.19330402616896358</v>
      </c>
      <c r="I179" s="24">
        <v>0.25643412510593822</v>
      </c>
      <c r="J179" s="24">
        <v>0.22103039611489028</v>
      </c>
      <c r="K179" s="24">
        <v>0.19081712489254773</v>
      </c>
      <c r="L179" s="24">
        <v>0.19072246605035978</v>
      </c>
      <c r="M179" s="85">
        <v>0.37409607500391195</v>
      </c>
    </row>
    <row r="180" spans="1:13" x14ac:dyDescent="0.4">
      <c r="A180" s="23" t="str">
        <f>B3&amp;C141&amp;D180</f>
        <v>DISTRIBUCION VOLUMEN X CRITERIO (Consumiciones)Total Bebidas FriasPOR PLACER/RELAX</v>
      </c>
      <c r="B180" s="23">
        <v>0</v>
      </c>
      <c r="C180" s="23">
        <v>0</v>
      </c>
      <c r="D180" s="23" t="s">
        <v>174</v>
      </c>
      <c r="E180" s="56">
        <v>14.831104950735224</v>
      </c>
      <c r="F180" s="56">
        <v>15.254103532669239</v>
      </c>
      <c r="G180" s="56">
        <v>16.322298398719525</v>
      </c>
      <c r="H180" s="56">
        <v>19.000444146185693</v>
      </c>
      <c r="I180" s="56">
        <v>14.723650569511271</v>
      </c>
      <c r="J180" s="56">
        <v>14.944542697045016</v>
      </c>
      <c r="K180" s="56">
        <v>16.272722469359593</v>
      </c>
      <c r="L180" s="56">
        <v>19.068504230626839</v>
      </c>
      <c r="M180" s="85">
        <v>15.673496365877496</v>
      </c>
    </row>
    <row r="181" spans="1:13" x14ac:dyDescent="0.4">
      <c r="A181" s="23" t="str">
        <f>B3&amp;C141&amp;D181</f>
        <v>DISTRIBUCION VOLUMEN X CRITERIO (Consumiciones)Total Bebidas FriasTENER HAMBRE/SIN PLANIFICAR</v>
      </c>
      <c r="B181" s="23">
        <v>0</v>
      </c>
      <c r="C181" s="23">
        <v>0</v>
      </c>
      <c r="D181" s="24" t="s">
        <v>176</v>
      </c>
      <c r="E181" s="24">
        <v>23.366116981882872</v>
      </c>
      <c r="F181" s="24">
        <v>24.133721335648652</v>
      </c>
      <c r="G181" s="24">
        <v>24.440791382972339</v>
      </c>
      <c r="H181" s="24">
        <v>25.056367662267348</v>
      </c>
      <c r="I181" s="24">
        <v>24.174338288339943</v>
      </c>
      <c r="J181" s="24">
        <v>23.467516175168722</v>
      </c>
      <c r="K181" s="24">
        <v>23.429114024374133</v>
      </c>
      <c r="L181" s="24">
        <v>23.52324430327451</v>
      </c>
      <c r="M181" s="85">
        <v>22.160615375006643</v>
      </c>
    </row>
    <row r="182" spans="1:13" x14ac:dyDescent="0.4">
      <c r="A182" s="23" t="str">
        <f>B3&amp;C141&amp;D182</f>
        <v>DISTRIBUCION VOLUMEN X CRITERIO (Consumiciones)Total Bebidas FriasESTAR DE COMPRAS</v>
      </c>
      <c r="B182" s="23">
        <v>0</v>
      </c>
      <c r="C182" s="23">
        <v>0</v>
      </c>
      <c r="D182" s="23" t="s">
        <v>178</v>
      </c>
      <c r="E182" s="56">
        <v>2.4749906645937005</v>
      </c>
      <c r="F182" s="56">
        <v>2.8663404589924526</v>
      </c>
      <c r="G182" s="56">
        <v>2.1417787917154865</v>
      </c>
      <c r="H182" s="56">
        <v>2.332255711493012</v>
      </c>
      <c r="I182" s="56">
        <v>2.9349167781362064</v>
      </c>
      <c r="J182" s="56">
        <v>2.7226014940512888</v>
      </c>
      <c r="K182" s="56">
        <v>2.170479740041741</v>
      </c>
      <c r="L182" s="56">
        <v>2.4194591397099461</v>
      </c>
      <c r="M182" s="85">
        <v>2.8529189974241054</v>
      </c>
    </row>
    <row r="183" spans="1:13" x14ac:dyDescent="0.4">
      <c r="A183" s="23" t="str">
        <f>B3&amp;C141&amp;D183</f>
        <v>DISTRIBUCION VOLUMEN X CRITERIO (Consumiciones)Total Bebidas FriasNO COCINAR EN CASA</v>
      </c>
      <c r="B183" s="23">
        <v>0</v>
      </c>
      <c r="C183" s="23">
        <v>0</v>
      </c>
      <c r="D183" s="24" t="s">
        <v>180</v>
      </c>
      <c r="E183" s="24">
        <v>3.4635115416359117</v>
      </c>
      <c r="F183" s="24">
        <v>3.198822840433198</v>
      </c>
      <c r="G183" s="24">
        <v>3.0463099324249212</v>
      </c>
      <c r="H183" s="24">
        <v>3.0841653779943399</v>
      </c>
      <c r="I183" s="24">
        <v>3.5403270868076797</v>
      </c>
      <c r="J183" s="24">
        <v>3.4293337450609958</v>
      </c>
      <c r="K183" s="24">
        <v>3.7764606902550195</v>
      </c>
      <c r="L183" s="24">
        <v>3.0061822952156625</v>
      </c>
      <c r="M183" s="85">
        <v>3.3739403822605083</v>
      </c>
    </row>
    <row r="184" spans="1:13" x14ac:dyDescent="0.4">
      <c r="A184" s="23" t="str">
        <f>B3&amp;C141&amp;D184</f>
        <v>DISTRIBUCION VOLUMEN X CRITERIO (Consumiciones)Total Bebidas FriasCELEBRACION/FIESTA/SALIR TOMAR</v>
      </c>
      <c r="B184" s="23">
        <v>0</v>
      </c>
      <c r="C184" s="23">
        <v>0</v>
      </c>
      <c r="D184" s="23" t="s">
        <v>182</v>
      </c>
      <c r="E184" s="56">
        <v>41.938186110826123</v>
      </c>
      <c r="F184" s="56">
        <v>40.516535168804253</v>
      </c>
      <c r="G184" s="56">
        <v>40.55101874177938</v>
      </c>
      <c r="H184" s="56">
        <v>39.56463299584707</v>
      </c>
      <c r="I184" s="56">
        <v>42.470464785486847</v>
      </c>
      <c r="J184" s="56">
        <v>41.37112106093597</v>
      </c>
      <c r="K184" s="56">
        <v>41.475179798365708</v>
      </c>
      <c r="L184" s="56">
        <v>39.502492233567089</v>
      </c>
      <c r="M184" s="85">
        <v>42.183039174024159</v>
      </c>
    </row>
    <row r="185" spans="1:13" x14ac:dyDescent="0.4">
      <c r="A185" s="23" t="str">
        <f>B3&amp;C141&amp;D185</f>
        <v>DISTRIBUCION VOLUMEN X CRITERIO (Consumiciones)Total Bebidas FriasVIENDO DEPORTES</v>
      </c>
      <c r="B185" s="23">
        <v>0</v>
      </c>
      <c r="C185" s="23">
        <v>0</v>
      </c>
      <c r="D185" s="24" t="s">
        <v>184</v>
      </c>
      <c r="E185" s="24">
        <v>3.0120766304977651</v>
      </c>
      <c r="F185" s="24">
        <v>2.3921873432102712</v>
      </c>
      <c r="G185" s="24">
        <v>1.8573112221458161</v>
      </c>
      <c r="H185" s="24">
        <v>0.97813633666929256</v>
      </c>
      <c r="I185" s="24">
        <v>1.5490450554966622</v>
      </c>
      <c r="J185" s="24">
        <v>2.0924320792860027</v>
      </c>
      <c r="K185" s="24">
        <v>1.9743029066471032</v>
      </c>
      <c r="L185" s="24">
        <v>2.2587040385451149</v>
      </c>
      <c r="M185" s="85">
        <v>2.3232828387842077</v>
      </c>
    </row>
    <row r="186" spans="1:13" x14ac:dyDescent="0.4">
      <c r="A186" s="23" t="str">
        <f>B3&amp;C141&amp;D186</f>
        <v>DISTRIBUCION VOLUMEN X CRITERIO (Consumiciones)Total Bebidas FriasOTROS MOTIVOS</v>
      </c>
      <c r="B186" s="23">
        <v>0</v>
      </c>
      <c r="C186" s="23">
        <v>0</v>
      </c>
      <c r="D186" s="23" t="s">
        <v>185</v>
      </c>
      <c r="E186" s="56">
        <v>4.5828724474050064</v>
      </c>
      <c r="F186" s="56">
        <v>4.6591209173726273</v>
      </c>
      <c r="G186" s="56">
        <v>5.1692269249650025</v>
      </c>
      <c r="H186" s="56">
        <v>4.7825103661126187</v>
      </c>
      <c r="I186" s="56">
        <v>4.7842733602466732</v>
      </c>
      <c r="J186" s="56">
        <v>4.8725145661741909</v>
      </c>
      <c r="K186" s="56">
        <v>4.7946346013546606</v>
      </c>
      <c r="L186" s="56">
        <v>4.9618257689975804</v>
      </c>
      <c r="M186" s="85">
        <v>4.7864891949123747</v>
      </c>
    </row>
    <row r="187" spans="1:13" x14ac:dyDescent="0.4">
      <c r="A187" s="23" t="str">
        <f>B3&amp;C187&amp;D187</f>
        <v>DISTRIBUCION VOLUMEN X CRITERIO (Consumiciones)Total Bebidas CalientesT.ESPAÑA</v>
      </c>
      <c r="B187" s="23">
        <v>0</v>
      </c>
      <c r="C187" s="23" t="s">
        <v>61</v>
      </c>
      <c r="D187" s="24" t="s">
        <v>45</v>
      </c>
      <c r="E187" s="24">
        <v>100</v>
      </c>
      <c r="F187" s="24">
        <v>100</v>
      </c>
      <c r="G187" s="24">
        <v>100</v>
      </c>
      <c r="H187" s="24">
        <v>100</v>
      </c>
      <c r="I187" s="24">
        <v>100</v>
      </c>
      <c r="J187" s="24">
        <v>100</v>
      </c>
      <c r="K187" s="24">
        <v>100</v>
      </c>
      <c r="L187" s="24">
        <v>100</v>
      </c>
      <c r="M187" s="85">
        <v>100</v>
      </c>
    </row>
    <row r="188" spans="1:13" x14ac:dyDescent="0.4">
      <c r="A188" s="23" t="str">
        <f>B3&amp;C187&amp;D188</f>
        <v>DISTRIBUCION VOLUMEN X CRITERIO (Consumiciones)Total Bebidas CalientesHiper+Super+Discount+G.A</v>
      </c>
      <c r="B188" s="23">
        <v>0</v>
      </c>
      <c r="C188" s="23">
        <v>0</v>
      </c>
      <c r="D188" s="23" t="s">
        <v>108</v>
      </c>
      <c r="E188" s="56">
        <v>0.68779379515273542</v>
      </c>
      <c r="F188" s="56">
        <v>0.64738829422513311</v>
      </c>
      <c r="G188" s="56">
        <v>0.85861790675721317</v>
      </c>
      <c r="H188" s="56">
        <v>1.0493437064554019</v>
      </c>
      <c r="I188" s="56">
        <v>0.74957805923078835</v>
      </c>
      <c r="J188" s="56">
        <v>0.79598572709527216</v>
      </c>
      <c r="K188" s="56">
        <v>0.75680031679094562</v>
      </c>
      <c r="L188" s="56">
        <v>1.264506973524234</v>
      </c>
      <c r="M188" s="85">
        <v>0.91464057218213546</v>
      </c>
    </row>
    <row r="189" spans="1:13" x14ac:dyDescent="0.4">
      <c r="A189" s="23" t="str">
        <f>B3&amp;C187&amp;D189</f>
        <v>DISTRIBUCION VOLUMEN X CRITERIO (Consumiciones)Total Bebidas CalientesRestaurantes</v>
      </c>
      <c r="B189" s="23">
        <v>0</v>
      </c>
      <c r="C189" s="23">
        <v>0</v>
      </c>
      <c r="D189" s="24" t="s">
        <v>109</v>
      </c>
      <c r="E189" s="24">
        <v>5.6050601347094302</v>
      </c>
      <c r="F189" s="24">
        <v>5.5119477888317387</v>
      </c>
      <c r="G189" s="24">
        <v>5.8902332723757524</v>
      </c>
      <c r="H189" s="24">
        <v>6.3320905104623542</v>
      </c>
      <c r="I189" s="24">
        <v>5.9434140221702672</v>
      </c>
      <c r="J189" s="24">
        <v>5.2503935380789137</v>
      </c>
      <c r="K189" s="24">
        <v>5.9655773822623885</v>
      </c>
      <c r="L189" s="24">
        <v>6.2427437757692417</v>
      </c>
      <c r="M189" s="85">
        <v>5.8993501653060196</v>
      </c>
    </row>
    <row r="190" spans="1:13" x14ac:dyDescent="0.4">
      <c r="A190" s="23" t="str">
        <f>B3&amp;C187&amp;D190</f>
        <v>DISTRIBUCION VOLUMEN X CRITERIO (Consumiciones)Total Bebidas CalientesRestaurantes Fast Food</v>
      </c>
      <c r="B190" s="23">
        <v>0</v>
      </c>
      <c r="C190" s="23">
        <v>0</v>
      </c>
      <c r="D190" s="23" t="s">
        <v>110</v>
      </c>
      <c r="E190" s="56">
        <v>1.1222704869053837</v>
      </c>
      <c r="F190" s="56">
        <v>1.2242854208992171</v>
      </c>
      <c r="G190" s="56">
        <v>1.2355782494531897</v>
      </c>
      <c r="H190" s="56">
        <v>1.3448433318863842</v>
      </c>
      <c r="I190" s="56">
        <v>1.3748010172116247</v>
      </c>
      <c r="J190" s="56">
        <v>1.6536643505791451</v>
      </c>
      <c r="K190" s="56">
        <v>1.6707929949444393</v>
      </c>
      <c r="L190" s="56">
        <v>1.8206330676421418</v>
      </c>
      <c r="M190" s="85">
        <v>1.6349667500395109</v>
      </c>
    </row>
    <row r="191" spans="1:13" x14ac:dyDescent="0.4">
      <c r="A191" s="23" t="str">
        <f>B3&amp;C187&amp;D191</f>
        <v>DISTRIBUCION VOLUMEN X CRITERIO (Consumiciones)Total Bebidas CalientesBares/Cafeterias/Cervecerias</v>
      </c>
      <c r="B191" s="23">
        <v>0</v>
      </c>
      <c r="C191" s="23">
        <v>0</v>
      </c>
      <c r="D191" s="24" t="s">
        <v>111</v>
      </c>
      <c r="E191" s="24">
        <v>73.429595155246759</v>
      </c>
      <c r="F191" s="24">
        <v>71.726811276589387</v>
      </c>
      <c r="G191" s="24">
        <v>71.475068298391079</v>
      </c>
      <c r="H191" s="24">
        <v>71.001823966237637</v>
      </c>
      <c r="I191" s="24">
        <v>72.097746407302338</v>
      </c>
      <c r="J191" s="24">
        <v>71.423194577181803</v>
      </c>
      <c r="K191" s="24">
        <v>71.318729081424578</v>
      </c>
      <c r="L191" s="24">
        <v>69.523961288457571</v>
      </c>
      <c r="M191" s="85">
        <v>70.470912603120311</v>
      </c>
    </row>
    <row r="192" spans="1:13" x14ac:dyDescent="0.4">
      <c r="A192" s="23" t="str">
        <f>B3&amp;C187&amp;D192</f>
        <v>DISTRIBUCION VOLUMEN X CRITERIO (Consumiciones)Total Bebidas CalientesPanaderias/Pastelerias</v>
      </c>
      <c r="B192" s="23">
        <v>0</v>
      </c>
      <c r="C192" s="23">
        <v>0</v>
      </c>
      <c r="D192" s="23" t="s">
        <v>112</v>
      </c>
      <c r="E192" s="56">
        <v>3.3480929212919635</v>
      </c>
      <c r="F192" s="56">
        <v>3.7185750949748582</v>
      </c>
      <c r="G192" s="56">
        <v>3.3297856380658417</v>
      </c>
      <c r="H192" s="56">
        <v>3.2333701739732525</v>
      </c>
      <c r="I192" s="56">
        <v>4.202822588853345</v>
      </c>
      <c r="J192" s="56">
        <v>4.0167511060763168</v>
      </c>
      <c r="K192" s="56">
        <v>3.7202142756286318</v>
      </c>
      <c r="L192" s="56">
        <v>3.7809543292325838</v>
      </c>
      <c r="M192" s="85">
        <v>4.5810258634976027</v>
      </c>
    </row>
    <row r="193" spans="1:13" x14ac:dyDescent="0.4">
      <c r="A193" s="23" t="str">
        <f>B3&amp;C187&amp;D193</f>
        <v>DISTRIBUCION VOLUMEN X CRITERIO (Consumiciones)Total Bebidas CalientesTda.Alimentacion/Delicatesen</v>
      </c>
      <c r="B193" s="23">
        <v>0</v>
      </c>
      <c r="C193" s="23">
        <v>0</v>
      </c>
      <c r="D193" s="24" t="s">
        <v>113</v>
      </c>
      <c r="E193" s="24">
        <v>0.27740924766430036</v>
      </c>
      <c r="F193" s="24">
        <v>0.15883716107184664</v>
      </c>
      <c r="G193" s="24">
        <v>0.13540728613621519</v>
      </c>
      <c r="H193" s="24">
        <v>0.18635467102000791</v>
      </c>
      <c r="I193" s="24">
        <v>0.10430858334508218</v>
      </c>
      <c r="J193" s="24">
        <v>0.13794731423637377</v>
      </c>
      <c r="K193" s="24">
        <v>0.15362680669836154</v>
      </c>
      <c r="L193" s="24">
        <v>0.17127239861253496</v>
      </c>
      <c r="M193" s="85">
        <v>0.13384801508005523</v>
      </c>
    </row>
    <row r="194" spans="1:13" x14ac:dyDescent="0.4">
      <c r="A194" s="23" t="str">
        <f>B3&amp;C187&amp;D194</f>
        <v>DISTRIBUCION VOLUMEN X CRITERIO (Consumiciones)Total Bebidas CalientesCanal Conveniencia/24h</v>
      </c>
      <c r="B194" s="23">
        <v>0</v>
      </c>
      <c r="C194" s="23">
        <v>0</v>
      </c>
      <c r="D194" s="23" t="s">
        <v>115</v>
      </c>
      <c r="E194" s="56">
        <v>0.31674812409103636</v>
      </c>
      <c r="F194" s="56">
        <v>0.28420455137503736</v>
      </c>
      <c r="G194" s="56">
        <v>0.20774928047231481</v>
      </c>
      <c r="H194" s="56">
        <v>0.19780245245202147</v>
      </c>
      <c r="I194" s="56">
        <v>0.35327325461729786</v>
      </c>
      <c r="J194" s="56">
        <v>0.30258602303295534</v>
      </c>
      <c r="K194" s="56">
        <v>0.32398942031832129</v>
      </c>
      <c r="L194" s="56">
        <v>0.31622091230232574</v>
      </c>
      <c r="M194" s="85">
        <v>0.29810766678248007</v>
      </c>
    </row>
    <row r="195" spans="1:13" x14ac:dyDescent="0.4">
      <c r="A195" s="23" t="str">
        <f>B3&amp;C187&amp;D195</f>
        <v>DISTRIBUCION VOLUMEN X CRITERIO (Consumiciones)Total Bebidas CalientesHoteles</v>
      </c>
      <c r="B195" s="23">
        <v>0</v>
      </c>
      <c r="C195" s="23">
        <v>0</v>
      </c>
      <c r="D195" s="24" t="s">
        <v>116</v>
      </c>
      <c r="E195" s="24">
        <v>0.41117368859948134</v>
      </c>
      <c r="F195" s="24">
        <v>0.38028592833621422</v>
      </c>
      <c r="G195" s="24">
        <v>0.50692585306633042</v>
      </c>
      <c r="H195" s="24">
        <v>0.60852029282737052</v>
      </c>
      <c r="I195" s="24">
        <v>0.26156723872883231</v>
      </c>
      <c r="J195" s="24">
        <v>0.3873127603753464</v>
      </c>
      <c r="K195" s="24">
        <v>0.58756532432814057</v>
      </c>
      <c r="L195" s="24">
        <v>0.72563401706067754</v>
      </c>
      <c r="M195" s="85">
        <v>0.48640792291563095</v>
      </c>
    </row>
    <row r="196" spans="1:13" x14ac:dyDescent="0.4">
      <c r="A196" s="23" t="str">
        <f>B3&amp;C187&amp;D196</f>
        <v>DISTRIBUCION VOLUMEN X CRITERIO (Consumiciones)Total Bebidas CalientesEstaciones de servicio</v>
      </c>
      <c r="B196" s="23">
        <v>0</v>
      </c>
      <c r="C196" s="23">
        <v>0</v>
      </c>
      <c r="D196" s="23" t="s">
        <v>117</v>
      </c>
      <c r="E196" s="56">
        <v>1.8253548882210129</v>
      </c>
      <c r="F196" s="56">
        <v>1.7730882029701807</v>
      </c>
      <c r="G196" s="56">
        <v>2.1175124691205105</v>
      </c>
      <c r="H196" s="56">
        <v>2.5633272365619884</v>
      </c>
      <c r="I196" s="56">
        <v>1.8934611809214767</v>
      </c>
      <c r="J196" s="56">
        <v>1.6956373176680701</v>
      </c>
      <c r="K196" s="56">
        <v>1.9498877111775299</v>
      </c>
      <c r="L196" s="56">
        <v>2.4721274163474671</v>
      </c>
      <c r="M196" s="85">
        <v>2.0620142316101453</v>
      </c>
    </row>
    <row r="197" spans="1:13" x14ac:dyDescent="0.4">
      <c r="A197" s="23" t="str">
        <f>B3&amp;C187&amp;D197</f>
        <v>DISTRIBUCION VOLUMEN X CRITERIO (Consumiciones)Total Bebidas CalientesMaquinas dispensadoras</v>
      </c>
      <c r="B197" s="23">
        <v>0</v>
      </c>
      <c r="C197" s="23">
        <v>0</v>
      </c>
      <c r="D197" s="24" t="s">
        <v>118</v>
      </c>
      <c r="E197" s="24">
        <v>8.566629021691039</v>
      </c>
      <c r="F197" s="24">
        <v>9.5398285365190816</v>
      </c>
      <c r="G197" s="24">
        <v>8.9217647796487327</v>
      </c>
      <c r="H197" s="24">
        <v>7.7457808434412936</v>
      </c>
      <c r="I197" s="24">
        <v>7.9036423444119333</v>
      </c>
      <c r="J197" s="24">
        <v>9.1538883333394825</v>
      </c>
      <c r="K197" s="24">
        <v>8.6185185448125878</v>
      </c>
      <c r="L197" s="24">
        <v>8.1033065271815818</v>
      </c>
      <c r="M197" s="85">
        <v>8.4582358357343814</v>
      </c>
    </row>
    <row r="198" spans="1:13" x14ac:dyDescent="0.4">
      <c r="A198" s="23" t="str">
        <f>B3&amp;C187&amp;D198</f>
        <v>DISTRIBUCION VOLUMEN X CRITERIO (Consumiciones)Total Bebidas CalientesServicio en la empresa</v>
      </c>
      <c r="B198" s="23">
        <v>0</v>
      </c>
      <c r="C198" s="23">
        <v>0</v>
      </c>
      <c r="D198" s="23" t="s">
        <v>119</v>
      </c>
      <c r="E198" s="56">
        <v>2.4996687291386146</v>
      </c>
      <c r="F198" s="56">
        <v>3.0303470704533551</v>
      </c>
      <c r="G198" s="56">
        <v>2.8436441913478188</v>
      </c>
      <c r="H198" s="56">
        <v>2.6641012445619112</v>
      </c>
      <c r="I198" s="56">
        <v>2.8642694992577491</v>
      </c>
      <c r="J198" s="56">
        <v>2.9957218185776546</v>
      </c>
      <c r="K198" s="56">
        <v>2.7808107986586865</v>
      </c>
      <c r="L198" s="56">
        <v>2.6355858556476748</v>
      </c>
      <c r="M198" s="85">
        <v>2.7801644294206964</v>
      </c>
    </row>
    <row r="199" spans="1:13" x14ac:dyDescent="0.4">
      <c r="A199" s="23" t="str">
        <f>B3&amp;C187&amp;D199</f>
        <v>DISTRIBUCION VOLUMEN X CRITERIO (Consumiciones)Total Bebidas CalientesResto de canales</v>
      </c>
      <c r="B199" s="23">
        <v>0</v>
      </c>
      <c r="C199" s="23">
        <v>0</v>
      </c>
      <c r="D199" s="24" t="s">
        <v>120</v>
      </c>
      <c r="E199" s="24">
        <v>1.9101927279952315</v>
      </c>
      <c r="F199" s="24">
        <v>2.0044021169763506</v>
      </c>
      <c r="G199" s="24">
        <v>2.4777202224015644</v>
      </c>
      <c r="H199" s="24">
        <v>3.0726359984379026</v>
      </c>
      <c r="I199" s="24">
        <v>2.2511182768622051</v>
      </c>
      <c r="J199" s="24">
        <v>2.1869160119998674</v>
      </c>
      <c r="K199" s="24">
        <v>2.1534811112609873</v>
      </c>
      <c r="L199" s="24">
        <v>2.9430557570189344</v>
      </c>
      <c r="M199" s="85">
        <v>2.2803352701683264</v>
      </c>
    </row>
    <row r="200" spans="1:13" x14ac:dyDescent="0.4">
      <c r="A200" s="23" t="str">
        <f>B3&amp;C187&amp;D200</f>
        <v>DISTRIBUCION VOLUMEN X CRITERIO (Consumiciones)Total Bebidas CalientesEN LA CALLE</v>
      </c>
      <c r="B200" s="23">
        <v>0</v>
      </c>
      <c r="C200" s="23">
        <v>0</v>
      </c>
      <c r="D200" s="23" t="s">
        <v>122</v>
      </c>
      <c r="E200" s="56">
        <v>0.92474323738419362</v>
      </c>
      <c r="F200" s="56">
        <v>1.0155700605821467</v>
      </c>
      <c r="G200" s="56">
        <v>0.98091491763033245</v>
      </c>
      <c r="H200" s="56">
        <v>1.6489470279885874</v>
      </c>
      <c r="I200" s="56">
        <v>1.1650241146707823</v>
      </c>
      <c r="J200" s="56">
        <v>1.3023929624395301</v>
      </c>
      <c r="K200" s="56">
        <v>1.2316544833097081</v>
      </c>
      <c r="L200" s="56">
        <v>1.4695066604866434</v>
      </c>
      <c r="M200" s="85">
        <v>1.2617625774302097</v>
      </c>
    </row>
    <row r="201" spans="1:13" x14ac:dyDescent="0.4">
      <c r="A201" s="23" t="str">
        <f>B3&amp;C187&amp;D201</f>
        <v>DISTRIBUCION VOLUMEN X CRITERIO (Consumiciones)Total Bebidas CalientesEN CASA DE OTROS</v>
      </c>
      <c r="B201" s="23">
        <v>0</v>
      </c>
      <c r="C201" s="23">
        <v>0</v>
      </c>
      <c r="D201" s="24" t="s">
        <v>124</v>
      </c>
      <c r="E201" s="24">
        <v>0.54878101925064093</v>
      </c>
      <c r="F201" s="24">
        <v>0.47398137001927709</v>
      </c>
      <c r="G201" s="24">
        <v>0.45046702943735667</v>
      </c>
      <c r="H201" s="24">
        <v>0.49890845675032131</v>
      </c>
      <c r="I201" s="24">
        <v>0.55556507191426829</v>
      </c>
      <c r="J201" s="24">
        <v>0.53348280277340099</v>
      </c>
      <c r="K201" s="24">
        <v>0.48947245946046142</v>
      </c>
      <c r="L201" s="24">
        <v>0.65691840127709034</v>
      </c>
      <c r="M201" s="85">
        <v>0.35520286858891298</v>
      </c>
    </row>
    <row r="202" spans="1:13" x14ac:dyDescent="0.4">
      <c r="A202" s="23" t="str">
        <f>B3&amp;C187&amp;D202</f>
        <v>DISTRIBUCION VOLUMEN X CRITERIO (Consumiciones)Total Bebidas CalientesEN EL ESTABLECIMIENTO</v>
      </c>
      <c r="B202" s="23">
        <v>0</v>
      </c>
      <c r="C202" s="23">
        <v>0</v>
      </c>
      <c r="D202" s="23" t="s">
        <v>126</v>
      </c>
      <c r="E202" s="56">
        <v>83.054856534234659</v>
      </c>
      <c r="F202" s="56">
        <v>81.595190836576847</v>
      </c>
      <c r="G202" s="56">
        <v>83.813831395487497</v>
      </c>
      <c r="H202" s="56">
        <v>83.727724033553685</v>
      </c>
      <c r="I202" s="56">
        <v>82.613371371961534</v>
      </c>
      <c r="J202" s="56">
        <v>81.850975819455869</v>
      </c>
      <c r="K202" s="56">
        <v>83.252202982851799</v>
      </c>
      <c r="L202" s="56">
        <v>83.341028304008717</v>
      </c>
      <c r="M202" s="85">
        <v>82.575395477135174</v>
      </c>
    </row>
    <row r="203" spans="1:13" x14ac:dyDescent="0.4">
      <c r="A203" s="23" t="str">
        <f>B3&amp;C187&amp;D203</f>
        <v>DISTRIBUCION VOLUMEN X CRITERIO (Consumiciones)Total Bebidas CalientesEN EL TRABAJO</v>
      </c>
      <c r="B203" s="23">
        <v>0</v>
      </c>
      <c r="C203" s="23">
        <v>0</v>
      </c>
      <c r="D203" s="24" t="s">
        <v>128</v>
      </c>
      <c r="E203" s="24">
        <v>13.532125887359042</v>
      </c>
      <c r="F203" s="24">
        <v>15.013885964359044</v>
      </c>
      <c r="G203" s="24">
        <v>12.976849711227247</v>
      </c>
      <c r="H203" s="24">
        <v>12.512874385405434</v>
      </c>
      <c r="I203" s="24">
        <v>13.660719361324999</v>
      </c>
      <c r="J203" s="24">
        <v>14.121061390464313</v>
      </c>
      <c r="K203" s="24">
        <v>13.122317117517923</v>
      </c>
      <c r="L203" s="24">
        <v>12.402367697818502</v>
      </c>
      <c r="M203" s="85">
        <v>13.203815891260822</v>
      </c>
    </row>
    <row r="204" spans="1:13" x14ac:dyDescent="0.4">
      <c r="A204" s="23" t="str">
        <f>B3&amp;C187&amp;D204</f>
        <v>DISTRIBUCION VOLUMEN X CRITERIO (Consumiciones)Total Bebidas CalientesEN COLEGIO/INSTITUTO/UNIV.</v>
      </c>
      <c r="B204" s="23">
        <v>0</v>
      </c>
      <c r="C204" s="23">
        <v>0</v>
      </c>
      <c r="D204" s="23" t="s">
        <v>130</v>
      </c>
      <c r="E204" s="56">
        <v>0.4040127722089969</v>
      </c>
      <c r="F204" s="56">
        <v>0.48993922446134969</v>
      </c>
      <c r="G204" s="56">
        <v>0.33090303128685628</v>
      </c>
      <c r="H204" s="56">
        <v>0.27124837091602005</v>
      </c>
      <c r="I204" s="56">
        <v>0.41292398582297113</v>
      </c>
      <c r="J204" s="56">
        <v>0.28958291974627587</v>
      </c>
      <c r="K204" s="56">
        <v>0.17686511063624022</v>
      </c>
      <c r="L204" s="56">
        <v>0.11474106896024885</v>
      </c>
      <c r="M204" s="85">
        <v>0.33138514095001531</v>
      </c>
    </row>
    <row r="205" spans="1:13" x14ac:dyDescent="0.4">
      <c r="A205" s="23" t="str">
        <f>B3&amp;C187&amp;D205</f>
        <v>DISTRIBUCION VOLUMEN X CRITERIO (Consumiciones)Total Bebidas CalientesEN MI CASA</v>
      </c>
      <c r="B205" s="23">
        <v>0</v>
      </c>
      <c r="C205" s="23">
        <v>0</v>
      </c>
      <c r="D205" s="24" t="s">
        <v>132</v>
      </c>
      <c r="E205" s="24">
        <v>0.39818934807223993</v>
      </c>
      <c r="F205" s="24">
        <v>0.3459678314385507</v>
      </c>
      <c r="G205" s="24">
        <v>0.19496511415890463</v>
      </c>
      <c r="H205" s="24">
        <v>0.1891083484570745</v>
      </c>
      <c r="I205" s="24">
        <v>0.31853893066118</v>
      </c>
      <c r="J205" s="24">
        <v>0.51509141965218097</v>
      </c>
      <c r="K205" s="24">
        <v>0.56501984281931328</v>
      </c>
      <c r="L205" s="24">
        <v>0.66984079912957517</v>
      </c>
      <c r="M205" s="85">
        <v>0.84974396282710085</v>
      </c>
    </row>
    <row r="206" spans="1:13" x14ac:dyDescent="0.4">
      <c r="A206" s="23" t="str">
        <f>B3&amp;C187&amp;D206</f>
        <v>DISTRIBUCION VOLUMEN X CRITERIO (Consumiciones)Total Bebidas CalientesEN M.TRANSP.(AVION,TREN,AUTOC,E</v>
      </c>
      <c r="B206" s="23">
        <v>0</v>
      </c>
      <c r="C206" s="23">
        <v>0</v>
      </c>
      <c r="D206" s="23" t="s">
        <v>134</v>
      </c>
      <c r="E206" s="56">
        <v>0.13235731163170655</v>
      </c>
      <c r="F206" s="56">
        <v>0.10465670140839745</v>
      </c>
      <c r="G206" s="56">
        <v>0.10418496227528465</v>
      </c>
      <c r="H206" s="56">
        <v>0.13839071575352702</v>
      </c>
      <c r="I206" s="56">
        <v>8.6821922373152005E-2</v>
      </c>
      <c r="J206" s="56">
        <v>0.11521928539536463</v>
      </c>
      <c r="K206" s="56">
        <v>8.5806550851809521E-2</v>
      </c>
      <c r="L206" s="56">
        <v>0.12644815955796515</v>
      </c>
      <c r="M206" s="85">
        <v>0.11854393134633388</v>
      </c>
    </row>
    <row r="207" spans="1:13" x14ac:dyDescent="0.4">
      <c r="A207" s="23" t="str">
        <f>B3&amp;C187&amp;D207</f>
        <v>DISTRIBUCION VOLUMEN X CRITERIO (Consumiciones)Total Bebidas CalientesEN OTRO LUGAR</v>
      </c>
      <c r="B207" s="23">
        <v>0</v>
      </c>
      <c r="C207" s="23">
        <v>0</v>
      </c>
      <c r="D207" s="24" t="s">
        <v>136</v>
      </c>
      <c r="E207" s="24">
        <v>1.0049357511797599</v>
      </c>
      <c r="F207" s="24">
        <v>0.96080828536663399</v>
      </c>
      <c r="G207" s="24">
        <v>1.1478982713640675</v>
      </c>
      <c r="H207" s="24">
        <v>1.0128035997120959</v>
      </c>
      <c r="I207" s="24">
        <v>1.1870380157587885</v>
      </c>
      <c r="J207" s="24">
        <v>1.2721831123640697</v>
      </c>
      <c r="K207" s="24">
        <v>1.0766648287112304</v>
      </c>
      <c r="L207" s="24">
        <v>1.2191603223952245</v>
      </c>
      <c r="M207" s="85">
        <v>1.3041473990935843</v>
      </c>
    </row>
    <row r="208" spans="1:13" x14ac:dyDescent="0.4">
      <c r="A208" s="23" t="str">
        <f>B3&amp;C187&amp;D208</f>
        <v>DISTRIBUCION VOLUMEN X CRITERIO (Consumiciones)Total Bebidas CalientesDESAYUNO</v>
      </c>
      <c r="B208" s="23">
        <v>0</v>
      </c>
      <c r="C208" s="23">
        <v>0</v>
      </c>
      <c r="D208" s="23" t="s">
        <v>138</v>
      </c>
      <c r="E208" s="56">
        <v>57.472148503889201</v>
      </c>
      <c r="F208" s="56">
        <v>56.774536476652479</v>
      </c>
      <c r="G208" s="56">
        <v>58.970296450791693</v>
      </c>
      <c r="H208" s="56">
        <v>60.634898283871152</v>
      </c>
      <c r="I208" s="56">
        <v>56.596502788435508</v>
      </c>
      <c r="J208" s="56">
        <v>56.527743235314745</v>
      </c>
      <c r="K208" s="56">
        <v>57.086201687605943</v>
      </c>
      <c r="L208" s="56">
        <v>58.761239402131707</v>
      </c>
      <c r="M208" s="85">
        <v>55.785518719219077</v>
      </c>
    </row>
    <row r="209" spans="1:13" x14ac:dyDescent="0.4">
      <c r="A209" s="23" t="str">
        <f>B3&amp;C187&amp;D209</f>
        <v>DISTRIBUCION VOLUMEN X CRITERIO (Consumiciones)Total Bebidas CalientesAPERITIVO/ANTES DE COMER</v>
      </c>
      <c r="B209" s="23">
        <v>0</v>
      </c>
      <c r="C209" s="23">
        <v>0</v>
      </c>
      <c r="D209" s="24" t="s">
        <v>140</v>
      </c>
      <c r="E209" s="24">
        <v>9.5934785804027971</v>
      </c>
      <c r="F209" s="24">
        <v>9.8690391126260444</v>
      </c>
      <c r="G209" s="24">
        <v>8.984392346271882</v>
      </c>
      <c r="H209" s="24">
        <v>9.0695720795899657</v>
      </c>
      <c r="I209" s="24">
        <v>9.7675476921615445</v>
      </c>
      <c r="J209" s="24">
        <v>9.6127747663309986</v>
      </c>
      <c r="K209" s="24">
        <v>9.411502445742844</v>
      </c>
      <c r="L209" s="24">
        <v>9.024855699976527</v>
      </c>
      <c r="M209" s="85">
        <v>9.3849509136780735</v>
      </c>
    </row>
    <row r="210" spans="1:13" x14ac:dyDescent="0.4">
      <c r="A210" s="23" t="str">
        <f>B3&amp;C187&amp;D210</f>
        <v>DISTRIBUCION VOLUMEN X CRITERIO (Consumiciones)Total Bebidas CalientesCOMIDA</v>
      </c>
      <c r="B210" s="23">
        <v>0</v>
      </c>
      <c r="C210" s="23">
        <v>0</v>
      </c>
      <c r="D210" s="23" t="s">
        <v>142</v>
      </c>
      <c r="E210" s="56">
        <v>8.9399081305022534</v>
      </c>
      <c r="F210" s="56">
        <v>8.9479659151278419</v>
      </c>
      <c r="G210" s="56">
        <v>10.320008062710656</v>
      </c>
      <c r="H210" s="56">
        <v>9.8294773913787861</v>
      </c>
      <c r="I210" s="56">
        <v>9.5852517885267403</v>
      </c>
      <c r="J210" s="56">
        <v>9.3183027494160573</v>
      </c>
      <c r="K210" s="56">
        <v>10.396381515374536</v>
      </c>
      <c r="L210" s="56">
        <v>10.428152977734653</v>
      </c>
      <c r="M210" s="85">
        <v>9.6495925096249877</v>
      </c>
    </row>
    <row r="211" spans="1:13" x14ac:dyDescent="0.4">
      <c r="A211" s="23" t="str">
        <f>B3&amp;C187&amp;D211</f>
        <v>DISTRIBUCION VOLUMEN X CRITERIO (Consumiciones)Total Bebidas CalientesTARDE/MERIENDA</v>
      </c>
      <c r="B211" s="23">
        <v>0</v>
      </c>
      <c r="C211" s="23">
        <v>0</v>
      </c>
      <c r="D211" s="24" t="s">
        <v>144</v>
      </c>
      <c r="E211" s="24">
        <v>16.866613436818856</v>
      </c>
      <c r="F211" s="24">
        <v>17.695725131943</v>
      </c>
      <c r="G211" s="24">
        <v>14.692556071613488</v>
      </c>
      <c r="H211" s="24">
        <v>12.093895259460592</v>
      </c>
      <c r="I211" s="24">
        <v>16.811027985382673</v>
      </c>
      <c r="J211" s="24">
        <v>17.049892436615092</v>
      </c>
      <c r="K211" s="24">
        <v>15.330099162823133</v>
      </c>
      <c r="L211" s="24">
        <v>13.256046971612514</v>
      </c>
      <c r="M211" s="85">
        <v>17.209453955859104</v>
      </c>
    </row>
    <row r="212" spans="1:13" x14ac:dyDescent="0.4">
      <c r="A212" s="23" t="str">
        <f>B3&amp;C187&amp;D212</f>
        <v>DISTRIBUCION VOLUMEN X CRITERIO (Consumiciones)Total Bebidas CalientesANTES DE CENAR</v>
      </c>
      <c r="B212" s="23">
        <v>0</v>
      </c>
      <c r="C212" s="23">
        <v>0</v>
      </c>
      <c r="D212" s="23" t="s">
        <v>146</v>
      </c>
      <c r="E212" s="56">
        <v>1.41031452635653</v>
      </c>
      <c r="F212" s="56">
        <v>1.2116257626167586</v>
      </c>
      <c r="G212" s="56">
        <v>1.0318212417036015</v>
      </c>
      <c r="H212" s="56">
        <v>0.91734016489141057</v>
      </c>
      <c r="I212" s="56">
        <v>1.1640293703647018</v>
      </c>
      <c r="J212" s="56">
        <v>1.0983550735600711</v>
      </c>
      <c r="K212" s="56">
        <v>1.0481173577931282</v>
      </c>
      <c r="L212" s="56">
        <v>1.0473223949668709</v>
      </c>
      <c r="M212" s="85">
        <v>1.3439584121152326</v>
      </c>
    </row>
    <row r="213" spans="1:13" x14ac:dyDescent="0.4">
      <c r="A213" s="23" t="str">
        <f>B3&amp;C187&amp;D213</f>
        <v>DISTRIBUCION VOLUMEN X CRITERIO (Consumiciones)Total Bebidas CalientesCENA</v>
      </c>
      <c r="B213" s="23">
        <v>0</v>
      </c>
      <c r="C213" s="23">
        <v>0</v>
      </c>
      <c r="D213" s="24" t="s">
        <v>148</v>
      </c>
      <c r="E213" s="24">
        <v>2.0351139726873266</v>
      </c>
      <c r="F213" s="24">
        <v>1.8227942257826197</v>
      </c>
      <c r="G213" s="24">
        <v>1.7622962107567948</v>
      </c>
      <c r="H213" s="24">
        <v>2.5791128260637231</v>
      </c>
      <c r="I213" s="24">
        <v>1.8117404557246803</v>
      </c>
      <c r="J213" s="24">
        <v>1.7609044918321937</v>
      </c>
      <c r="K213" s="24">
        <v>1.9583770143557728</v>
      </c>
      <c r="L213" s="24">
        <v>2.3578583900386545</v>
      </c>
      <c r="M213" s="85">
        <v>2.0012793860482616</v>
      </c>
    </row>
    <row r="214" spans="1:13" x14ac:dyDescent="0.4">
      <c r="A214" s="23" t="str">
        <f>B3&amp;C187&amp;D214</f>
        <v>DISTRIBUCION VOLUMEN X CRITERIO (Consumiciones)Total Bebidas CalientesDESPUES DE LA CENA</v>
      </c>
      <c r="B214" s="23">
        <v>0</v>
      </c>
      <c r="C214" s="23">
        <v>0</v>
      </c>
      <c r="D214" s="23" t="s">
        <v>150</v>
      </c>
      <c r="E214" s="56">
        <v>0.80009941818939223</v>
      </c>
      <c r="F214" s="56">
        <v>0.91589765763560615</v>
      </c>
      <c r="G214" s="56">
        <v>1.0320272716571872</v>
      </c>
      <c r="H214" s="56">
        <v>1.4739556767593476</v>
      </c>
      <c r="I214" s="56">
        <v>0.92154638483501228</v>
      </c>
      <c r="J214" s="56">
        <v>0.8484520097563496</v>
      </c>
      <c r="K214" s="56">
        <v>1.0178639802542058</v>
      </c>
      <c r="L214" s="56">
        <v>1.381474821858423</v>
      </c>
      <c r="M214" s="85">
        <v>1.2550620369463912</v>
      </c>
    </row>
    <row r="215" spans="1:13" x14ac:dyDescent="0.4">
      <c r="A215" s="23" t="str">
        <f>B3&amp;C187&amp;D215</f>
        <v>DISTRIBUCION VOLUMEN X CRITERIO (Consumiciones)Total Bebidas CalientesDURANTE EL DIA</v>
      </c>
      <c r="B215" s="23">
        <v>0</v>
      </c>
      <c r="C215" s="23">
        <v>0</v>
      </c>
      <c r="D215" s="24" t="s">
        <v>152</v>
      </c>
      <c r="E215" s="24">
        <v>2.8823150108909448</v>
      </c>
      <c r="F215" s="24">
        <v>2.7624186040604486</v>
      </c>
      <c r="G215" s="24">
        <v>3.2066185006897161</v>
      </c>
      <c r="H215" s="24">
        <v>3.4017476848392998</v>
      </c>
      <c r="I215" s="24">
        <v>3.3423484077984211</v>
      </c>
      <c r="J215" s="24">
        <v>3.783556639594396</v>
      </c>
      <c r="K215" s="24">
        <v>3.7514579404013371</v>
      </c>
      <c r="L215" s="24">
        <v>3.7430523045878945</v>
      </c>
      <c r="M215" s="85">
        <v>3.3701840665088794</v>
      </c>
    </row>
    <row r="216" spans="1:13" x14ac:dyDescent="0.4">
      <c r="A216" s="23" t="str">
        <f>B3&amp;C187&amp;D216</f>
        <v>DISTRIBUCION VOLUMEN X CRITERIO (Consumiciones)Total Bebidas CalientesCON AMIGOS</v>
      </c>
      <c r="B216" s="23">
        <v>0</v>
      </c>
      <c r="C216" s="23">
        <v>0</v>
      </c>
      <c r="D216" s="23" t="s">
        <v>154</v>
      </c>
      <c r="E216" s="56">
        <v>20.628151597227813</v>
      </c>
      <c r="F216" s="56">
        <v>20.875230681060984</v>
      </c>
      <c r="G216" s="56">
        <v>18.431679682661557</v>
      </c>
      <c r="H216" s="56">
        <v>17.607871571705783</v>
      </c>
      <c r="I216" s="56">
        <v>20.389106818529658</v>
      </c>
      <c r="J216" s="56">
        <v>19.610749696497823</v>
      </c>
      <c r="K216" s="56">
        <v>18.438321607493179</v>
      </c>
      <c r="L216" s="56">
        <v>17.37334151267493</v>
      </c>
      <c r="M216" s="85">
        <v>20.070348636697233</v>
      </c>
    </row>
    <row r="217" spans="1:13" x14ac:dyDescent="0.4">
      <c r="A217" s="23" t="str">
        <f>B3&amp;C187&amp;D217</f>
        <v>DISTRIBUCION VOLUMEN X CRITERIO (Consumiciones)Total Bebidas CalientesCON CLIENTES</v>
      </c>
      <c r="B217" s="23">
        <v>0</v>
      </c>
      <c r="C217" s="23">
        <v>0</v>
      </c>
      <c r="D217" s="24" t="s">
        <v>156</v>
      </c>
      <c r="E217" s="24">
        <v>1.0712716147774133</v>
      </c>
      <c r="F217" s="24">
        <v>1.0856867119193863</v>
      </c>
      <c r="G217" s="24">
        <v>1.1083549839168925</v>
      </c>
      <c r="H217" s="24">
        <v>1.0257407931745877</v>
      </c>
      <c r="I217" s="24">
        <v>0.98591947501867871</v>
      </c>
      <c r="J217" s="24">
        <v>1.0259260598591158</v>
      </c>
      <c r="K217" s="24">
        <v>0.99925582525382317</v>
      </c>
      <c r="L217" s="24">
        <v>0.87652470562228391</v>
      </c>
      <c r="M217" s="85">
        <v>1.0113292369945082</v>
      </c>
    </row>
    <row r="218" spans="1:13" x14ac:dyDescent="0.4">
      <c r="A218" s="23" t="str">
        <f>B3&amp;C187&amp;D218</f>
        <v>DISTRIBUCION VOLUMEN X CRITERIO (Consumiciones)Total Bebidas CalientesCON COMPAÑEROS DE TRABAJO</v>
      </c>
      <c r="B218" s="23">
        <v>0</v>
      </c>
      <c r="C218" s="23">
        <v>0</v>
      </c>
      <c r="D218" s="23" t="s">
        <v>158</v>
      </c>
      <c r="E218" s="56">
        <v>17.140109478187458</v>
      </c>
      <c r="F218" s="56">
        <v>18.541843130672675</v>
      </c>
      <c r="G218" s="56">
        <v>17.943808753734196</v>
      </c>
      <c r="H218" s="56">
        <v>15.878092093833212</v>
      </c>
      <c r="I218" s="56">
        <v>17.137965169624486</v>
      </c>
      <c r="J218" s="56">
        <v>18.17785042970004</v>
      </c>
      <c r="K218" s="56">
        <v>17.175796098959307</v>
      </c>
      <c r="L218" s="56">
        <v>16.019344434874398</v>
      </c>
      <c r="M218" s="85">
        <v>16.412964957171443</v>
      </c>
    </row>
    <row r="219" spans="1:13" x14ac:dyDescent="0.4">
      <c r="A219" s="23" t="str">
        <f>B3&amp;C187&amp;D219</f>
        <v>DISTRIBUCION VOLUMEN X CRITERIO (Consumiciones)Total Bebidas CalientesCON COMPAÑEROS DE CLASE</v>
      </c>
      <c r="B219" s="23">
        <v>0</v>
      </c>
      <c r="C219" s="23">
        <v>0</v>
      </c>
      <c r="D219" s="24" t="s">
        <v>160</v>
      </c>
      <c r="E219" s="24">
        <v>0.54719461221366494</v>
      </c>
      <c r="F219" s="24">
        <v>0.63164519127675978</v>
      </c>
      <c r="G219" s="24">
        <v>0.43819432209759729</v>
      </c>
      <c r="H219" s="24">
        <v>0.45210632391026756</v>
      </c>
      <c r="I219" s="24">
        <v>0.49831562963906784</v>
      </c>
      <c r="J219" s="24">
        <v>0.50566023254355108</v>
      </c>
      <c r="K219" s="24">
        <v>0.42309245073608936</v>
      </c>
      <c r="L219" s="24">
        <v>0.44522138456397475</v>
      </c>
      <c r="M219" s="85">
        <v>0.66981778266625469</v>
      </c>
    </row>
    <row r="220" spans="1:13" x14ac:dyDescent="0.4">
      <c r="A220" s="23" t="str">
        <f>B3&amp;C187&amp;D220</f>
        <v>DISTRIBUCION VOLUMEN X CRITERIO (Consumiciones)Total Bebidas CalientesCON FAMILIA</v>
      </c>
      <c r="B220" s="23">
        <v>0</v>
      </c>
      <c r="C220" s="23">
        <v>0</v>
      </c>
      <c r="D220" s="23" t="s">
        <v>162</v>
      </c>
      <c r="E220" s="56">
        <v>17.607832912443303</v>
      </c>
      <c r="F220" s="56">
        <v>15.420355122191145</v>
      </c>
      <c r="G220" s="56">
        <v>16.482873279269064</v>
      </c>
      <c r="H220" s="56">
        <v>19.197333291461295</v>
      </c>
      <c r="I220" s="56">
        <v>17.873702003436446</v>
      </c>
      <c r="J220" s="56">
        <v>15.888001239838673</v>
      </c>
      <c r="K220" s="56">
        <v>16.930835291584138</v>
      </c>
      <c r="L220" s="56">
        <v>18.432967315526177</v>
      </c>
      <c r="M220" s="85">
        <v>15.823054095091113</v>
      </c>
    </row>
    <row r="221" spans="1:13" x14ac:dyDescent="0.4">
      <c r="A221" s="23" t="str">
        <f>B3&amp;C187&amp;D221</f>
        <v>DISTRIBUCION VOLUMEN X CRITERIO (Consumiciones)Total Bebidas CalientesCON LA PAREJA</v>
      </c>
      <c r="B221" s="23">
        <v>0</v>
      </c>
      <c r="C221" s="23">
        <v>0</v>
      </c>
      <c r="D221" s="24" t="s">
        <v>164</v>
      </c>
      <c r="E221" s="24">
        <v>15.114238590359392</v>
      </c>
      <c r="F221" s="24">
        <v>15.214739226308675</v>
      </c>
      <c r="G221" s="24">
        <v>16.790410298112572</v>
      </c>
      <c r="H221" s="24">
        <v>17.031531670709512</v>
      </c>
      <c r="I221" s="24">
        <v>16.191774397962561</v>
      </c>
      <c r="J221" s="24">
        <v>15.594336594059847</v>
      </c>
      <c r="K221" s="24">
        <v>16.846005365567759</v>
      </c>
      <c r="L221" s="24">
        <v>17.925369777264091</v>
      </c>
      <c r="M221" s="85">
        <v>17.049858624482443</v>
      </c>
    </row>
    <row r="222" spans="1:13" x14ac:dyDescent="0.4">
      <c r="A222" s="23" t="str">
        <f>B3&amp;C187&amp;D222</f>
        <v>DISTRIBUCION VOLUMEN X CRITERIO (Consumiciones)Total Bebidas CalientesESTABA SOLO/A</v>
      </c>
      <c r="B222" s="23">
        <v>0</v>
      </c>
      <c r="C222" s="23">
        <v>0</v>
      </c>
      <c r="D222" s="23" t="s">
        <v>166</v>
      </c>
      <c r="E222" s="56">
        <v>27.416212846514121</v>
      </c>
      <c r="F222" s="56">
        <v>27.770066961189873</v>
      </c>
      <c r="G222" s="56">
        <v>28.307607798364533</v>
      </c>
      <c r="H222" s="56">
        <v>28.286089686866379</v>
      </c>
      <c r="I222" s="56">
        <v>26.445934056157743</v>
      </c>
      <c r="J222" s="56">
        <v>28.697512573661545</v>
      </c>
      <c r="K222" s="56">
        <v>28.668996847078159</v>
      </c>
      <c r="L222" s="56">
        <v>28.560055424400392</v>
      </c>
      <c r="M222" s="85">
        <v>28.473777864797782</v>
      </c>
    </row>
    <row r="223" spans="1:13" x14ac:dyDescent="0.4">
      <c r="A223" s="23" t="str">
        <f>B3&amp;C187&amp;D223</f>
        <v>DISTRIBUCION VOLUMEN X CRITERIO (Consumiciones)Total Bebidas CalientesOTROS</v>
      </c>
      <c r="B223" s="23">
        <v>0</v>
      </c>
      <c r="C223" s="23">
        <v>0</v>
      </c>
      <c r="D223" s="24" t="s">
        <v>168</v>
      </c>
      <c r="E223" s="24">
        <v>0.4749907118593491</v>
      </c>
      <c r="F223" s="24">
        <v>0.46043542885858857</v>
      </c>
      <c r="G223" s="24">
        <v>0.49709965525757205</v>
      </c>
      <c r="H223" s="24">
        <v>0.52122937654392587</v>
      </c>
      <c r="I223" s="24">
        <v>0.47728742561470355</v>
      </c>
      <c r="J223" s="24">
        <v>0.49995166105172267</v>
      </c>
      <c r="K223" s="24">
        <v>0.51767316419410381</v>
      </c>
      <c r="L223" s="24">
        <v>0.36719077489814683</v>
      </c>
      <c r="M223" s="85">
        <v>0.48884800228299546</v>
      </c>
    </row>
    <row r="224" spans="1:13" x14ac:dyDescent="0.4">
      <c r="A224" s="23" t="str">
        <f>B3&amp;C187&amp;D224</f>
        <v>DISTRIBUCION VOLUMEN X CRITERIO (Consumiciones)Total Bebidas CalientesESTAR TRABAJANDO</v>
      </c>
      <c r="B224" s="23">
        <v>0</v>
      </c>
      <c r="C224" s="23">
        <v>0</v>
      </c>
      <c r="D224" s="23" t="s">
        <v>170</v>
      </c>
      <c r="E224" s="56">
        <v>25.078275205206975</v>
      </c>
      <c r="F224" s="56">
        <v>27.449209756356634</v>
      </c>
      <c r="G224" s="56">
        <v>27.077705912628836</v>
      </c>
      <c r="H224" s="56">
        <v>24.299626849228755</v>
      </c>
      <c r="I224" s="56">
        <v>24.819390653143049</v>
      </c>
      <c r="J224" s="56">
        <v>26.519322664324747</v>
      </c>
      <c r="K224" s="56">
        <v>25.118776884042365</v>
      </c>
      <c r="L224" s="56">
        <v>23.864929561389246</v>
      </c>
      <c r="M224" s="85">
        <v>24.441728268513028</v>
      </c>
    </row>
    <row r="225" spans="1:13" x14ac:dyDescent="0.4">
      <c r="A225" s="23" t="str">
        <f>B3&amp;C187&amp;D225</f>
        <v>DISTRIBUCION VOLUMEN X CRITERIO (Consumiciones)Total Bebidas CalientesCOMIDA DE NEGOCIOS</v>
      </c>
      <c r="B225" s="23">
        <v>0</v>
      </c>
      <c r="C225" s="23">
        <v>0</v>
      </c>
      <c r="D225" s="24" t="s">
        <v>172</v>
      </c>
      <c r="E225" s="24">
        <v>0.31751879971371111</v>
      </c>
      <c r="F225" s="24">
        <v>0.17980343022214512</v>
      </c>
      <c r="G225" s="24">
        <v>0.17945747497136122</v>
      </c>
      <c r="H225" s="24">
        <v>0.21443962296931168</v>
      </c>
      <c r="I225" s="24">
        <v>0.16191231563416267</v>
      </c>
      <c r="J225" s="24">
        <v>0.15353365091899351</v>
      </c>
      <c r="K225" s="24">
        <v>0.15326145586579928</v>
      </c>
      <c r="L225" s="24">
        <v>0.16531283276346753</v>
      </c>
      <c r="M225" s="85">
        <v>0.2131307110878205</v>
      </c>
    </row>
    <row r="226" spans="1:13" x14ac:dyDescent="0.4">
      <c r="A226" s="23" t="str">
        <f>B3&amp;C187&amp;D226</f>
        <v>DISTRIBUCION VOLUMEN X CRITERIO (Consumiciones)Total Bebidas CalientesPOR PLACER/RELAX</v>
      </c>
      <c r="B226" s="23">
        <v>0</v>
      </c>
      <c r="C226" s="23">
        <v>0</v>
      </c>
      <c r="D226" s="23" t="s">
        <v>174</v>
      </c>
      <c r="E226" s="56">
        <v>14.773823619132315</v>
      </c>
      <c r="F226" s="56">
        <v>13.640062352980738</v>
      </c>
      <c r="G226" s="56">
        <v>14.490374369812228</v>
      </c>
      <c r="H226" s="56">
        <v>15.80445724468145</v>
      </c>
      <c r="I226" s="56">
        <v>13.336084700283706</v>
      </c>
      <c r="J226" s="56">
        <v>13.260067231728062</v>
      </c>
      <c r="K226" s="56">
        <v>14.621318863181177</v>
      </c>
      <c r="L226" s="56">
        <v>15.939977167579201</v>
      </c>
      <c r="M226" s="85">
        <v>13.828280414292013</v>
      </c>
    </row>
    <row r="227" spans="1:13" x14ac:dyDescent="0.4">
      <c r="A227" s="23" t="str">
        <f>B3&amp;C187&amp;D227</f>
        <v>DISTRIBUCION VOLUMEN X CRITERIO (Consumiciones)Total Bebidas CalientesTENER HAMBRE/SIN PLANIFICAR</v>
      </c>
      <c r="B227" s="23">
        <v>0</v>
      </c>
      <c r="C227" s="23">
        <v>0</v>
      </c>
      <c r="D227" s="24" t="s">
        <v>176</v>
      </c>
      <c r="E227" s="24">
        <v>23.914993754971832</v>
      </c>
      <c r="F227" s="24">
        <v>23.57427305969933</v>
      </c>
      <c r="G227" s="24">
        <v>23.441669596579811</v>
      </c>
      <c r="H227" s="24">
        <v>23.515273247971781</v>
      </c>
      <c r="I227" s="24">
        <v>24.391772739301448</v>
      </c>
      <c r="J227" s="24">
        <v>22.786360298594481</v>
      </c>
      <c r="K227" s="24">
        <v>22.581925088722762</v>
      </c>
      <c r="L227" s="24">
        <v>22.80557428485081</v>
      </c>
      <c r="M227" s="85">
        <v>23.766379436660635</v>
      </c>
    </row>
    <row r="228" spans="1:13" x14ac:dyDescent="0.4">
      <c r="A228" s="23" t="str">
        <f>B3&amp;C187&amp;D228</f>
        <v>DISTRIBUCION VOLUMEN X CRITERIO (Consumiciones)Total Bebidas CalientesESTAR DE COMPRAS</v>
      </c>
      <c r="B228" s="23">
        <v>0</v>
      </c>
      <c r="C228" s="23">
        <v>0</v>
      </c>
      <c r="D228" s="23" t="s">
        <v>178</v>
      </c>
      <c r="E228" s="56">
        <v>3.1381063420089124</v>
      </c>
      <c r="F228" s="56">
        <v>3.3274834718562247</v>
      </c>
      <c r="G228" s="56">
        <v>2.9145452685044213</v>
      </c>
      <c r="H228" s="56">
        <v>2.9008407668863767</v>
      </c>
      <c r="I228" s="56">
        <v>3.6468695410258518</v>
      </c>
      <c r="J228" s="56">
        <v>2.9218200536525423</v>
      </c>
      <c r="K228" s="56">
        <v>3.0491270500499721</v>
      </c>
      <c r="L228" s="56">
        <v>3.061639033906737</v>
      </c>
      <c r="M228" s="85">
        <v>3.2866400615794515</v>
      </c>
    </row>
    <row r="229" spans="1:13" x14ac:dyDescent="0.4">
      <c r="A229" s="23" t="str">
        <f>B3&amp;C187&amp;D229</f>
        <v>DISTRIBUCION VOLUMEN X CRITERIO (Consumiciones)Total Bebidas CalientesNO COCINAR EN CASA</v>
      </c>
      <c r="B229" s="23">
        <v>0</v>
      </c>
      <c r="C229" s="23">
        <v>0</v>
      </c>
      <c r="D229" s="24" t="s">
        <v>180</v>
      </c>
      <c r="E229" s="24">
        <v>1.8065230445601779</v>
      </c>
      <c r="F229" s="24">
        <v>1.7523202325781768</v>
      </c>
      <c r="G229" s="24">
        <v>1.9457690387294768</v>
      </c>
      <c r="H229" s="24">
        <v>2.2511395356965029</v>
      </c>
      <c r="I229" s="24">
        <v>2.0752821043282759</v>
      </c>
      <c r="J229" s="24">
        <v>2.0419892030715525</v>
      </c>
      <c r="K229" s="24">
        <v>2.2149098415808628</v>
      </c>
      <c r="L229" s="24">
        <v>2.4382497926609048</v>
      </c>
      <c r="M229" s="85">
        <v>2.0072284191984049</v>
      </c>
    </row>
    <row r="230" spans="1:13" x14ac:dyDescent="0.4">
      <c r="A230" s="23" t="str">
        <f>B3&amp;C187&amp;D230</f>
        <v>DISTRIBUCION VOLUMEN X CRITERIO (Consumiciones)Total Bebidas CalientesCELEBRACION/FIESTA/SALIR TOMAR</v>
      </c>
      <c r="B230" s="23">
        <v>0</v>
      </c>
      <c r="C230" s="23">
        <v>0</v>
      </c>
      <c r="D230" s="23" t="s">
        <v>182</v>
      </c>
      <c r="E230" s="56">
        <v>24.117094832100701</v>
      </c>
      <c r="F230" s="56">
        <v>22.996738750333925</v>
      </c>
      <c r="G230" s="56">
        <v>22.746860889775515</v>
      </c>
      <c r="H230" s="56">
        <v>23.788817531957399</v>
      </c>
      <c r="I230" s="56">
        <v>24.35774002899641</v>
      </c>
      <c r="J230" s="56">
        <v>24.682914949281002</v>
      </c>
      <c r="K230" s="56">
        <v>24.959135072370483</v>
      </c>
      <c r="L230" s="56">
        <v>24.209683141547355</v>
      </c>
      <c r="M230" s="85">
        <v>25.354958444747734</v>
      </c>
    </row>
    <row r="231" spans="1:13" x14ac:dyDescent="0.4">
      <c r="A231" s="23" t="str">
        <f>B3&amp;C187&amp;D231</f>
        <v>DISTRIBUCION VOLUMEN X CRITERIO (Consumiciones)Total Bebidas CalientesVIENDO DEPORTES</v>
      </c>
      <c r="B231" s="23">
        <v>0</v>
      </c>
      <c r="C231" s="23">
        <v>0</v>
      </c>
      <c r="D231" s="24" t="s">
        <v>184</v>
      </c>
      <c r="E231" s="24">
        <v>0.60812274674878153</v>
      </c>
      <c r="F231" s="24">
        <v>0.59812808281325613</v>
      </c>
      <c r="G231" s="24">
        <v>0.32518235343446089</v>
      </c>
      <c r="H231" s="24">
        <v>0.1951113298137184</v>
      </c>
      <c r="I231" s="24">
        <v>0.37487776798497557</v>
      </c>
      <c r="J231" s="24">
        <v>0.47538558613742282</v>
      </c>
      <c r="K231" s="24">
        <v>0.42883870402843549</v>
      </c>
      <c r="L231" s="24">
        <v>0.25910572245597702</v>
      </c>
      <c r="M231" s="85">
        <v>0.35216996542874313</v>
      </c>
    </row>
    <row r="232" spans="1:13" x14ac:dyDescent="0.4">
      <c r="A232" s="23" t="str">
        <f>B3&amp;C187&amp;D232</f>
        <v>DISTRIBUCION VOLUMEN X CRITERIO (Consumiciones)Total Bebidas CalientesOTROS MOTIVOS</v>
      </c>
      <c r="B232" s="23">
        <v>0</v>
      </c>
      <c r="C232" s="23">
        <v>0</v>
      </c>
      <c r="D232" s="23" t="s">
        <v>185</v>
      </c>
      <c r="E232" s="56">
        <v>6.2455452009303647</v>
      </c>
      <c r="F232" s="56">
        <v>6.4819750902699536</v>
      </c>
      <c r="G232" s="56">
        <v>6.878461560950015</v>
      </c>
      <c r="H232" s="56">
        <v>7.0302831073171896</v>
      </c>
      <c r="I232" s="56">
        <v>6.8360677367041349</v>
      </c>
      <c r="J232" s="56">
        <v>7.1585982442998786</v>
      </c>
      <c r="K232" s="56">
        <v>6.8727085704729696</v>
      </c>
      <c r="L232" s="56">
        <v>7.2555363209915802</v>
      </c>
      <c r="M232" s="85">
        <v>6.7494860380878903</v>
      </c>
    </row>
    <row r="233" spans="1:13" x14ac:dyDescent="0.4">
      <c r="A233" s="23" t="str">
        <f>B3&amp;C233&amp;D233</f>
        <v>DISTRIBUCION VOLUMEN X CRITERIO (Consumiciones)Total AperitivosT.ESPAÑA</v>
      </c>
      <c r="B233" s="23">
        <v>0</v>
      </c>
      <c r="C233" s="23" t="s">
        <v>65</v>
      </c>
      <c r="D233" s="24" t="s">
        <v>45</v>
      </c>
      <c r="E233" s="24">
        <v>100</v>
      </c>
      <c r="F233" s="24">
        <v>100</v>
      </c>
      <c r="G233" s="24">
        <v>100</v>
      </c>
      <c r="H233" s="24">
        <v>100</v>
      </c>
      <c r="I233" s="24">
        <v>100</v>
      </c>
      <c r="J233" s="24">
        <v>100</v>
      </c>
      <c r="K233" s="24">
        <v>100</v>
      </c>
      <c r="L233" s="24">
        <v>100</v>
      </c>
      <c r="M233" s="85">
        <v>100</v>
      </c>
    </row>
    <row r="234" spans="1:13" x14ac:dyDescent="0.4">
      <c r="A234" s="23" t="str">
        <f>B3&amp;C233&amp;D234</f>
        <v>DISTRIBUCION VOLUMEN X CRITERIO (Consumiciones)Total AperitivosHiper+Super+Discount+G.A</v>
      </c>
      <c r="B234" s="23">
        <v>0</v>
      </c>
      <c r="C234" s="23">
        <v>0</v>
      </c>
      <c r="D234" s="23" t="s">
        <v>108</v>
      </c>
      <c r="E234" s="56">
        <v>40.592829036713759</v>
      </c>
      <c r="F234" s="56">
        <v>42.199849284099471</v>
      </c>
      <c r="G234" s="56">
        <v>40.783859084270581</v>
      </c>
      <c r="H234" s="56">
        <v>35.539402132860772</v>
      </c>
      <c r="I234" s="56">
        <v>39.194150968470716</v>
      </c>
      <c r="J234" s="56">
        <v>41.507512932096233</v>
      </c>
      <c r="K234" s="56">
        <v>39.688081978813933</v>
      </c>
      <c r="L234" s="56">
        <v>39.657110553358741</v>
      </c>
      <c r="M234" s="85">
        <v>42.62762866165761</v>
      </c>
    </row>
    <row r="235" spans="1:13" x14ac:dyDescent="0.4">
      <c r="A235" s="23" t="str">
        <f>B3&amp;C233&amp;D235</f>
        <v>DISTRIBUCION VOLUMEN X CRITERIO (Consumiciones)Total AperitivosRestaurantes</v>
      </c>
      <c r="B235" s="23">
        <v>0</v>
      </c>
      <c r="C235" s="23">
        <v>0</v>
      </c>
      <c r="D235" s="24" t="s">
        <v>109</v>
      </c>
      <c r="E235" s="24">
        <v>1.8384757350295406</v>
      </c>
      <c r="F235" s="24">
        <v>1.9470817150696578</v>
      </c>
      <c r="G235" s="24">
        <v>1.06404196211816</v>
      </c>
      <c r="H235" s="24">
        <v>1.7729038006294446</v>
      </c>
      <c r="I235" s="24">
        <v>1.7349903651284095</v>
      </c>
      <c r="J235" s="24">
        <v>2.1317371677717492</v>
      </c>
      <c r="K235" s="24">
        <v>3.5624623325665614</v>
      </c>
      <c r="L235" s="24">
        <v>2.5723086804157886</v>
      </c>
      <c r="M235" s="85">
        <v>1.7308710168168162</v>
      </c>
    </row>
    <row r="236" spans="1:13" x14ac:dyDescent="0.4">
      <c r="A236" s="23" t="str">
        <f>B3&amp;C233&amp;D236</f>
        <v>DISTRIBUCION VOLUMEN X CRITERIO (Consumiciones)Total AperitivosRestaurantes Fast Food</v>
      </c>
      <c r="B236" s="23">
        <v>0</v>
      </c>
      <c r="C236" s="23">
        <v>0</v>
      </c>
      <c r="D236" s="23" t="s">
        <v>110</v>
      </c>
      <c r="E236" s="56">
        <v>2.2229018915959591</v>
      </c>
      <c r="F236" s="56">
        <v>1.7435186366007767</v>
      </c>
      <c r="G236" s="56">
        <v>1.6115048670276535</v>
      </c>
      <c r="H236" s="56">
        <v>2.3945750264025314</v>
      </c>
      <c r="I236" s="56">
        <v>1.6402222665204822</v>
      </c>
      <c r="J236" s="56">
        <v>1.424772425551073</v>
      </c>
      <c r="K236" s="56">
        <v>1.929504663069898</v>
      </c>
      <c r="L236" s="56">
        <v>2.0465475753557643</v>
      </c>
      <c r="M236" s="85">
        <v>1.9587052044214015</v>
      </c>
    </row>
    <row r="237" spans="1:13" x14ac:dyDescent="0.4">
      <c r="A237" s="23" t="str">
        <f>B3&amp;C233&amp;D237</f>
        <v>DISTRIBUCION VOLUMEN X CRITERIO (Consumiciones)Total AperitivosBares/Cafeterias/Cervecerias</v>
      </c>
      <c r="B237" s="23">
        <v>0</v>
      </c>
      <c r="C237" s="23">
        <v>0</v>
      </c>
      <c r="D237" s="24" t="s">
        <v>111</v>
      </c>
      <c r="E237" s="24">
        <v>8.9205405886426856</v>
      </c>
      <c r="F237" s="24">
        <v>9.1020810387803603</v>
      </c>
      <c r="G237" s="24">
        <v>10.140064796821676</v>
      </c>
      <c r="H237" s="24">
        <v>11.071890069907859</v>
      </c>
      <c r="I237" s="24">
        <v>9.9818017209874093</v>
      </c>
      <c r="J237" s="24">
        <v>10.004677419503638</v>
      </c>
      <c r="K237" s="24">
        <v>9.7464857302640748</v>
      </c>
      <c r="L237" s="24">
        <v>12.853914592853929</v>
      </c>
      <c r="M237" s="85">
        <v>7.0254930878708395</v>
      </c>
    </row>
    <row r="238" spans="1:13" x14ac:dyDescent="0.4">
      <c r="A238" s="23" t="str">
        <f>B3&amp;C233&amp;D238</f>
        <v>DISTRIBUCION VOLUMEN X CRITERIO (Consumiciones)Total AperitivosPanaderias/Pastelerias</v>
      </c>
      <c r="B238" s="23">
        <v>0</v>
      </c>
      <c r="C238" s="23">
        <v>0</v>
      </c>
      <c r="D238" s="23" t="s">
        <v>112</v>
      </c>
      <c r="E238" s="56">
        <v>1.0402632525855164</v>
      </c>
      <c r="F238" s="56">
        <v>1.2954564952756362</v>
      </c>
      <c r="G238" s="56">
        <v>3.1294426714439454</v>
      </c>
      <c r="H238" s="56">
        <v>1.0475210429755215</v>
      </c>
      <c r="I238" s="56">
        <v>0.71996993255589892</v>
      </c>
      <c r="J238" s="56">
        <v>1.5289377275859808</v>
      </c>
      <c r="K238" s="56">
        <v>1.6098794099175977</v>
      </c>
      <c r="L238" s="56">
        <v>0.69519111240025566</v>
      </c>
      <c r="M238" s="85">
        <v>0.85205047459679606</v>
      </c>
    </row>
    <row r="239" spans="1:13" x14ac:dyDescent="0.4">
      <c r="A239" s="23" t="str">
        <f>B3&amp;C233&amp;D239</f>
        <v>DISTRIBUCION VOLUMEN X CRITERIO (Consumiciones)Total AperitivosTda.Alimentacion/Delicatesen</v>
      </c>
      <c r="B239" s="23">
        <v>0</v>
      </c>
      <c r="C239" s="23">
        <v>0</v>
      </c>
      <c r="D239" s="24" t="s">
        <v>113</v>
      </c>
      <c r="E239" s="24">
        <v>7.1226894787954755</v>
      </c>
      <c r="F239" s="24">
        <v>6.5400428960639969</v>
      </c>
      <c r="G239" s="24">
        <v>7.3467421149469452</v>
      </c>
      <c r="H239" s="24">
        <v>7.9536650507778823</v>
      </c>
      <c r="I239" s="24">
        <v>8.0692963221369478</v>
      </c>
      <c r="J239" s="24">
        <v>7.1713706868795146</v>
      </c>
      <c r="K239" s="24">
        <v>7.9141562585402143</v>
      </c>
      <c r="L239" s="24">
        <v>8.0281267018682065</v>
      </c>
      <c r="M239" s="85">
        <v>6.5523755776504391</v>
      </c>
    </row>
    <row r="240" spans="1:13" x14ac:dyDescent="0.4">
      <c r="A240" s="23" t="str">
        <f>B3&amp;C233&amp;D240</f>
        <v>DISTRIBUCION VOLUMEN X CRITERIO (Consumiciones)Total AperitivosCanal Conveniencia/24h</v>
      </c>
      <c r="B240" s="23">
        <v>0</v>
      </c>
      <c r="C240" s="23">
        <v>0</v>
      </c>
      <c r="D240" s="23" t="s">
        <v>115</v>
      </c>
      <c r="E240" s="56">
        <v>25.615761107177544</v>
      </c>
      <c r="F240" s="56">
        <v>23.008420767878192</v>
      </c>
      <c r="G240" s="56">
        <v>21.528756112545928</v>
      </c>
      <c r="H240" s="56">
        <v>20.367738249907426</v>
      </c>
      <c r="I240" s="56">
        <v>23.45371108674707</v>
      </c>
      <c r="J240" s="56">
        <v>20.954627185678792</v>
      </c>
      <c r="K240" s="56">
        <v>21.773278700095737</v>
      </c>
      <c r="L240" s="56">
        <v>15.121039826675819</v>
      </c>
      <c r="M240" s="85">
        <v>18.601242993738527</v>
      </c>
    </row>
    <row r="241" spans="1:13" x14ac:dyDescent="0.4">
      <c r="A241" s="23" t="str">
        <f>B3&amp;C233&amp;D241</f>
        <v>DISTRIBUCION VOLUMEN X CRITERIO (Consumiciones)Total AperitivosHoteles</v>
      </c>
      <c r="B241" s="23">
        <v>0</v>
      </c>
      <c r="C241" s="23">
        <v>0</v>
      </c>
      <c r="D241" s="24" t="s">
        <v>116</v>
      </c>
      <c r="E241" s="24">
        <v>0.14130573901469864</v>
      </c>
      <c r="F241" s="24">
        <v>5.4362120070334086E-2</v>
      </c>
      <c r="G241" s="24">
        <v>6.3581433199772969E-2</v>
      </c>
      <c r="H241" s="24">
        <v>0.31750190948446383</v>
      </c>
      <c r="I241" s="24">
        <v>0.14692165852686134</v>
      </c>
      <c r="J241" s="24">
        <v>7.3235279736440784E-2</v>
      </c>
      <c r="K241" s="24">
        <v>5.1917261050471189E-2</v>
      </c>
      <c r="L241" s="24">
        <v>6.5505950619184058E-2</v>
      </c>
      <c r="M241" s="85">
        <v>1.5003921807125793</v>
      </c>
    </row>
    <row r="242" spans="1:13" x14ac:dyDescent="0.4">
      <c r="A242" s="23" t="str">
        <f>B3&amp;C233&amp;D242</f>
        <v>DISTRIBUCION VOLUMEN X CRITERIO (Consumiciones)Total AperitivosEstaciones de servicio</v>
      </c>
      <c r="B242" s="23">
        <v>0</v>
      </c>
      <c r="C242" s="23">
        <v>0</v>
      </c>
      <c r="D242" s="23" t="s">
        <v>117</v>
      </c>
      <c r="E242" s="56">
        <v>2.6768918861405484</v>
      </c>
      <c r="F242" s="56">
        <v>1.9398473518443375</v>
      </c>
      <c r="G242" s="56">
        <v>2.6150983214668333</v>
      </c>
      <c r="H242" s="56">
        <v>4.3373298415707593</v>
      </c>
      <c r="I242" s="56">
        <v>2.9435346689258779</v>
      </c>
      <c r="J242" s="56">
        <v>2.5647296737522955</v>
      </c>
      <c r="K242" s="56">
        <v>2.4016864151100474</v>
      </c>
      <c r="L242" s="56">
        <v>3.8215176816707315</v>
      </c>
      <c r="M242" s="85">
        <v>2.8033971703960359</v>
      </c>
    </row>
    <row r="243" spans="1:13" x14ac:dyDescent="0.4">
      <c r="A243" s="23" t="str">
        <f>B3&amp;C233&amp;D243</f>
        <v>DISTRIBUCION VOLUMEN X CRITERIO (Consumiciones)Total AperitivosMaquinas dispensadoras</v>
      </c>
      <c r="B243" s="23">
        <v>0</v>
      </c>
      <c r="C243" s="23">
        <v>0</v>
      </c>
      <c r="D243" s="24" t="s">
        <v>118</v>
      </c>
      <c r="E243" s="24">
        <v>3.5801840910937521</v>
      </c>
      <c r="F243" s="24">
        <v>5.9504979421482815</v>
      </c>
      <c r="G243" s="24">
        <v>4.9931763925140533</v>
      </c>
      <c r="H243" s="24">
        <v>4.9581030650826783</v>
      </c>
      <c r="I243" s="24">
        <v>4.987580152164524</v>
      </c>
      <c r="J243" s="24">
        <v>6.8143064457054923</v>
      </c>
      <c r="K243" s="24">
        <v>6.277692011155894</v>
      </c>
      <c r="L243" s="24">
        <v>6.7377598678758313</v>
      </c>
      <c r="M243" s="85">
        <v>4.7738642187196758</v>
      </c>
    </row>
    <row r="244" spans="1:13" x14ac:dyDescent="0.4">
      <c r="A244" s="23" t="str">
        <f>B3&amp;C233&amp;D244</f>
        <v>DISTRIBUCION VOLUMEN X CRITERIO (Consumiciones)Total AperitivosServicio en la empresa</v>
      </c>
      <c r="B244" s="23">
        <v>0</v>
      </c>
      <c r="C244" s="23">
        <v>0</v>
      </c>
      <c r="D244" s="23" t="s">
        <v>119</v>
      </c>
      <c r="E244" s="56">
        <v>1.1600625244236031</v>
      </c>
      <c r="F244" s="56">
        <v>0.81974223716499528</v>
      </c>
      <c r="G244" s="56">
        <v>1.0184314906417598</v>
      </c>
      <c r="H244" s="56">
        <v>0.58271401860227845</v>
      </c>
      <c r="I244" s="56">
        <v>1.2671583773547295</v>
      </c>
      <c r="J244" s="56">
        <v>0.3896119771461467</v>
      </c>
      <c r="K244" s="56">
        <v>0.74486600800314184</v>
      </c>
      <c r="L244" s="56">
        <v>0.35519432375156867</v>
      </c>
      <c r="M244" s="85">
        <v>0.75945862068657111</v>
      </c>
    </row>
    <row r="245" spans="1:13" x14ac:dyDescent="0.4">
      <c r="A245" s="23" t="str">
        <f>B3&amp;C233&amp;D245</f>
        <v>DISTRIBUCION VOLUMEN X CRITERIO (Consumiciones)Total AperitivosResto de canales</v>
      </c>
      <c r="B245" s="23">
        <v>0</v>
      </c>
      <c r="C245" s="23">
        <v>0</v>
      </c>
      <c r="D245" s="24" t="s">
        <v>120</v>
      </c>
      <c r="E245" s="24">
        <v>5.0880781864821891</v>
      </c>
      <c r="F245" s="24">
        <v>5.3991281664831021</v>
      </c>
      <c r="G245" s="24">
        <v>5.7052834517830417</v>
      </c>
      <c r="H245" s="24">
        <v>9.6566933139585966</v>
      </c>
      <c r="I245" s="24">
        <v>5.8606440413302767</v>
      </c>
      <c r="J245" s="24">
        <v>5.4344704598355431</v>
      </c>
      <c r="K245" s="24">
        <v>4.2999585545116767</v>
      </c>
      <c r="L245" s="24">
        <v>8.0457595363815031</v>
      </c>
      <c r="M245" s="85">
        <v>10.81451059692856</v>
      </c>
    </row>
    <row r="246" spans="1:13" x14ac:dyDescent="0.4">
      <c r="A246" s="23" t="str">
        <f>B3&amp;C233&amp;D246</f>
        <v>DISTRIBUCION VOLUMEN X CRITERIO (Consumiciones)Total AperitivosEN LA CALLE</v>
      </c>
      <c r="B246" s="23">
        <v>0</v>
      </c>
      <c r="C246" s="23">
        <v>0</v>
      </c>
      <c r="D246" s="23" t="s">
        <v>122</v>
      </c>
      <c r="E246" s="56">
        <v>39.855002147342518</v>
      </c>
      <c r="F246" s="56">
        <v>39.630630108399515</v>
      </c>
      <c r="G246" s="56">
        <v>39.943454156611963</v>
      </c>
      <c r="H246" s="56">
        <v>41.799616205919371</v>
      </c>
      <c r="I246" s="56">
        <v>35.900744210771116</v>
      </c>
      <c r="J246" s="56">
        <v>35.176039803271607</v>
      </c>
      <c r="K246" s="56">
        <v>35.314804726595519</v>
      </c>
      <c r="L246" s="56">
        <v>36.080101756919944</v>
      </c>
      <c r="M246" s="85">
        <v>32.053756930240127</v>
      </c>
    </row>
    <row r="247" spans="1:13" x14ac:dyDescent="0.4">
      <c r="A247" s="23" t="str">
        <f>B3&amp;C233&amp;D247</f>
        <v>DISTRIBUCION VOLUMEN X CRITERIO (Consumiciones)Total AperitivosEN CASA DE OTROS</v>
      </c>
      <c r="B247" s="23">
        <v>0</v>
      </c>
      <c r="C247" s="23">
        <v>0</v>
      </c>
      <c r="D247" s="24" t="s">
        <v>124</v>
      </c>
      <c r="E247" s="24">
        <v>18.067585187592616</v>
      </c>
      <c r="F247" s="24">
        <v>16.416810619674223</v>
      </c>
      <c r="G247" s="24">
        <v>16.349773663232526</v>
      </c>
      <c r="H247" s="24">
        <v>10.429179030593208</v>
      </c>
      <c r="I247" s="24">
        <v>19.062377487624175</v>
      </c>
      <c r="J247" s="24">
        <v>17.790781885562826</v>
      </c>
      <c r="K247" s="24">
        <v>17.683088611901912</v>
      </c>
      <c r="L247" s="24">
        <v>14.301264710060851</v>
      </c>
      <c r="M247" s="85">
        <v>17.415193715807163</v>
      </c>
    </row>
    <row r="248" spans="1:13" x14ac:dyDescent="0.4">
      <c r="A248" s="23" t="str">
        <f>B3&amp;C233&amp;D248</f>
        <v>DISTRIBUCION VOLUMEN X CRITERIO (Consumiciones)Total AperitivosEN EL ESTABLECIMIENTO</v>
      </c>
      <c r="B248" s="23">
        <v>0</v>
      </c>
      <c r="C248" s="23">
        <v>0</v>
      </c>
      <c r="D248" s="23" t="s">
        <v>126</v>
      </c>
      <c r="E248" s="56">
        <v>16.376965011858747</v>
      </c>
      <c r="F248" s="56">
        <v>16.378667903309953</v>
      </c>
      <c r="G248" s="56">
        <v>16.132390256741058</v>
      </c>
      <c r="H248" s="56">
        <v>18.404099612200746</v>
      </c>
      <c r="I248" s="56">
        <v>16.616075284893185</v>
      </c>
      <c r="J248" s="56">
        <v>16.224538277805504</v>
      </c>
      <c r="K248" s="56">
        <v>16.725697831622728</v>
      </c>
      <c r="L248" s="56">
        <v>19.392743825918117</v>
      </c>
      <c r="M248" s="85">
        <v>13.607445441268142</v>
      </c>
    </row>
    <row r="249" spans="1:13" x14ac:dyDescent="0.4">
      <c r="A249" s="23" t="str">
        <f>B3&amp;C233&amp;D249</f>
        <v>DISTRIBUCION VOLUMEN X CRITERIO (Consumiciones)Total AperitivosEN EL TRABAJO</v>
      </c>
      <c r="B249" s="23">
        <v>0</v>
      </c>
      <c r="C249" s="23">
        <v>0</v>
      </c>
      <c r="D249" s="24" t="s">
        <v>128</v>
      </c>
      <c r="E249" s="24">
        <v>9.0174302307135754</v>
      </c>
      <c r="F249" s="24">
        <v>9.6766255096322915</v>
      </c>
      <c r="G249" s="24">
        <v>9.1280928049370242</v>
      </c>
      <c r="H249" s="24">
        <v>8.3851347600654602</v>
      </c>
      <c r="I249" s="24">
        <v>10.010698029834877</v>
      </c>
      <c r="J249" s="24">
        <v>10.547267307605374</v>
      </c>
      <c r="K249" s="24">
        <v>12.493796750601319</v>
      </c>
      <c r="L249" s="24">
        <v>9.1670021073568062</v>
      </c>
      <c r="M249" s="85">
        <v>10.332034411733403</v>
      </c>
    </row>
    <row r="250" spans="1:13" x14ac:dyDescent="0.4">
      <c r="A250" s="23" t="str">
        <f>B3&amp;C233&amp;D250</f>
        <v>DISTRIBUCION VOLUMEN X CRITERIO (Consumiciones)Total AperitivosEN COLEGIO/INSTITUTO/UNIV.</v>
      </c>
      <c r="B250" s="23">
        <v>0</v>
      </c>
      <c r="C250" s="23">
        <v>0</v>
      </c>
      <c r="D250" s="23" t="s">
        <v>130</v>
      </c>
      <c r="E250" s="56">
        <v>2.1688917778061509</v>
      </c>
      <c r="F250" s="56">
        <v>2.7801874287480919</v>
      </c>
      <c r="G250" s="56">
        <v>2.5323358422658382</v>
      </c>
      <c r="H250" s="56">
        <v>1.3962839008150181</v>
      </c>
      <c r="I250" s="56">
        <v>1.897298913585169</v>
      </c>
      <c r="J250" s="56">
        <v>1.7561016337755815</v>
      </c>
      <c r="K250" s="56">
        <v>1.3929602394789089</v>
      </c>
      <c r="L250" s="56">
        <v>0.90720600596689782</v>
      </c>
      <c r="M250" s="85">
        <v>2.2075499035423265</v>
      </c>
    </row>
    <row r="251" spans="1:13" x14ac:dyDescent="0.4">
      <c r="A251" s="23" t="str">
        <f>B3&amp;C233&amp;D251</f>
        <v>DISTRIBUCION VOLUMEN X CRITERIO (Consumiciones)Total AperitivosEN MI CASA</v>
      </c>
      <c r="B251" s="23">
        <v>0</v>
      </c>
      <c r="C251" s="23">
        <v>0</v>
      </c>
      <c r="D251" s="24" t="s">
        <v>132</v>
      </c>
      <c r="E251" s="24">
        <v>3.9877156531596887</v>
      </c>
      <c r="F251" s="24">
        <v>4.8223971557204415</v>
      </c>
      <c r="G251" s="24">
        <v>4.6889954393565203</v>
      </c>
      <c r="H251" s="24">
        <v>4.1041071306860299</v>
      </c>
      <c r="I251" s="24">
        <v>4.0862013688162389</v>
      </c>
      <c r="J251" s="24">
        <v>4.2098703699774243</v>
      </c>
      <c r="K251" s="24">
        <v>3.6553635710446253</v>
      </c>
      <c r="L251" s="24">
        <v>6.2472844102952667</v>
      </c>
      <c r="M251" s="85">
        <v>6.1023113172531795</v>
      </c>
    </row>
    <row r="252" spans="1:13" x14ac:dyDescent="0.4">
      <c r="A252" s="23" t="str">
        <f>B3&amp;C233&amp;D252</f>
        <v>DISTRIBUCION VOLUMEN X CRITERIO (Consumiciones)Total AperitivosEN M.TRANSP.(AVION,TREN,AUTOC,E</v>
      </c>
      <c r="B252" s="23">
        <v>0</v>
      </c>
      <c r="C252" s="23">
        <v>0</v>
      </c>
      <c r="D252" s="23" t="s">
        <v>134</v>
      </c>
      <c r="E252" s="56">
        <v>1.8171857045024549</v>
      </c>
      <c r="F252" s="56">
        <v>0.51325921202635594</v>
      </c>
      <c r="G252" s="56">
        <v>0.43019236405060068</v>
      </c>
      <c r="H252" s="56">
        <v>0.71218957263383775</v>
      </c>
      <c r="I252" s="56">
        <v>0.20555491876806539</v>
      </c>
      <c r="J252" s="56">
        <v>0.47511935722845816</v>
      </c>
      <c r="K252" s="56">
        <v>0.24364155625093883</v>
      </c>
      <c r="L252" s="56">
        <v>0.55246985473444932</v>
      </c>
      <c r="M252" s="85">
        <v>0.81112755755933919</v>
      </c>
    </row>
    <row r="253" spans="1:13" x14ac:dyDescent="0.4">
      <c r="A253" s="23" t="str">
        <f>B3&amp;C233&amp;D253</f>
        <v>DISTRIBUCION VOLUMEN X CRITERIO (Consumiciones)Total AperitivosEN OTRO LUGAR</v>
      </c>
      <c r="B253" s="23">
        <v>0</v>
      </c>
      <c r="C253" s="23">
        <v>0</v>
      </c>
      <c r="D253" s="24" t="s">
        <v>136</v>
      </c>
      <c r="E253" s="24">
        <v>8.7092033939619053</v>
      </c>
      <c r="F253" s="24">
        <v>9.7814464861940369</v>
      </c>
      <c r="G253" s="24">
        <v>10.794750052678701</v>
      </c>
      <c r="H253" s="24">
        <v>14.769417893573381</v>
      </c>
      <c r="I253" s="24">
        <v>12.22103724376225</v>
      </c>
      <c r="J253" s="24">
        <v>13.820280073178088</v>
      </c>
      <c r="K253" s="24">
        <v>12.490620469727599</v>
      </c>
      <c r="L253" s="24">
        <v>13.351903428598488</v>
      </c>
      <c r="M253" s="85">
        <v>17.47057303102476</v>
      </c>
    </row>
    <row r="254" spans="1:13" x14ac:dyDescent="0.4">
      <c r="A254" s="23" t="str">
        <f>B3&amp;C233&amp;D254</f>
        <v>DISTRIBUCION VOLUMEN X CRITERIO (Consumiciones)Total AperitivosDESAYUNO</v>
      </c>
      <c r="B254" s="23">
        <v>0</v>
      </c>
      <c r="C254" s="23">
        <v>0</v>
      </c>
      <c r="D254" s="23" t="s">
        <v>138</v>
      </c>
      <c r="E254" s="56">
        <v>5.4971867878464282</v>
      </c>
      <c r="F254" s="56">
        <v>5.6439618959287383</v>
      </c>
      <c r="G254" s="56">
        <v>4.7631355655109102</v>
      </c>
      <c r="H254" s="56">
        <v>6.2280405773353511</v>
      </c>
      <c r="I254" s="56">
        <v>4.4681019302966876</v>
      </c>
      <c r="J254" s="56">
        <v>5.0158072792456343</v>
      </c>
      <c r="K254" s="56">
        <v>4.0738697960121844</v>
      </c>
      <c r="L254" s="56">
        <v>4.0050649077735416</v>
      </c>
      <c r="M254" s="85">
        <v>3.9657993376304774</v>
      </c>
    </row>
    <row r="255" spans="1:13" x14ac:dyDescent="0.4">
      <c r="A255" s="23" t="str">
        <f>B3&amp;C233&amp;D255</f>
        <v>DISTRIBUCION VOLUMEN X CRITERIO (Consumiciones)Total AperitivosAPERITIVO/ANTES DE COMER</v>
      </c>
      <c r="B255" s="23">
        <v>0</v>
      </c>
      <c r="C255" s="23">
        <v>0</v>
      </c>
      <c r="D255" s="24" t="s">
        <v>140</v>
      </c>
      <c r="E255" s="24">
        <v>18.325962725229147</v>
      </c>
      <c r="F255" s="24">
        <v>19.539188066392288</v>
      </c>
      <c r="G255" s="24">
        <v>19.080540689352279</v>
      </c>
      <c r="H255" s="24">
        <v>21.702536399657383</v>
      </c>
      <c r="I255" s="24">
        <v>20.472631981128941</v>
      </c>
      <c r="J255" s="24">
        <v>19.350816611020445</v>
      </c>
      <c r="K255" s="24">
        <v>18.665156651276934</v>
      </c>
      <c r="L255" s="24">
        <v>21.898485781261098</v>
      </c>
      <c r="M255" s="85">
        <v>21.620927156345502</v>
      </c>
    </row>
    <row r="256" spans="1:13" x14ac:dyDescent="0.4">
      <c r="A256" s="23" t="str">
        <f>B3&amp;C233&amp;D256</f>
        <v>DISTRIBUCION VOLUMEN X CRITERIO (Consumiciones)Total AperitivosCOMIDA</v>
      </c>
      <c r="B256" s="23">
        <v>0</v>
      </c>
      <c r="C256" s="23">
        <v>0</v>
      </c>
      <c r="D256" s="23" t="s">
        <v>142</v>
      </c>
      <c r="E256" s="56">
        <v>9.1665834813258584</v>
      </c>
      <c r="F256" s="56">
        <v>6.9041099066720761</v>
      </c>
      <c r="G256" s="56">
        <v>7.4575926358000419</v>
      </c>
      <c r="H256" s="56">
        <v>7.8720297591484858</v>
      </c>
      <c r="I256" s="56">
        <v>6.6660262799428551</v>
      </c>
      <c r="J256" s="56">
        <v>7.3608061767769346</v>
      </c>
      <c r="K256" s="56">
        <v>7.9473425116689853</v>
      </c>
      <c r="L256" s="56">
        <v>9.4081642317618908</v>
      </c>
      <c r="M256" s="85">
        <v>9.8948580055397208</v>
      </c>
    </row>
    <row r="257" spans="1:13" x14ac:dyDescent="0.4">
      <c r="A257" s="23" t="str">
        <f>B3&amp;C233&amp;D257</f>
        <v>DISTRIBUCION VOLUMEN X CRITERIO (Consumiciones)Total AperitivosTARDE/MERIENDA</v>
      </c>
      <c r="B257" s="23">
        <v>0</v>
      </c>
      <c r="C257" s="23">
        <v>0</v>
      </c>
      <c r="D257" s="24" t="s">
        <v>144</v>
      </c>
      <c r="E257" s="24">
        <v>32.239620210555636</v>
      </c>
      <c r="F257" s="24">
        <v>36.596224373466271</v>
      </c>
      <c r="G257" s="24">
        <v>37.217660322886132</v>
      </c>
      <c r="H257" s="24">
        <v>33.362463364950791</v>
      </c>
      <c r="I257" s="24">
        <v>30.922007375660321</v>
      </c>
      <c r="J257" s="24">
        <v>34.738788723636468</v>
      </c>
      <c r="K257" s="24">
        <v>37.338149938555709</v>
      </c>
      <c r="L257" s="24">
        <v>30.634071697487741</v>
      </c>
      <c r="M257" s="85">
        <v>31.033765104770833</v>
      </c>
    </row>
    <row r="258" spans="1:13" x14ac:dyDescent="0.4">
      <c r="A258" s="23" t="str">
        <f>B3&amp;C233&amp;D258</f>
        <v>DISTRIBUCION VOLUMEN X CRITERIO (Consumiciones)Total AperitivosANTES DE CENAR</v>
      </c>
      <c r="B258" s="23">
        <v>0</v>
      </c>
      <c r="C258" s="23">
        <v>0</v>
      </c>
      <c r="D258" s="23" t="s">
        <v>146</v>
      </c>
      <c r="E258" s="56">
        <v>9.137248074162633</v>
      </c>
      <c r="F258" s="56">
        <v>6.4591919309025565</v>
      </c>
      <c r="G258" s="56">
        <v>6.683698505055137</v>
      </c>
      <c r="H258" s="56">
        <v>8.2225317058740455</v>
      </c>
      <c r="I258" s="56">
        <v>6.8484775241702378</v>
      </c>
      <c r="J258" s="56">
        <v>9.2797973302728671</v>
      </c>
      <c r="K258" s="56">
        <v>6.6349068743405377</v>
      </c>
      <c r="L258" s="56">
        <v>8.2118174768545931</v>
      </c>
      <c r="M258" s="85">
        <v>6.5591996114861999</v>
      </c>
    </row>
    <row r="259" spans="1:13" x14ac:dyDescent="0.4">
      <c r="A259" s="23" t="str">
        <f>B3&amp;C233&amp;D259</f>
        <v>DISTRIBUCION VOLUMEN X CRITERIO (Consumiciones)Total AperitivosCENA</v>
      </c>
      <c r="B259" s="23">
        <v>0</v>
      </c>
      <c r="C259" s="23">
        <v>0</v>
      </c>
      <c r="D259" s="24" t="s">
        <v>148</v>
      </c>
      <c r="E259" s="24">
        <v>4.5648570953226626</v>
      </c>
      <c r="F259" s="24">
        <v>4.5437257743512456</v>
      </c>
      <c r="G259" s="24">
        <v>4.1700202076307828</v>
      </c>
      <c r="H259" s="24">
        <v>5.1349757827480973</v>
      </c>
      <c r="I259" s="24">
        <v>5.3111016977308214</v>
      </c>
      <c r="J259" s="24">
        <v>4.6866036675766258</v>
      </c>
      <c r="K259" s="24">
        <v>5.2681830768478983</v>
      </c>
      <c r="L259" s="24">
        <v>5.1077223379821461</v>
      </c>
      <c r="M259" s="85">
        <v>3.6555758974767172</v>
      </c>
    </row>
    <row r="260" spans="1:13" x14ac:dyDescent="0.4">
      <c r="A260" s="23" t="str">
        <f>B3&amp;C233&amp;D260</f>
        <v>DISTRIBUCION VOLUMEN X CRITERIO (Consumiciones)Total AperitivosDESPUES DE LA CENA</v>
      </c>
      <c r="B260" s="23">
        <v>0</v>
      </c>
      <c r="C260" s="23">
        <v>0</v>
      </c>
      <c r="D260" s="23" t="s">
        <v>150</v>
      </c>
      <c r="E260" s="56">
        <v>2.1925102240587484</v>
      </c>
      <c r="F260" s="56">
        <v>1.7609367572894326</v>
      </c>
      <c r="G260" s="56">
        <v>1.4621605453073168</v>
      </c>
      <c r="H260" s="56">
        <v>2.4071850018163818</v>
      </c>
      <c r="I260" s="56">
        <v>1.9778414565267952</v>
      </c>
      <c r="J260" s="56">
        <v>2.6927608860711612</v>
      </c>
      <c r="K260" s="56">
        <v>2.9424034401565153</v>
      </c>
      <c r="L260" s="56">
        <v>4.2906309935358609</v>
      </c>
      <c r="M260" s="85">
        <v>3.514906891737553</v>
      </c>
    </row>
    <row r="261" spans="1:13" x14ac:dyDescent="0.4">
      <c r="A261" s="23" t="str">
        <f>B3&amp;C233&amp;D261</f>
        <v>DISTRIBUCION VOLUMEN X CRITERIO (Consumiciones)Total AperitivosDURANTE EL DIA</v>
      </c>
      <c r="B261" s="23">
        <v>0</v>
      </c>
      <c r="C261" s="23">
        <v>0</v>
      </c>
      <c r="D261" s="24" t="s">
        <v>152</v>
      </c>
      <c r="E261" s="24">
        <v>18.876015151339285</v>
      </c>
      <c r="F261" s="24">
        <v>18.552686800765173</v>
      </c>
      <c r="G261" s="24">
        <v>19.16517376705599</v>
      </c>
      <c r="H261" s="24">
        <v>15.070269730929573</v>
      </c>
      <c r="I261" s="24">
        <v>23.333798465065282</v>
      </c>
      <c r="J261" s="24">
        <v>16.87460733201652</v>
      </c>
      <c r="K261" s="24">
        <v>17.129954228978178</v>
      </c>
      <c r="L261" s="24">
        <v>16.444012975635168</v>
      </c>
      <c r="M261" s="85">
        <v>19.754960840062711</v>
      </c>
    </row>
    <row r="262" spans="1:13" x14ac:dyDescent="0.4">
      <c r="A262" s="23" t="str">
        <f>B3&amp;C233&amp;D262</f>
        <v>DISTRIBUCION VOLUMEN X CRITERIO (Consumiciones)Total AperitivosCON AMIGOS</v>
      </c>
      <c r="B262" s="23">
        <v>0</v>
      </c>
      <c r="C262" s="23">
        <v>0</v>
      </c>
      <c r="D262" s="23" t="s">
        <v>154</v>
      </c>
      <c r="E262" s="56">
        <v>19.733791433070625</v>
      </c>
      <c r="F262" s="56">
        <v>18.066832840608274</v>
      </c>
      <c r="G262" s="56">
        <v>19.290383573610111</v>
      </c>
      <c r="H262" s="56">
        <v>20.498538814004622</v>
      </c>
      <c r="I262" s="56">
        <v>21.584363267882654</v>
      </c>
      <c r="J262" s="56">
        <v>18.23080989472577</v>
      </c>
      <c r="K262" s="56">
        <v>16.428149992851104</v>
      </c>
      <c r="L262" s="56">
        <v>19.924910614921977</v>
      </c>
      <c r="M262" s="85">
        <v>18.68253217268115</v>
      </c>
    </row>
    <row r="263" spans="1:13" x14ac:dyDescent="0.4">
      <c r="A263" s="23" t="str">
        <f>B3&amp;C233&amp;D263</f>
        <v>DISTRIBUCION VOLUMEN X CRITERIO (Consumiciones)Total AperitivosCON CLIENTES</v>
      </c>
      <c r="B263" s="23">
        <v>0</v>
      </c>
      <c r="C263" s="23">
        <v>0</v>
      </c>
      <c r="D263" s="24" t="s">
        <v>156</v>
      </c>
      <c r="E263" s="24">
        <v>0.19857842056186861</v>
      </c>
      <c r="F263" s="24">
        <v>0.25650161343303768</v>
      </c>
      <c r="G263" s="24">
        <v>1.0447393554710365</v>
      </c>
      <c r="H263" s="24">
        <v>0.40440161640407013</v>
      </c>
      <c r="I263" s="24">
        <v>0.64613882521013988</v>
      </c>
      <c r="J263" s="24">
        <v>0.245025744258629</v>
      </c>
      <c r="K263" s="24">
        <v>0.32025942341905367</v>
      </c>
      <c r="L263" s="24">
        <v>0.14378951294011794</v>
      </c>
      <c r="M263" s="85">
        <v>0.17472800009301434</v>
      </c>
    </row>
    <row r="264" spans="1:13" x14ac:dyDescent="0.4">
      <c r="A264" s="23" t="str">
        <f>B3&amp;C233&amp;D264</f>
        <v>DISTRIBUCION VOLUMEN X CRITERIO (Consumiciones)Total AperitivosCON COMPAÑEROS DE TRABAJO</v>
      </c>
      <c r="B264" s="23">
        <v>0</v>
      </c>
      <c r="C264" s="23">
        <v>0</v>
      </c>
      <c r="D264" s="23" t="s">
        <v>158</v>
      </c>
      <c r="E264" s="56">
        <v>4.6100039077764752</v>
      </c>
      <c r="F264" s="56">
        <v>5.9678403184356466</v>
      </c>
      <c r="G264" s="56">
        <v>4.0453287110631733</v>
      </c>
      <c r="H264" s="56">
        <v>4.0100817969039309</v>
      </c>
      <c r="I264" s="56">
        <v>3.5996453370543873</v>
      </c>
      <c r="J264" s="56">
        <v>4.3804393453088801</v>
      </c>
      <c r="K264" s="56">
        <v>5.372946955204486</v>
      </c>
      <c r="L264" s="56">
        <v>3.7612419494234368</v>
      </c>
      <c r="M264" s="85">
        <v>4.2504017951770274</v>
      </c>
    </row>
    <row r="265" spans="1:13" x14ac:dyDescent="0.4">
      <c r="A265" s="23" t="str">
        <f>B3&amp;C233&amp;D265</f>
        <v>DISTRIBUCION VOLUMEN X CRITERIO (Consumiciones)Total AperitivosCON COMPAÑEROS DE CLASE</v>
      </c>
      <c r="B265" s="23">
        <v>0</v>
      </c>
      <c r="C265" s="23">
        <v>0</v>
      </c>
      <c r="D265" s="24" t="s">
        <v>160</v>
      </c>
      <c r="E265" s="24">
        <v>0.59841212726196424</v>
      </c>
      <c r="F265" s="24">
        <v>2.7559445829227291</v>
      </c>
      <c r="G265" s="24">
        <v>1.3018154574247096</v>
      </c>
      <c r="H265" s="24">
        <v>0.72763900590165964</v>
      </c>
      <c r="I265" s="24">
        <v>0.89318083657264369</v>
      </c>
      <c r="J265" s="24">
        <v>1.5613789069599446</v>
      </c>
      <c r="K265" s="24">
        <v>0.92224627307328244</v>
      </c>
      <c r="L265" s="24">
        <v>1.0086314315819385</v>
      </c>
      <c r="M265" s="85">
        <v>1.19872963857663</v>
      </c>
    </row>
    <row r="266" spans="1:13" x14ac:dyDescent="0.4">
      <c r="A266" s="23" t="str">
        <f>B3&amp;C233&amp;D266</f>
        <v>DISTRIBUCION VOLUMEN X CRITERIO (Consumiciones)Total AperitivosCON FAMILIA</v>
      </c>
      <c r="B266" s="23">
        <v>0</v>
      </c>
      <c r="C266" s="23">
        <v>0</v>
      </c>
      <c r="D266" s="23" t="s">
        <v>162</v>
      </c>
      <c r="E266" s="56">
        <v>36.665397606583639</v>
      </c>
      <c r="F266" s="56">
        <v>34.487198809730842</v>
      </c>
      <c r="G266" s="56">
        <v>37.267900868774731</v>
      </c>
      <c r="H266" s="56">
        <v>37.653445609380256</v>
      </c>
      <c r="I266" s="56">
        <v>32.214126715173258</v>
      </c>
      <c r="J266" s="56">
        <v>32.480130192789026</v>
      </c>
      <c r="K266" s="56">
        <v>35.329012022811305</v>
      </c>
      <c r="L266" s="56">
        <v>35.02962730566145</v>
      </c>
      <c r="M266" s="85">
        <v>33.169437272103657</v>
      </c>
    </row>
    <row r="267" spans="1:13" x14ac:dyDescent="0.4">
      <c r="A267" s="23" t="str">
        <f>B3&amp;C233&amp;D267</f>
        <v>DISTRIBUCION VOLUMEN X CRITERIO (Consumiciones)Total AperitivosCON LA PAREJA</v>
      </c>
      <c r="B267" s="23">
        <v>0</v>
      </c>
      <c r="C267" s="23">
        <v>0</v>
      </c>
      <c r="D267" s="24" t="s">
        <v>164</v>
      </c>
      <c r="E267" s="24">
        <v>9.0873678223625411</v>
      </c>
      <c r="F267" s="24">
        <v>7.7629973141653608</v>
      </c>
      <c r="G267" s="24">
        <v>7.9740998400666534</v>
      </c>
      <c r="H267" s="24">
        <v>9.9265015363708482</v>
      </c>
      <c r="I267" s="24">
        <v>8.1064553639655799</v>
      </c>
      <c r="J267" s="24">
        <v>8.3233203958554558</v>
      </c>
      <c r="K267" s="24">
        <v>8.9137508528902352</v>
      </c>
      <c r="L267" s="24">
        <v>10.049036002651954</v>
      </c>
      <c r="M267" s="85">
        <v>8.6984394159056322</v>
      </c>
    </row>
    <row r="268" spans="1:13" x14ac:dyDescent="0.4">
      <c r="A268" s="23" t="str">
        <f>B3&amp;C233&amp;D268</f>
        <v>DISTRIBUCION VOLUMEN X CRITERIO (Consumiciones)Total AperitivosESTABA SOLO/A</v>
      </c>
      <c r="B268" s="23">
        <v>0</v>
      </c>
      <c r="C268" s="23">
        <v>0</v>
      </c>
      <c r="D268" s="23" t="s">
        <v>166</v>
      </c>
      <c r="E268" s="56">
        <v>27.480559779307356</v>
      </c>
      <c r="F268" s="56">
        <v>28.363495835990189</v>
      </c>
      <c r="G268" s="56">
        <v>27.128441574273744</v>
      </c>
      <c r="H268" s="56">
        <v>25.763558393686161</v>
      </c>
      <c r="I268" s="56">
        <v>30.886640752184459</v>
      </c>
      <c r="J268" s="56">
        <v>33.566398599172828</v>
      </c>
      <c r="K268" s="56">
        <v>30.912922848047081</v>
      </c>
      <c r="L268" s="56">
        <v>28.642745305803519</v>
      </c>
      <c r="M268" s="85">
        <v>32.294306358872632</v>
      </c>
    </row>
    <row r="269" spans="1:13" x14ac:dyDescent="0.4">
      <c r="A269" s="23" t="str">
        <f>B3&amp;C233&amp;D269</f>
        <v>DISTRIBUCION VOLUMEN X CRITERIO (Consumiciones)Total AperitivosOTROS</v>
      </c>
      <c r="B269" s="23">
        <v>0</v>
      </c>
      <c r="C269" s="23">
        <v>0</v>
      </c>
      <c r="D269" s="24" t="s">
        <v>168</v>
      </c>
      <c r="E269" s="24">
        <v>1.625868706448605</v>
      </c>
      <c r="F269" s="24">
        <v>2.3392166637682839</v>
      </c>
      <c r="G269" s="24">
        <v>1.94727285791444</v>
      </c>
      <c r="H269" s="24">
        <v>1.0158618959652435</v>
      </c>
      <c r="I269" s="24">
        <v>2.0694300475098841</v>
      </c>
      <c r="J269" s="24">
        <v>1.2124812372743283</v>
      </c>
      <c r="K269" s="24">
        <v>1.8006815882490277</v>
      </c>
      <c r="L269" s="24">
        <v>1.4399906471242867</v>
      </c>
      <c r="M269" s="85">
        <v>1.5314187282612488</v>
      </c>
    </row>
    <row r="270" spans="1:13" x14ac:dyDescent="0.4">
      <c r="A270" s="23" t="str">
        <f>B3&amp;C233&amp;D270</f>
        <v>DISTRIBUCION VOLUMEN X CRITERIO (Consumiciones)Total AperitivosESTAR TRABAJANDO</v>
      </c>
      <c r="B270" s="23">
        <v>0</v>
      </c>
      <c r="C270" s="23">
        <v>0</v>
      </c>
      <c r="D270" s="23" t="s">
        <v>170</v>
      </c>
      <c r="E270" s="56">
        <v>6.3889228078728157</v>
      </c>
      <c r="F270" s="56">
        <v>7.9935849129519054</v>
      </c>
      <c r="G270" s="56">
        <v>7.2142848492823983</v>
      </c>
      <c r="H270" s="56">
        <v>6.3781502980341616</v>
      </c>
      <c r="I270" s="56">
        <v>12.508837502907072</v>
      </c>
      <c r="J270" s="56">
        <v>8.7396024285678688</v>
      </c>
      <c r="K270" s="56">
        <v>9.4711266114422106</v>
      </c>
      <c r="L270" s="56">
        <v>6.8688377572040826</v>
      </c>
      <c r="M270" s="85">
        <v>7.177601964749349</v>
      </c>
    </row>
    <row r="271" spans="1:13" x14ac:dyDescent="0.4">
      <c r="A271" s="23" t="str">
        <f>B3&amp;C233&amp;D271</f>
        <v>DISTRIBUCION VOLUMEN X CRITERIO (Consumiciones)Total AperitivosCOMIDA DE NEGOCIOS</v>
      </c>
      <c r="B271" s="23">
        <v>0</v>
      </c>
      <c r="C271" s="23">
        <v>0</v>
      </c>
      <c r="D271" s="24" t="s">
        <v>172</v>
      </c>
      <c r="E271" s="24">
        <v>0.38961560634375275</v>
      </c>
      <c r="F271" s="24">
        <v>0.50235255927192635</v>
      </c>
      <c r="G271" s="24">
        <v>0.11053727431919336</v>
      </c>
      <c r="H271" s="24">
        <v>6.7078225272088371E-2</v>
      </c>
      <c r="I271" s="24">
        <v>0.25357661384099139</v>
      </c>
      <c r="J271" s="24">
        <v>0.39536889340742165</v>
      </c>
      <c r="K271" s="24" t="s">
        <v>201</v>
      </c>
      <c r="L271" s="24">
        <v>0.37613403618023816</v>
      </c>
      <c r="M271" s="85">
        <v>0.301958757077811</v>
      </c>
    </row>
    <row r="272" spans="1:13" x14ac:dyDescent="0.4">
      <c r="A272" s="23" t="str">
        <f>B3&amp;C233&amp;D272</f>
        <v>DISTRIBUCION VOLUMEN X CRITERIO (Consumiciones)Total AperitivosPOR PLACER/RELAX</v>
      </c>
      <c r="B272" s="23">
        <v>0</v>
      </c>
      <c r="C272" s="23">
        <v>0</v>
      </c>
      <c r="D272" s="23" t="s">
        <v>174</v>
      </c>
      <c r="E272" s="56">
        <v>16.65426237817217</v>
      </c>
      <c r="F272" s="56">
        <v>14.731381755647016</v>
      </c>
      <c r="G272" s="56">
        <v>17.834885168503224</v>
      </c>
      <c r="H272" s="56">
        <v>21.196493153611087</v>
      </c>
      <c r="I272" s="56">
        <v>16.383492807070002</v>
      </c>
      <c r="J272" s="56">
        <v>19.135544605699071</v>
      </c>
      <c r="K272" s="56">
        <v>15.691985818041637</v>
      </c>
      <c r="L272" s="56">
        <v>22.890578753581323</v>
      </c>
      <c r="M272" s="85">
        <v>19.82330850267461</v>
      </c>
    </row>
    <row r="273" spans="1:13" x14ac:dyDescent="0.4">
      <c r="A273" s="23" t="str">
        <f>B3&amp;C233&amp;D273</f>
        <v>DISTRIBUCION VOLUMEN X CRITERIO (Consumiciones)Total AperitivosTENER HAMBRE/SIN PLANIFICAR</v>
      </c>
      <c r="B273" s="23">
        <v>0</v>
      </c>
      <c r="C273" s="23">
        <v>0</v>
      </c>
      <c r="D273" s="24" t="s">
        <v>176</v>
      </c>
      <c r="E273" s="24">
        <v>43.274012512622896</v>
      </c>
      <c r="F273" s="24">
        <v>44.168910014878357</v>
      </c>
      <c r="G273" s="24">
        <v>41.689246520985499</v>
      </c>
      <c r="H273" s="24">
        <v>41.49095076516398</v>
      </c>
      <c r="I273" s="24">
        <v>38.377944449981726</v>
      </c>
      <c r="J273" s="24">
        <v>40.314291223334322</v>
      </c>
      <c r="K273" s="24">
        <v>41.845772107729303</v>
      </c>
      <c r="L273" s="24">
        <v>37.313053477138723</v>
      </c>
      <c r="M273" s="85">
        <v>43.024406429796073</v>
      </c>
    </row>
    <row r="274" spans="1:13" x14ac:dyDescent="0.4">
      <c r="A274" s="23" t="str">
        <f>B3&amp;C233&amp;D274</f>
        <v>DISTRIBUCION VOLUMEN X CRITERIO (Consumiciones)Total AperitivosESTAR DE COMPRAS</v>
      </c>
      <c r="B274" s="23">
        <v>0</v>
      </c>
      <c r="C274" s="23">
        <v>0</v>
      </c>
      <c r="D274" s="23" t="s">
        <v>178</v>
      </c>
      <c r="E274" s="56">
        <v>2.9466553689366592</v>
      </c>
      <c r="F274" s="56">
        <v>4.1411481460011981</v>
      </c>
      <c r="G274" s="56">
        <v>3.3593050770965922</v>
      </c>
      <c r="H274" s="56">
        <v>2.4506327121565477</v>
      </c>
      <c r="I274" s="56">
        <v>3.09465679922921</v>
      </c>
      <c r="J274" s="56">
        <v>1.8002483552919879</v>
      </c>
      <c r="K274" s="56">
        <v>1.9994597607744695</v>
      </c>
      <c r="L274" s="56">
        <v>2.8060854367437784</v>
      </c>
      <c r="M274" s="85">
        <v>2.353249733701694</v>
      </c>
    </row>
    <row r="275" spans="1:13" x14ac:dyDescent="0.4">
      <c r="A275" s="23" t="str">
        <f>B3&amp;C233&amp;D275</f>
        <v>DISTRIBUCION VOLUMEN X CRITERIO (Consumiciones)Total AperitivosNO COCINAR EN CASA</v>
      </c>
      <c r="B275" s="23">
        <v>0</v>
      </c>
      <c r="C275" s="23">
        <v>0</v>
      </c>
      <c r="D275" s="24" t="s">
        <v>180</v>
      </c>
      <c r="E275" s="24">
        <v>1.8861776916261379</v>
      </c>
      <c r="F275" s="24">
        <v>2.1411257318416324</v>
      </c>
      <c r="G275" s="24">
        <v>2.1507127569650928</v>
      </c>
      <c r="H275" s="24">
        <v>2.0962527728806126</v>
      </c>
      <c r="I275" s="24">
        <v>1.9882421342901759</v>
      </c>
      <c r="J275" s="24">
        <v>2.3259700110062353</v>
      </c>
      <c r="K275" s="24">
        <v>2.4251619360291601</v>
      </c>
      <c r="L275" s="24">
        <v>2.7297832855823643</v>
      </c>
      <c r="M275" s="85">
        <v>2.161429988364262</v>
      </c>
    </row>
    <row r="276" spans="1:13" x14ac:dyDescent="0.4">
      <c r="A276" s="23" t="str">
        <f>B3&amp;C233&amp;D276</f>
        <v>DISTRIBUCION VOLUMEN X CRITERIO (Consumiciones)Total AperitivosCELEBRACION/FIESTA/SALIR TOMAR</v>
      </c>
      <c r="B276" s="23">
        <v>0</v>
      </c>
      <c r="C276" s="23">
        <v>0</v>
      </c>
      <c r="D276" s="23" t="s">
        <v>182</v>
      </c>
      <c r="E276" s="56">
        <v>15.991526702494399</v>
      </c>
      <c r="F276" s="56">
        <v>16.182714045562573</v>
      </c>
      <c r="G276" s="56">
        <v>17.902265466749444</v>
      </c>
      <c r="H276" s="56">
        <v>17.747194796927122</v>
      </c>
      <c r="I276" s="56">
        <v>16.37613375859663</v>
      </c>
      <c r="J276" s="56">
        <v>17.622496265906225</v>
      </c>
      <c r="K276" s="56">
        <v>17.408715859505222</v>
      </c>
      <c r="L276" s="56">
        <v>16.506145964056543</v>
      </c>
      <c r="M276" s="85">
        <v>15.166079811681707</v>
      </c>
    </row>
    <row r="277" spans="1:13" x14ac:dyDescent="0.4">
      <c r="A277" s="23" t="str">
        <f>B3&amp;C233&amp;D277</f>
        <v>DISTRIBUCION VOLUMEN X CRITERIO (Consumiciones)Total AperitivosVIENDO DEPORTES</v>
      </c>
      <c r="B277" s="23">
        <v>0</v>
      </c>
      <c r="C277" s="23">
        <v>0</v>
      </c>
      <c r="D277" s="24" t="s">
        <v>184</v>
      </c>
      <c r="E277" s="24">
        <v>3.7771515017855832</v>
      </c>
      <c r="F277" s="24">
        <v>2.951231426197515</v>
      </c>
      <c r="G277" s="24">
        <v>2.2940488809913449</v>
      </c>
      <c r="H277" s="24">
        <v>1.3857348335639237</v>
      </c>
      <c r="I277" s="24">
        <v>3.1344928402936976</v>
      </c>
      <c r="J277" s="24">
        <v>2.1739594125456323</v>
      </c>
      <c r="K277" s="24">
        <v>1.7886144356988634</v>
      </c>
      <c r="L277" s="24">
        <v>2.4887328925248027</v>
      </c>
      <c r="M277" s="85">
        <v>1.6832172591710812</v>
      </c>
    </row>
    <row r="278" spans="1:13" x14ac:dyDescent="0.4">
      <c r="A278" s="23" t="str">
        <f>B3&amp;C233&amp;D278</f>
        <v>DISTRIBUCION VOLUMEN X CRITERIO (Consumiciones)Total AperitivosOTROS MOTIVOS</v>
      </c>
      <c r="B278" s="23">
        <v>0</v>
      </c>
      <c r="C278" s="23">
        <v>0</v>
      </c>
      <c r="D278" s="23" t="s">
        <v>185</v>
      </c>
      <c r="E278" s="56">
        <v>8.6916609597653789</v>
      </c>
      <c r="F278" s="56">
        <v>7.1875732807759922</v>
      </c>
      <c r="G278" s="56">
        <v>7.4446897850143827</v>
      </c>
      <c r="H278" s="56">
        <v>7.1875314002159989</v>
      </c>
      <c r="I278" s="56">
        <v>7.8826132097411881</v>
      </c>
      <c r="J278" s="56">
        <v>7.4925110546704534</v>
      </c>
      <c r="K278" s="56">
        <v>9.369141752619301</v>
      </c>
      <c r="L278" s="56">
        <v>8.0206236829019968</v>
      </c>
      <c r="M278" s="85">
        <v>8.3087334217565942</v>
      </c>
    </row>
    <row r="279" spans="1:13" x14ac:dyDescent="0.4">
      <c r="A279" s="23" t="str">
        <f>B279&amp;C279&amp;D279</f>
        <v>DISTRIBUCION VOLUMEN X CRITERIO (kg ó litros)TotalAlimentacionT.ESPAÑA</v>
      </c>
      <c r="B279" s="23" t="s">
        <v>48</v>
      </c>
      <c r="C279" s="23" t="s">
        <v>42</v>
      </c>
      <c r="D279" s="24" t="s">
        <v>45</v>
      </c>
      <c r="E279" s="24">
        <v>100</v>
      </c>
      <c r="F279" s="24">
        <v>100</v>
      </c>
      <c r="G279" s="24">
        <v>100</v>
      </c>
      <c r="H279" s="24">
        <v>100</v>
      </c>
      <c r="I279" s="24">
        <v>100</v>
      </c>
      <c r="J279" s="24">
        <v>100</v>
      </c>
      <c r="K279" s="24">
        <v>100</v>
      </c>
      <c r="L279" s="24">
        <v>100</v>
      </c>
      <c r="M279" s="85">
        <v>100</v>
      </c>
    </row>
    <row r="280" spans="1:13" x14ac:dyDescent="0.4">
      <c r="A280" s="23" t="str">
        <f>B279&amp;C279&amp;D280</f>
        <v>DISTRIBUCION VOLUMEN X CRITERIO (kg ó litros)TotalAlimentacionHiper+Super+Discount+G.A</v>
      </c>
      <c r="B280" s="23">
        <v>0</v>
      </c>
      <c r="C280" s="23">
        <v>0</v>
      </c>
      <c r="D280" s="23" t="s">
        <v>108</v>
      </c>
      <c r="E280" s="56">
        <v>7.8660707003882546</v>
      </c>
      <c r="F280" s="56">
        <v>7.3812654639497728</v>
      </c>
      <c r="G280" s="56">
        <v>7.3110478831042602</v>
      </c>
      <c r="H280" s="56">
        <v>7.8137634624778798</v>
      </c>
      <c r="I280" s="56">
        <v>7.4616866318298074</v>
      </c>
      <c r="J280" s="56">
        <v>7.7098004415257382</v>
      </c>
      <c r="K280" s="56">
        <v>7.8776556492624312</v>
      </c>
      <c r="L280" s="56">
        <v>9.3598809884638374</v>
      </c>
      <c r="M280" s="85">
        <v>8.4283011665415106</v>
      </c>
    </row>
    <row r="281" spans="1:13" x14ac:dyDescent="0.4">
      <c r="A281" s="23" t="str">
        <f>B279&amp;C279&amp;D281</f>
        <v>DISTRIBUCION VOLUMEN X CRITERIO (kg ó litros)TotalAlimentacionRestaurantes</v>
      </c>
      <c r="B281" s="23">
        <v>0</v>
      </c>
      <c r="C281" s="23">
        <v>0</v>
      </c>
      <c r="D281" s="24" t="s">
        <v>109</v>
      </c>
      <c r="E281" s="24">
        <v>21.245709081513212</v>
      </c>
      <c r="F281" s="24">
        <v>20.514748229474471</v>
      </c>
      <c r="G281" s="24">
        <v>21.018297287316855</v>
      </c>
      <c r="H281" s="24">
        <v>20.690505910441136</v>
      </c>
      <c r="I281" s="24">
        <v>22.940959491902206</v>
      </c>
      <c r="J281" s="24">
        <v>21.822692876308842</v>
      </c>
      <c r="K281" s="24">
        <v>21.391679074146207</v>
      </c>
      <c r="L281" s="24">
        <v>20.369024798698263</v>
      </c>
      <c r="M281" s="85">
        <v>21.466027693633219</v>
      </c>
    </row>
    <row r="282" spans="1:13" x14ac:dyDescent="0.4">
      <c r="A282" s="23" t="str">
        <f>B279&amp;C279&amp;D282</f>
        <v>DISTRIBUCION VOLUMEN X CRITERIO (kg ó litros)TotalAlimentacionRestaurantes Fast Food</v>
      </c>
      <c r="B282" s="23">
        <v>0</v>
      </c>
      <c r="C282" s="23">
        <v>0</v>
      </c>
      <c r="D282" s="23" t="s">
        <v>110</v>
      </c>
      <c r="E282" s="56">
        <v>16.073942275050019</v>
      </c>
      <c r="F282" s="56">
        <v>15.922782640440881</v>
      </c>
      <c r="G282" s="56">
        <v>13.989645736203101</v>
      </c>
      <c r="H282" s="56">
        <v>14.062371453373196</v>
      </c>
      <c r="I282" s="56">
        <v>15.478248447895885</v>
      </c>
      <c r="J282" s="56">
        <v>15.482994039987524</v>
      </c>
      <c r="K282" s="56">
        <v>15.051180366934847</v>
      </c>
      <c r="L282" s="56">
        <v>14.826689097480003</v>
      </c>
      <c r="M282" s="85">
        <v>16.637755982049001</v>
      </c>
    </row>
    <row r="283" spans="1:13" x14ac:dyDescent="0.4">
      <c r="A283" s="23" t="str">
        <f>B279&amp;C279&amp;D283</f>
        <v>DISTRIBUCION VOLUMEN X CRITERIO (kg ó litros)TotalAlimentacionBares/Cafeterias/Cervecerias</v>
      </c>
      <c r="B283" s="23">
        <v>0</v>
      </c>
      <c r="C283" s="23">
        <v>0</v>
      </c>
      <c r="D283" s="24" t="s">
        <v>111</v>
      </c>
      <c r="E283" s="24">
        <v>40.817465822261042</v>
      </c>
      <c r="F283" s="24">
        <v>41.963996001379115</v>
      </c>
      <c r="G283" s="24">
        <v>42.000794167211744</v>
      </c>
      <c r="H283" s="24">
        <v>40.394308302647808</v>
      </c>
      <c r="I283" s="24">
        <v>40.453843747716363</v>
      </c>
      <c r="J283" s="24">
        <v>40.75254343201857</v>
      </c>
      <c r="K283" s="24">
        <v>41.290344053991518</v>
      </c>
      <c r="L283" s="24">
        <v>39.279858297107289</v>
      </c>
      <c r="M283" s="85">
        <v>39.512519032251824</v>
      </c>
    </row>
    <row r="284" spans="1:13" x14ac:dyDescent="0.4">
      <c r="A284" s="23" t="str">
        <f>B279&amp;C279&amp;D284</f>
        <v>DISTRIBUCION VOLUMEN X CRITERIO (kg ó litros)TotalAlimentacionPanaderias/Pastelerias</v>
      </c>
      <c r="B284" s="23">
        <v>0</v>
      </c>
      <c r="C284" s="23">
        <v>0</v>
      </c>
      <c r="D284" s="23" t="s">
        <v>112</v>
      </c>
      <c r="E284" s="56">
        <v>1.2003679443697626</v>
      </c>
      <c r="F284" s="56">
        <v>1.3749897452976156</v>
      </c>
      <c r="G284" s="56">
        <v>1.2579734085760861</v>
      </c>
      <c r="H284" s="56">
        <v>0.95360000577194193</v>
      </c>
      <c r="I284" s="56">
        <v>1.4155618162385837</v>
      </c>
      <c r="J284" s="56">
        <v>1.5272670099887344</v>
      </c>
      <c r="K284" s="56">
        <v>1.3459790635948468</v>
      </c>
      <c r="L284" s="56">
        <v>1.2079847780999553</v>
      </c>
      <c r="M284" s="85">
        <v>1.5435775172561736</v>
      </c>
    </row>
    <row r="285" spans="1:13" x14ac:dyDescent="0.4">
      <c r="A285" s="23" t="str">
        <f>B279&amp;C279&amp;D285</f>
        <v>DISTRIBUCION VOLUMEN X CRITERIO (kg ó litros)TotalAlimentacionTda.Alimentacion/Delicatesen</v>
      </c>
      <c r="B285" s="23">
        <v>0</v>
      </c>
      <c r="C285" s="23">
        <v>0</v>
      </c>
      <c r="D285" s="24" t="s">
        <v>113</v>
      </c>
      <c r="E285" s="24">
        <v>1.3949086392120418</v>
      </c>
      <c r="F285" s="24">
        <v>1.3415225132478645</v>
      </c>
      <c r="G285" s="24">
        <v>1.5239469510425667</v>
      </c>
      <c r="H285" s="24">
        <v>1.5416018057390255</v>
      </c>
      <c r="I285" s="24">
        <v>1.1719065359591985</v>
      </c>
      <c r="J285" s="24">
        <v>1.2128986886986508</v>
      </c>
      <c r="K285" s="24">
        <v>1.0662969701564249</v>
      </c>
      <c r="L285" s="24">
        <v>1.1877723787314789</v>
      </c>
      <c r="M285" s="85">
        <v>1.0816931464084296</v>
      </c>
    </row>
    <row r="286" spans="1:13" x14ac:dyDescent="0.4">
      <c r="A286" s="23" t="str">
        <f>B279&amp;C279&amp;D286</f>
        <v>DISTRIBUCION VOLUMEN X CRITERIO (kg ó litros)TotalAlimentacionCanal Conveniencia/24h</v>
      </c>
      <c r="B286" s="23">
        <v>0</v>
      </c>
      <c r="C286" s="23">
        <v>0</v>
      </c>
      <c r="D286" s="23" t="s">
        <v>115</v>
      </c>
      <c r="E286" s="56">
        <v>3.3273143628681932</v>
      </c>
      <c r="F286" s="56">
        <v>3.5346282671471116</v>
      </c>
      <c r="G286" s="56">
        <v>3.1983792821705812</v>
      </c>
      <c r="H286" s="56">
        <v>3.2153923145900243</v>
      </c>
      <c r="I286" s="56">
        <v>3.2731648175748709</v>
      </c>
      <c r="J286" s="56">
        <v>3.4249717212188862</v>
      </c>
      <c r="K286" s="56">
        <v>3.010504646953077</v>
      </c>
      <c r="L286" s="56">
        <v>2.6057142230494752</v>
      </c>
      <c r="M286" s="85">
        <v>3.1840756766906462</v>
      </c>
    </row>
    <row r="287" spans="1:13" x14ac:dyDescent="0.4">
      <c r="A287" s="23" t="str">
        <f>B279&amp;C279&amp;D287</f>
        <v>DISTRIBUCION VOLUMEN X CRITERIO (kg ó litros)TotalAlimentacionHoteles</v>
      </c>
      <c r="B287" s="23">
        <v>0</v>
      </c>
      <c r="C287" s="23">
        <v>0</v>
      </c>
      <c r="D287" s="24" t="s">
        <v>116</v>
      </c>
      <c r="E287" s="24">
        <v>0.44974748420301996</v>
      </c>
      <c r="F287" s="24">
        <v>0.53874607720847734</v>
      </c>
      <c r="G287" s="24">
        <v>0.52814189627460173</v>
      </c>
      <c r="H287" s="24">
        <v>0.73868116903705106</v>
      </c>
      <c r="I287" s="24">
        <v>0.38872609857640822</v>
      </c>
      <c r="J287" s="24">
        <v>0.35158492548311404</v>
      </c>
      <c r="K287" s="24">
        <v>0.45481679866655023</v>
      </c>
      <c r="L287" s="24">
        <v>0.79159352338669575</v>
      </c>
      <c r="M287" s="85">
        <v>0.54680968158192256</v>
      </c>
    </row>
    <row r="288" spans="1:13" x14ac:dyDescent="0.4">
      <c r="A288" s="23" t="str">
        <f>B279&amp;C279&amp;D288</f>
        <v>DISTRIBUCION VOLUMEN X CRITERIO (kg ó litros)TotalAlimentacionEstaciones de servicio</v>
      </c>
      <c r="B288" s="23">
        <v>0</v>
      </c>
      <c r="C288" s="23">
        <v>0</v>
      </c>
      <c r="D288" s="23" t="s">
        <v>117</v>
      </c>
      <c r="E288" s="56">
        <v>1.3760854608174795</v>
      </c>
      <c r="F288" s="56">
        <v>1.4169650125090327</v>
      </c>
      <c r="G288" s="56">
        <v>1.4856292058476204</v>
      </c>
      <c r="H288" s="56">
        <v>1.6628030843530064</v>
      </c>
      <c r="I288" s="56">
        <v>1.344018377085288</v>
      </c>
      <c r="J288" s="56">
        <v>1.2171241341717827</v>
      </c>
      <c r="K288" s="56">
        <v>1.3869837642884151</v>
      </c>
      <c r="L288" s="56">
        <v>1.6517107070384995</v>
      </c>
      <c r="M288" s="85">
        <v>1.3723071875714741</v>
      </c>
    </row>
    <row r="289" spans="1:13" x14ac:dyDescent="0.4">
      <c r="A289" s="23" t="str">
        <f>B279&amp;C279&amp;D289</f>
        <v>DISTRIBUCION VOLUMEN X CRITERIO (kg ó litros)TotalAlimentacionMaquinas dispensadoras</v>
      </c>
      <c r="B289" s="23">
        <v>0</v>
      </c>
      <c r="C289" s="23">
        <v>0</v>
      </c>
      <c r="D289" s="24" t="s">
        <v>118</v>
      </c>
      <c r="E289" s="24">
        <v>1.5046720867813219</v>
      </c>
      <c r="F289" s="24">
        <v>1.7804590060847854</v>
      </c>
      <c r="G289" s="24">
        <v>1.6174131169129216</v>
      </c>
      <c r="H289" s="24">
        <v>1.4689644589103747</v>
      </c>
      <c r="I289" s="24">
        <v>1.3801660555792146</v>
      </c>
      <c r="J289" s="24">
        <v>1.7073944848384055</v>
      </c>
      <c r="K289" s="24">
        <v>1.6185045594058478</v>
      </c>
      <c r="L289" s="24">
        <v>1.4788433979377591</v>
      </c>
      <c r="M289" s="85">
        <v>1.7222625268727698</v>
      </c>
    </row>
    <row r="290" spans="1:13" x14ac:dyDescent="0.4">
      <c r="A290" s="23" t="str">
        <f>B279&amp;C279&amp;D290</f>
        <v>DISTRIBUCION VOLUMEN X CRITERIO (kg ó litros)TotalAlimentacionServicio en la empresa</v>
      </c>
      <c r="B290" s="23">
        <v>0</v>
      </c>
      <c r="C290" s="23">
        <v>0</v>
      </c>
      <c r="D290" s="23" t="s">
        <v>119</v>
      </c>
      <c r="E290" s="56">
        <v>1.1536687847500184</v>
      </c>
      <c r="F290" s="56">
        <v>1.0473645654197106</v>
      </c>
      <c r="G290" s="56">
        <v>1.0995066795895896</v>
      </c>
      <c r="H290" s="56">
        <v>0.93478053922387683</v>
      </c>
      <c r="I290" s="56">
        <v>1.169153004301928</v>
      </c>
      <c r="J290" s="56">
        <v>1.2256094275309322</v>
      </c>
      <c r="K290" s="56">
        <v>1.1251862362318481</v>
      </c>
      <c r="L290" s="56">
        <v>0.93466930044508756</v>
      </c>
      <c r="M290" s="85">
        <v>1.0149846442186057</v>
      </c>
    </row>
    <row r="291" spans="1:13" x14ac:dyDescent="0.4">
      <c r="A291" s="23" t="str">
        <f>B279&amp;C279&amp;D291</f>
        <v>DISTRIBUCION VOLUMEN X CRITERIO (kg ó litros)TotalAlimentacionResto de canales</v>
      </c>
      <c r="B291" s="23">
        <v>0</v>
      </c>
      <c r="C291" s="23">
        <v>0</v>
      </c>
      <c r="D291" s="24" t="s">
        <v>120</v>
      </c>
      <c r="E291" s="24">
        <v>3.5900490652006907</v>
      </c>
      <c r="F291" s="24">
        <v>3.1825342284007343</v>
      </c>
      <c r="G291" s="24">
        <v>4.9692257017438584</v>
      </c>
      <c r="H291" s="24">
        <v>6.5232314397860494</v>
      </c>
      <c r="I291" s="24">
        <v>3.5225648697658269</v>
      </c>
      <c r="J291" s="24">
        <v>3.5651190114862086</v>
      </c>
      <c r="K291" s="24">
        <v>4.3808708768700617</v>
      </c>
      <c r="L291" s="24">
        <v>6.3062585563462701</v>
      </c>
      <c r="M291" s="85">
        <v>3.4896862317090669</v>
      </c>
    </row>
    <row r="292" spans="1:13" x14ac:dyDescent="0.4">
      <c r="A292" s="23" t="str">
        <f>B279&amp;C279&amp;D292</f>
        <v>DISTRIBUCION VOLUMEN X CRITERIO (kg ó litros)TotalAlimentacionEN LA CALLE</v>
      </c>
      <c r="B292" s="23">
        <v>0</v>
      </c>
      <c r="C292" s="23">
        <v>0</v>
      </c>
      <c r="D292" s="23" t="s">
        <v>122</v>
      </c>
      <c r="E292" s="56">
        <v>3.615668925964914</v>
      </c>
      <c r="F292" s="56">
        <v>3.6795565968807704</v>
      </c>
      <c r="G292" s="56">
        <v>4.3247202644521341</v>
      </c>
      <c r="H292" s="56">
        <v>5.7621250581811987</v>
      </c>
      <c r="I292" s="56">
        <v>3.5311981234497059</v>
      </c>
      <c r="J292" s="56">
        <v>3.2453753042068718</v>
      </c>
      <c r="K292" s="56">
        <v>3.753694136444568</v>
      </c>
      <c r="L292" s="56">
        <v>5.3134272172081092</v>
      </c>
      <c r="M292" s="85">
        <v>3.3536667407462786</v>
      </c>
    </row>
    <row r="293" spans="1:13" x14ac:dyDescent="0.4">
      <c r="A293" s="23" t="str">
        <f>B279&amp;C279&amp;D293</f>
        <v>DISTRIBUCION VOLUMEN X CRITERIO (kg ó litros)TotalAlimentacionEN CASA DE OTROS</v>
      </c>
      <c r="B293" s="23">
        <v>0</v>
      </c>
      <c r="C293" s="23">
        <v>0</v>
      </c>
      <c r="D293" s="24" t="s">
        <v>124</v>
      </c>
      <c r="E293" s="24">
        <v>6.5549040916124204</v>
      </c>
      <c r="F293" s="24">
        <v>5.1587009571392413</v>
      </c>
      <c r="G293" s="24">
        <v>4.3124035151689641</v>
      </c>
      <c r="H293" s="24">
        <v>3.9780305741031254</v>
      </c>
      <c r="I293" s="24">
        <v>5.5030289984883574</v>
      </c>
      <c r="J293" s="24">
        <v>5.2865417735331519</v>
      </c>
      <c r="K293" s="24">
        <v>4.8472111232067325</v>
      </c>
      <c r="L293" s="24">
        <v>5.3372100966275422</v>
      </c>
      <c r="M293" s="85">
        <v>6.0831226244380971</v>
      </c>
    </row>
    <row r="294" spans="1:13" x14ac:dyDescent="0.4">
      <c r="A294" s="23" t="str">
        <f>B279&amp;C279&amp;D294</f>
        <v>DISTRIBUCION VOLUMEN X CRITERIO (kg ó litros)TotalAlimentacionEN EL ESTABLECIMIENTO</v>
      </c>
      <c r="B294" s="23">
        <v>0</v>
      </c>
      <c r="C294" s="23">
        <v>0</v>
      </c>
      <c r="D294" s="23" t="s">
        <v>126</v>
      </c>
      <c r="E294" s="56">
        <v>69.717184461658817</v>
      </c>
      <c r="F294" s="56">
        <v>70.437705476819858</v>
      </c>
      <c r="G294" s="56">
        <v>72.130550820984865</v>
      </c>
      <c r="H294" s="56">
        <v>72.673401026362868</v>
      </c>
      <c r="I294" s="56">
        <v>72.188484854123871</v>
      </c>
      <c r="J294" s="56">
        <v>70.63024753811203</v>
      </c>
      <c r="K294" s="56">
        <v>72.316883154179209</v>
      </c>
      <c r="L294" s="56">
        <v>72.186690425012827</v>
      </c>
      <c r="M294" s="85">
        <v>71.479011162621944</v>
      </c>
    </row>
    <row r="295" spans="1:13" x14ac:dyDescent="0.4">
      <c r="A295" s="23" t="str">
        <f>B279&amp;C279&amp;D295</f>
        <v>DISTRIBUCION VOLUMEN X CRITERIO (kg ó litros)TotalAlimentacionEN EL TRABAJO</v>
      </c>
      <c r="B295" s="23">
        <v>0</v>
      </c>
      <c r="C295" s="23">
        <v>0</v>
      </c>
      <c r="D295" s="24" t="s">
        <v>128</v>
      </c>
      <c r="E295" s="24">
        <v>5.6724288953386299</v>
      </c>
      <c r="F295" s="24">
        <v>6.3385743970248001</v>
      </c>
      <c r="G295" s="24">
        <v>5.7786221745577597</v>
      </c>
      <c r="H295" s="24">
        <v>4.7765467682888758</v>
      </c>
      <c r="I295" s="24">
        <v>5.3987613799796064</v>
      </c>
      <c r="J295" s="24">
        <v>6.4508702725786531</v>
      </c>
      <c r="K295" s="24">
        <v>6.0491881802095211</v>
      </c>
      <c r="L295" s="24">
        <v>4.6623671070970003</v>
      </c>
      <c r="M295" s="85">
        <v>5.2540365098971265</v>
      </c>
    </row>
    <row r="296" spans="1:13" x14ac:dyDescent="0.4">
      <c r="A296" s="23" t="str">
        <f>B279&amp;C279&amp;D296</f>
        <v>DISTRIBUCION VOLUMEN X CRITERIO (kg ó litros)TotalAlimentacionEN COLEGIO/INSTITUTO/UNIV.</v>
      </c>
      <c r="B296" s="23">
        <v>0</v>
      </c>
      <c r="C296" s="23">
        <v>0</v>
      </c>
      <c r="D296" s="23" t="s">
        <v>130</v>
      </c>
      <c r="E296" s="56">
        <v>0.21809752850591524</v>
      </c>
      <c r="F296" s="56">
        <v>0.22134148898200373</v>
      </c>
      <c r="G296" s="56">
        <v>0.17208393395077667</v>
      </c>
      <c r="H296" s="56">
        <v>0.14379903274878084</v>
      </c>
      <c r="I296" s="56">
        <v>0.21334638599342476</v>
      </c>
      <c r="J296" s="56">
        <v>0.1807720070127351</v>
      </c>
      <c r="K296" s="56">
        <v>0.1313425664318888</v>
      </c>
      <c r="L296" s="56">
        <v>0.10253356355111605</v>
      </c>
      <c r="M296" s="85">
        <v>0.30029035912838486</v>
      </c>
    </row>
    <row r="297" spans="1:13" x14ac:dyDescent="0.4">
      <c r="A297" s="23" t="str">
        <f>B279&amp;C279&amp;D297</f>
        <v>DISTRIBUCION VOLUMEN X CRITERIO (kg ó litros)TotalAlimentacionEN MI CASA</v>
      </c>
      <c r="B297" s="23">
        <v>0</v>
      </c>
      <c r="C297" s="23">
        <v>0</v>
      </c>
      <c r="D297" s="24" t="s">
        <v>132</v>
      </c>
      <c r="E297" s="24">
        <v>11.926483323230903</v>
      </c>
      <c r="F297" s="24">
        <v>11.788907922623828</v>
      </c>
      <c r="G297" s="24">
        <v>10.647845311269915</v>
      </c>
      <c r="H297" s="24">
        <v>9.311075594944846</v>
      </c>
      <c r="I297" s="24">
        <v>10.732240639833362</v>
      </c>
      <c r="J297" s="24">
        <v>11.730952734140415</v>
      </c>
      <c r="K297" s="24">
        <v>10.470964495052712</v>
      </c>
      <c r="L297" s="24">
        <v>9.2847290666852942</v>
      </c>
      <c r="M297" s="85">
        <v>11.041609371297341</v>
      </c>
    </row>
    <row r="298" spans="1:13" x14ac:dyDescent="0.4">
      <c r="A298" s="23" t="str">
        <f>B279&amp;C279&amp;D298</f>
        <v>DISTRIBUCION VOLUMEN X CRITERIO (kg ó litros)TotalAlimentacionEN M.TRANSP.(AVION,TREN,AUTOC,E</v>
      </c>
      <c r="B298" s="23">
        <v>0</v>
      </c>
      <c r="C298" s="23">
        <v>0</v>
      </c>
      <c r="D298" s="23" t="s">
        <v>134</v>
      </c>
      <c r="E298" s="56">
        <v>0.29558870281609351</v>
      </c>
      <c r="F298" s="56">
        <v>0.1642729637421553</v>
      </c>
      <c r="G298" s="56">
        <v>6.0394595596846581E-2</v>
      </c>
      <c r="H298" s="56">
        <v>0.13321704547375129</v>
      </c>
      <c r="I298" s="56">
        <v>8.6536388377848938E-2</v>
      </c>
      <c r="J298" s="56">
        <v>0.11145418288410701</v>
      </c>
      <c r="K298" s="56">
        <v>6.585462943343369E-2</v>
      </c>
      <c r="L298" s="56">
        <v>0.14270014786294996</v>
      </c>
      <c r="M298" s="85">
        <v>9.5317767861443081E-2</v>
      </c>
    </row>
    <row r="299" spans="1:13" x14ac:dyDescent="0.4">
      <c r="A299" s="23" t="str">
        <f>B279&amp;C279&amp;D299</f>
        <v>DISTRIBUCION VOLUMEN X CRITERIO (kg ó litros)TotalAlimentacionEN OTRO LUGAR</v>
      </c>
      <c r="B299" s="23">
        <v>0</v>
      </c>
      <c r="C299" s="23">
        <v>0</v>
      </c>
      <c r="D299" s="24" t="s">
        <v>136</v>
      </c>
      <c r="E299" s="24">
        <v>1.9996453959120926</v>
      </c>
      <c r="F299" s="24">
        <v>2.2109403361143984</v>
      </c>
      <c r="G299" s="24">
        <v>2.5733818631708609</v>
      </c>
      <c r="H299" s="24">
        <v>3.2218066749650456</v>
      </c>
      <c r="I299" s="24">
        <v>2.3464037324311771</v>
      </c>
      <c r="J299" s="24">
        <v>2.3637884679620993</v>
      </c>
      <c r="K299" s="24">
        <v>2.3648623950279122</v>
      </c>
      <c r="L299" s="24">
        <v>2.9703400512521192</v>
      </c>
      <c r="M299" s="85">
        <v>2.3929437034790535</v>
      </c>
    </row>
    <row r="300" spans="1:13" x14ac:dyDescent="0.4">
      <c r="A300" s="23" t="str">
        <f>B279&amp;C279&amp;D300</f>
        <v>DISTRIBUCION VOLUMEN X CRITERIO (kg ó litros)TotalAlimentacionDESAYUNO</v>
      </c>
      <c r="B300" s="23">
        <v>0</v>
      </c>
      <c r="C300" s="23">
        <v>0</v>
      </c>
      <c r="D300" s="23" t="s">
        <v>138</v>
      </c>
      <c r="E300" s="56">
        <v>11.026194623865122</v>
      </c>
      <c r="F300" s="56">
        <v>11.952572788234425</v>
      </c>
      <c r="G300" s="56">
        <v>10.655410684060685</v>
      </c>
      <c r="H300" s="56">
        <v>9.931126324026291</v>
      </c>
      <c r="I300" s="56">
        <v>10.937812902491292</v>
      </c>
      <c r="J300" s="56">
        <v>11.876854805396023</v>
      </c>
      <c r="K300" s="56">
        <v>10.511011137927245</v>
      </c>
      <c r="L300" s="56">
        <v>9.4576224749305062</v>
      </c>
      <c r="M300" s="85">
        <v>10.494330558780094</v>
      </c>
    </row>
    <row r="301" spans="1:13" x14ac:dyDescent="0.4">
      <c r="A301" s="23" t="str">
        <f>B279&amp;C279&amp;D301</f>
        <v>DISTRIBUCION VOLUMEN X CRITERIO (kg ó litros)TotalAlimentacionAPERITIVO/ANTES DE COMER</v>
      </c>
      <c r="B301" s="23">
        <v>0</v>
      </c>
      <c r="C301" s="23">
        <v>0</v>
      </c>
      <c r="D301" s="24" t="s">
        <v>140</v>
      </c>
      <c r="E301" s="24">
        <v>10.905900984064875</v>
      </c>
      <c r="F301" s="24">
        <v>10.547474322840653</v>
      </c>
      <c r="G301" s="24">
        <v>10.74037315603494</v>
      </c>
      <c r="H301" s="24">
        <v>10.464815053086751</v>
      </c>
      <c r="I301" s="24">
        <v>10.906534803993338</v>
      </c>
      <c r="J301" s="24">
        <v>10.105039617304065</v>
      </c>
      <c r="K301" s="24">
        <v>10.16383357584705</v>
      </c>
      <c r="L301" s="24">
        <v>10.087354346230128</v>
      </c>
      <c r="M301" s="85">
        <v>9.9335514026237544</v>
      </c>
    </row>
    <row r="302" spans="1:13" x14ac:dyDescent="0.4">
      <c r="A302" s="23" t="str">
        <f>B279&amp;C279&amp;D302</f>
        <v>DISTRIBUCION VOLUMEN X CRITERIO (kg ó litros)TotalAlimentacionCOMIDA</v>
      </c>
      <c r="B302" s="23">
        <v>0</v>
      </c>
      <c r="C302" s="23">
        <v>0</v>
      </c>
      <c r="D302" s="23" t="s">
        <v>142</v>
      </c>
      <c r="E302" s="56">
        <v>37.998765261788833</v>
      </c>
      <c r="F302" s="56">
        <v>38.296630883702832</v>
      </c>
      <c r="G302" s="56">
        <v>37.727606153477261</v>
      </c>
      <c r="H302" s="56">
        <v>34.614512568462885</v>
      </c>
      <c r="I302" s="56">
        <v>39.565317173119368</v>
      </c>
      <c r="J302" s="56">
        <v>38.992743032063153</v>
      </c>
      <c r="K302" s="56">
        <v>38.504563263683316</v>
      </c>
      <c r="L302" s="56">
        <v>36.045469680644615</v>
      </c>
      <c r="M302" s="85">
        <v>41.073523352202479</v>
      </c>
    </row>
    <row r="303" spans="1:13" x14ac:dyDescent="0.4">
      <c r="A303" s="23" t="str">
        <f>B279&amp;C279&amp;D303</f>
        <v>DISTRIBUCION VOLUMEN X CRITERIO (kg ó litros)TotalAlimentacionTARDE/MERIENDA</v>
      </c>
      <c r="B303" s="23">
        <v>0</v>
      </c>
      <c r="C303" s="23">
        <v>0</v>
      </c>
      <c r="D303" s="24" t="s">
        <v>144</v>
      </c>
      <c r="E303" s="24">
        <v>8.9696180027372723</v>
      </c>
      <c r="F303" s="24">
        <v>9.3818957424131852</v>
      </c>
      <c r="G303" s="24">
        <v>9.6332030324849249</v>
      </c>
      <c r="H303" s="24">
        <v>9.7615700010615445</v>
      </c>
      <c r="I303" s="24">
        <v>8.5806133086025742</v>
      </c>
      <c r="J303" s="24">
        <v>8.571214108832601</v>
      </c>
      <c r="K303" s="24">
        <v>9.9281260660662252</v>
      </c>
      <c r="L303" s="24">
        <v>9.0192233785890608</v>
      </c>
      <c r="M303" s="85">
        <v>8.4452002167410907</v>
      </c>
    </row>
    <row r="304" spans="1:13" x14ac:dyDescent="0.4">
      <c r="A304" s="23" t="str">
        <f>B279&amp;C279&amp;D304</f>
        <v>DISTRIBUCION VOLUMEN X CRITERIO (kg ó litros)TotalAlimentacionANTES DE CENAR</v>
      </c>
      <c r="B304" s="23">
        <v>0</v>
      </c>
      <c r="C304" s="23">
        <v>0</v>
      </c>
      <c r="D304" s="23" t="s">
        <v>146</v>
      </c>
      <c r="E304" s="56">
        <v>5.2202621657501718</v>
      </c>
      <c r="F304" s="56">
        <v>5.1889903702671427</v>
      </c>
      <c r="G304" s="56">
        <v>5.3858364914944428</v>
      </c>
      <c r="H304" s="56">
        <v>5.6540787897418427</v>
      </c>
      <c r="I304" s="56">
        <v>5.1966225856507249</v>
      </c>
      <c r="J304" s="56">
        <v>5.1076343984357537</v>
      </c>
      <c r="K304" s="56">
        <v>5.2281227768384015</v>
      </c>
      <c r="L304" s="56">
        <v>5.6572118561535714</v>
      </c>
      <c r="M304" s="85">
        <v>5.2369158393500657</v>
      </c>
    </row>
    <row r="305" spans="1:13" x14ac:dyDescent="0.4">
      <c r="A305" s="23" t="str">
        <f>B279&amp;C279&amp;D305</f>
        <v>DISTRIBUCION VOLUMEN X CRITERIO (kg ó litros)TotalAlimentacionCENA</v>
      </c>
      <c r="B305" s="23">
        <v>0</v>
      </c>
      <c r="C305" s="23">
        <v>0</v>
      </c>
      <c r="D305" s="24" t="s">
        <v>148</v>
      </c>
      <c r="E305" s="24">
        <v>19.747373832130187</v>
      </c>
      <c r="F305" s="24">
        <v>19.232982014674047</v>
      </c>
      <c r="G305" s="24">
        <v>19.75836849806279</v>
      </c>
      <c r="H305" s="24">
        <v>22.944995132827565</v>
      </c>
      <c r="I305" s="24">
        <v>19.665455427630821</v>
      </c>
      <c r="J305" s="24">
        <v>19.684009077646529</v>
      </c>
      <c r="K305" s="24">
        <v>19.886209321363328</v>
      </c>
      <c r="L305" s="24">
        <v>22.814168499814159</v>
      </c>
      <c r="M305" s="85">
        <v>19.847198297244216</v>
      </c>
    </row>
    <row r="306" spans="1:13" x14ac:dyDescent="0.4">
      <c r="A306" s="23" t="str">
        <f>B279&amp;C279&amp;D306</f>
        <v>DISTRIBUCION VOLUMEN X CRITERIO (kg ó litros)TotalAlimentacionDESPUES DE LA CENA</v>
      </c>
      <c r="B306" s="23">
        <v>0</v>
      </c>
      <c r="C306" s="23">
        <v>0</v>
      </c>
      <c r="D306" s="23" t="s">
        <v>150</v>
      </c>
      <c r="E306" s="56">
        <v>1.480020299531368</v>
      </c>
      <c r="F306" s="56">
        <v>1.2674617962489358</v>
      </c>
      <c r="G306" s="56">
        <v>1.351183072382401</v>
      </c>
      <c r="H306" s="56">
        <v>2.1172065393766593</v>
      </c>
      <c r="I306" s="56">
        <v>1.2114139765513914</v>
      </c>
      <c r="J306" s="56">
        <v>1.2014926815165601</v>
      </c>
      <c r="K306" s="56">
        <v>1.3005789460623134</v>
      </c>
      <c r="L306" s="56">
        <v>2.1921437227422844</v>
      </c>
      <c r="M306" s="85">
        <v>1.4201352034485386</v>
      </c>
    </row>
    <row r="307" spans="1:13" x14ac:dyDescent="0.4">
      <c r="A307" s="23" t="str">
        <f>B279&amp;C279&amp;D307</f>
        <v>DISTRIBUCION VOLUMEN X CRITERIO (kg ó litros)TotalAlimentacionDURANTE EL DIA</v>
      </c>
      <c r="B307" s="23">
        <v>0</v>
      </c>
      <c r="C307" s="23">
        <v>0</v>
      </c>
      <c r="D307" s="24" t="s">
        <v>152</v>
      </c>
      <c r="E307" s="24">
        <v>4.6518663079477065</v>
      </c>
      <c r="F307" s="24">
        <v>4.1319919959446496</v>
      </c>
      <c r="G307" s="24">
        <v>4.7480224895661394</v>
      </c>
      <c r="H307" s="24">
        <v>4.5117002214951478</v>
      </c>
      <c r="I307" s="24">
        <v>3.9362307680463329</v>
      </c>
      <c r="J307" s="24">
        <v>4.4610152993607395</v>
      </c>
      <c r="K307" s="24">
        <v>4.4775559550499713</v>
      </c>
      <c r="L307" s="24">
        <v>4.7268074711771808</v>
      </c>
      <c r="M307" s="85">
        <v>3.5491462658016246</v>
      </c>
    </row>
    <row r="308" spans="1:13" x14ac:dyDescent="0.4">
      <c r="A308" s="23" t="str">
        <f>B279&amp;C279&amp;D308</f>
        <v>DISTRIBUCION VOLUMEN X CRITERIO (kg ó litros)TotalAlimentacionCON AMIGOS</v>
      </c>
      <c r="B308" s="23">
        <v>0</v>
      </c>
      <c r="C308" s="23">
        <v>0</v>
      </c>
      <c r="D308" s="23" t="s">
        <v>154</v>
      </c>
      <c r="E308" s="56">
        <v>26.210757517905147</v>
      </c>
      <c r="F308" s="56">
        <v>26.707148643332275</v>
      </c>
      <c r="G308" s="56">
        <v>25.567503718008865</v>
      </c>
      <c r="H308" s="56">
        <v>24.833038373435912</v>
      </c>
      <c r="I308" s="56">
        <v>27.886045552320386</v>
      </c>
      <c r="J308" s="56">
        <v>26.093417541168307</v>
      </c>
      <c r="K308" s="56">
        <v>25.392674586563352</v>
      </c>
      <c r="L308" s="56">
        <v>25.071692374123067</v>
      </c>
      <c r="M308" s="85">
        <v>26.305640018508026</v>
      </c>
    </row>
    <row r="309" spans="1:13" x14ac:dyDescent="0.4">
      <c r="A309" s="23" t="str">
        <f>B279&amp;C279&amp;D309</f>
        <v>DISTRIBUCION VOLUMEN X CRITERIO (kg ó litros)TotalAlimentacionCON CLIENTES</v>
      </c>
      <c r="B309" s="23">
        <v>0</v>
      </c>
      <c r="C309" s="23">
        <v>0</v>
      </c>
      <c r="D309" s="24" t="s">
        <v>156</v>
      </c>
      <c r="E309" s="24">
        <v>0.35291154208948888</v>
      </c>
      <c r="F309" s="24">
        <v>0.32292503481911733</v>
      </c>
      <c r="G309" s="24">
        <v>0.31150934226151705</v>
      </c>
      <c r="H309" s="24">
        <v>0.33693570334593648</v>
      </c>
      <c r="I309" s="24">
        <v>0.65300616500129893</v>
      </c>
      <c r="J309" s="24">
        <v>0.53526643691460085</v>
      </c>
      <c r="K309" s="24">
        <v>0.33453006450502898</v>
      </c>
      <c r="L309" s="24">
        <v>0.38474658560739461</v>
      </c>
      <c r="M309" s="85">
        <v>0.65536206745225489</v>
      </c>
    </row>
    <row r="310" spans="1:13" x14ac:dyDescent="0.4">
      <c r="A310" s="23" t="str">
        <f>B279&amp;C279&amp;D310</f>
        <v>DISTRIBUCION VOLUMEN X CRITERIO (kg ó litros)TotalAlimentacionCON COMPAÑEROS DE TRABAJO</v>
      </c>
      <c r="B310" s="23">
        <v>0</v>
      </c>
      <c r="C310" s="23">
        <v>0</v>
      </c>
      <c r="D310" s="23" t="s">
        <v>158</v>
      </c>
      <c r="E310" s="56">
        <v>6.3341772366058215</v>
      </c>
      <c r="F310" s="56">
        <v>6.4345039100663222</v>
      </c>
      <c r="G310" s="56">
        <v>5.9784087554497569</v>
      </c>
      <c r="H310" s="56">
        <v>4.4145517622701105</v>
      </c>
      <c r="I310" s="56">
        <v>6.1301071724328819</v>
      </c>
      <c r="J310" s="56">
        <v>7.3656315022622874</v>
      </c>
      <c r="K310" s="56">
        <v>6.6829907065771907</v>
      </c>
      <c r="L310" s="56">
        <v>4.5042688037974692</v>
      </c>
      <c r="M310" s="85">
        <v>5.908064871545224</v>
      </c>
    </row>
    <row r="311" spans="1:13" x14ac:dyDescent="0.4">
      <c r="A311" s="23" t="str">
        <f>B279&amp;C279&amp;D311</f>
        <v>DISTRIBUCION VOLUMEN X CRITERIO (kg ó litros)TotalAlimentacionCON COMPAÑEROS DE CLASE</v>
      </c>
      <c r="B311" s="23">
        <v>0</v>
      </c>
      <c r="C311" s="23">
        <v>0</v>
      </c>
      <c r="D311" s="24" t="s">
        <v>160</v>
      </c>
      <c r="E311" s="24">
        <v>0.42680296726831146</v>
      </c>
      <c r="F311" s="24">
        <v>0.39098664287684382</v>
      </c>
      <c r="G311" s="24">
        <v>0.31944969721044225</v>
      </c>
      <c r="H311" s="24">
        <v>0.23766080152913849</v>
      </c>
      <c r="I311" s="24">
        <v>0.32827295273789031</v>
      </c>
      <c r="J311" s="24">
        <v>0.28107383819180209</v>
      </c>
      <c r="K311" s="24">
        <v>0.32990867921632472</v>
      </c>
      <c r="L311" s="24">
        <v>0.25996729626111587</v>
      </c>
      <c r="M311" s="85">
        <v>0.47552435397052778</v>
      </c>
    </row>
    <row r="312" spans="1:13" x14ac:dyDescent="0.4">
      <c r="A312" s="23" t="str">
        <f>B279&amp;C279&amp;D312</f>
        <v>DISTRIBUCION VOLUMEN X CRITERIO (kg ó litros)TotalAlimentacionCON FAMILIA</v>
      </c>
      <c r="B312" s="23">
        <v>0</v>
      </c>
      <c r="C312" s="23">
        <v>0</v>
      </c>
      <c r="D312" s="23" t="s">
        <v>162</v>
      </c>
      <c r="E312" s="56">
        <v>35.192450280419493</v>
      </c>
      <c r="F312" s="56">
        <v>32.59903127840024</v>
      </c>
      <c r="G312" s="56">
        <v>33.916621297577755</v>
      </c>
      <c r="H312" s="56">
        <v>38.079273277972796</v>
      </c>
      <c r="I312" s="56">
        <v>33.248733315333645</v>
      </c>
      <c r="J312" s="56">
        <v>32.907145227668224</v>
      </c>
      <c r="K312" s="56">
        <v>35.597903514190612</v>
      </c>
      <c r="L312" s="56">
        <v>37.869422606183242</v>
      </c>
      <c r="M312" s="85">
        <v>33.799428393164696</v>
      </c>
    </row>
    <row r="313" spans="1:13" x14ac:dyDescent="0.4">
      <c r="A313" s="23" t="str">
        <f>B279&amp;C279&amp;D313</f>
        <v>DISTRIBUCION VOLUMEN X CRITERIO (kg ó litros)TotalAlimentacionCON LA PAREJA</v>
      </c>
      <c r="B313" s="23">
        <v>0</v>
      </c>
      <c r="C313" s="23">
        <v>0</v>
      </c>
      <c r="D313" s="24" t="s">
        <v>164</v>
      </c>
      <c r="E313" s="24">
        <v>17.314710977836722</v>
      </c>
      <c r="F313" s="24">
        <v>17.934700546963441</v>
      </c>
      <c r="G313" s="24">
        <v>18.605719570299392</v>
      </c>
      <c r="H313" s="24">
        <v>18.56187311098266</v>
      </c>
      <c r="I313" s="24">
        <v>17.502529959628998</v>
      </c>
      <c r="J313" s="24">
        <v>18.19520865955257</v>
      </c>
      <c r="K313" s="24">
        <v>17.525470042449431</v>
      </c>
      <c r="L313" s="24">
        <v>18.7761961319985</v>
      </c>
      <c r="M313" s="85">
        <v>17.418008396576276</v>
      </c>
    </row>
    <row r="314" spans="1:13" x14ac:dyDescent="0.4">
      <c r="A314" s="23" t="str">
        <f>B279&amp;C279&amp;D314</f>
        <v>DISTRIBUCION VOLUMEN X CRITERIO (kg ó litros)TotalAlimentacionESTABA SOLO/A</v>
      </c>
      <c r="B314" s="23">
        <v>0</v>
      </c>
      <c r="C314" s="23">
        <v>0</v>
      </c>
      <c r="D314" s="23" t="s">
        <v>166</v>
      </c>
      <c r="E314" s="56">
        <v>13.47878722417321</v>
      </c>
      <c r="F314" s="56">
        <v>14.861278179862994</v>
      </c>
      <c r="G314" s="56">
        <v>14.659008377161486</v>
      </c>
      <c r="H314" s="56">
        <v>13.055517413516601</v>
      </c>
      <c r="I314" s="56">
        <v>13.727686771406027</v>
      </c>
      <c r="J314" s="56">
        <v>14.181482358826678</v>
      </c>
      <c r="K314" s="56">
        <v>13.593156970094848</v>
      </c>
      <c r="L314" s="56">
        <v>12.673673990047599</v>
      </c>
      <c r="M314" s="85">
        <v>14.866237202481242</v>
      </c>
    </row>
    <row r="315" spans="1:13" x14ac:dyDescent="0.4">
      <c r="A315" s="23" t="str">
        <f>B279&amp;C279&amp;D315</f>
        <v>DISTRIBUCION VOLUMEN X CRITERIO (kg ó litros)TotalAlimentacionOTROS</v>
      </c>
      <c r="B315" s="23">
        <v>0</v>
      </c>
      <c r="C315" s="23">
        <v>0</v>
      </c>
      <c r="D315" s="24" t="s">
        <v>168</v>
      </c>
      <c r="E315" s="24">
        <v>0.68940358310252325</v>
      </c>
      <c r="F315" s="24">
        <v>0.74942808929652438</v>
      </c>
      <c r="G315" s="24">
        <v>0.64178273097637306</v>
      </c>
      <c r="H315" s="24">
        <v>0.48115412856620687</v>
      </c>
      <c r="I315" s="24">
        <v>0.52361910421057434</v>
      </c>
      <c r="J315" s="24">
        <v>0.44077742449459445</v>
      </c>
      <c r="K315" s="24">
        <v>0.54336854251710764</v>
      </c>
      <c r="L315" s="24">
        <v>0.46003335760455905</v>
      </c>
      <c r="M315" s="85">
        <v>0.57173586006521715</v>
      </c>
    </row>
    <row r="316" spans="1:13" x14ac:dyDescent="0.4">
      <c r="A316" s="23" t="str">
        <f>B279&amp;C279&amp;D316</f>
        <v>DISTRIBUCION VOLUMEN X CRITERIO (kg ó litros)TotalAlimentacionESTAR TRABAJANDO</v>
      </c>
      <c r="B316" s="23">
        <v>0</v>
      </c>
      <c r="C316" s="23">
        <v>0</v>
      </c>
      <c r="D316" s="23" t="s">
        <v>170</v>
      </c>
      <c r="E316" s="56">
        <v>9.4462522173942425</v>
      </c>
      <c r="F316" s="56">
        <v>11.120176303687142</v>
      </c>
      <c r="G316" s="56">
        <v>10.441288447636223</v>
      </c>
      <c r="H316" s="56">
        <v>8.2334278993603256</v>
      </c>
      <c r="I316" s="56">
        <v>9.2826169436892894</v>
      </c>
      <c r="J316" s="56">
        <v>11.058566308206547</v>
      </c>
      <c r="K316" s="56">
        <v>9.5986357670817402</v>
      </c>
      <c r="L316" s="56">
        <v>7.8716896448298064</v>
      </c>
      <c r="M316" s="85">
        <v>9.507727876884589</v>
      </c>
    </row>
    <row r="317" spans="1:13" x14ac:dyDescent="0.4">
      <c r="A317" s="23" t="str">
        <f>B279&amp;C279&amp;D317</f>
        <v>DISTRIBUCION VOLUMEN X CRITERIO (kg ó litros)TotalAlimentacionCOMIDA DE NEGOCIOS</v>
      </c>
      <c r="B317" s="23">
        <v>0</v>
      </c>
      <c r="C317" s="23">
        <v>0</v>
      </c>
      <c r="D317" s="24" t="s">
        <v>172</v>
      </c>
      <c r="E317" s="24">
        <v>0.59451173961340753</v>
      </c>
      <c r="F317" s="24">
        <v>0.23096935532891613</v>
      </c>
      <c r="G317" s="24">
        <v>0.25348476092196809</v>
      </c>
      <c r="H317" s="24">
        <v>0.25174972245546245</v>
      </c>
      <c r="I317" s="24">
        <v>0.25845491518383579</v>
      </c>
      <c r="J317" s="24">
        <v>0.38795164963286954</v>
      </c>
      <c r="K317" s="24">
        <v>0.20206304433255623</v>
      </c>
      <c r="L317" s="24">
        <v>0.31305143628028964</v>
      </c>
      <c r="M317" s="85">
        <v>0.48000617254062083</v>
      </c>
    </row>
    <row r="318" spans="1:13" x14ac:dyDescent="0.4">
      <c r="A318" s="23" t="str">
        <f>B279&amp;C279&amp;D318</f>
        <v>DISTRIBUCION VOLUMEN X CRITERIO (kg ó litros)TotalAlimentacionPOR PLACER/RELAX</v>
      </c>
      <c r="B318" s="23">
        <v>0</v>
      </c>
      <c r="C318" s="23">
        <v>0</v>
      </c>
      <c r="D318" s="23" t="s">
        <v>174</v>
      </c>
      <c r="E318" s="56">
        <v>15.331625624486373</v>
      </c>
      <c r="F318" s="56">
        <v>15.424222569805391</v>
      </c>
      <c r="G318" s="56">
        <v>16.904615232399291</v>
      </c>
      <c r="H318" s="56">
        <v>20.462543894299113</v>
      </c>
      <c r="I318" s="56">
        <v>15.561101501568158</v>
      </c>
      <c r="J318" s="56">
        <v>15.190554158613622</v>
      </c>
      <c r="K318" s="56">
        <v>16.640830098896124</v>
      </c>
      <c r="L318" s="56">
        <v>20.598153200722574</v>
      </c>
      <c r="M318" s="85">
        <v>16.124977049522808</v>
      </c>
    </row>
    <row r="319" spans="1:13" x14ac:dyDescent="0.4">
      <c r="A319" s="23" t="str">
        <f>B279&amp;C279&amp;D319</f>
        <v>DISTRIBUCION VOLUMEN X CRITERIO (kg ó litros)TotalAlimentacionTENER HAMBRE/SIN PLANIFICAR</v>
      </c>
      <c r="B319" s="23">
        <v>0</v>
      </c>
      <c r="C319" s="23">
        <v>0</v>
      </c>
      <c r="D319" s="24" t="s">
        <v>176</v>
      </c>
      <c r="E319" s="24">
        <v>25.059289025564379</v>
      </c>
      <c r="F319" s="24">
        <v>24.855420232009607</v>
      </c>
      <c r="G319" s="24">
        <v>24.922613511990622</v>
      </c>
      <c r="H319" s="24">
        <v>24.965402568430193</v>
      </c>
      <c r="I319" s="24">
        <v>25.13435622055248</v>
      </c>
      <c r="J319" s="24">
        <v>24.258844589396318</v>
      </c>
      <c r="K319" s="24">
        <v>24.16406910249373</v>
      </c>
      <c r="L319" s="24">
        <v>24.649279593480298</v>
      </c>
      <c r="M319" s="85">
        <v>23.489999429384813</v>
      </c>
    </row>
    <row r="320" spans="1:13" x14ac:dyDescent="0.4">
      <c r="A320" s="23" t="str">
        <f>B279&amp;C279&amp;D320</f>
        <v>DISTRIBUCION VOLUMEN X CRITERIO (kg ó litros)TotalAlimentacionESTAR DE COMPRAS</v>
      </c>
      <c r="B320" s="23">
        <v>0</v>
      </c>
      <c r="C320" s="23">
        <v>0</v>
      </c>
      <c r="D320" s="23" t="s">
        <v>178</v>
      </c>
      <c r="E320" s="56">
        <v>3.0644198386803785</v>
      </c>
      <c r="F320" s="56">
        <v>3.6523728818736947</v>
      </c>
      <c r="G320" s="56">
        <v>2.3221334290240385</v>
      </c>
      <c r="H320" s="56">
        <v>2.6607280649327545</v>
      </c>
      <c r="I320" s="56">
        <v>3.3542628872872537</v>
      </c>
      <c r="J320" s="56">
        <v>3.3099114596240327</v>
      </c>
      <c r="K320" s="56">
        <v>2.5634426231086893</v>
      </c>
      <c r="L320" s="56">
        <v>2.8317724600901073</v>
      </c>
      <c r="M320" s="85">
        <v>3.2502547778491366</v>
      </c>
    </row>
    <row r="321" spans="1:13" x14ac:dyDescent="0.4">
      <c r="A321" s="23" t="str">
        <f>B279&amp;C279&amp;D321</f>
        <v>DISTRIBUCION VOLUMEN X CRITERIO (kg ó litros)TotalAlimentacionNO COCINAR EN CASA</v>
      </c>
      <c r="B321" s="23">
        <v>0</v>
      </c>
      <c r="C321" s="23">
        <v>0</v>
      </c>
      <c r="D321" s="24" t="s">
        <v>180</v>
      </c>
      <c r="E321" s="24">
        <v>6.5130258707904467</v>
      </c>
      <c r="F321" s="24">
        <v>6.2098732326734369</v>
      </c>
      <c r="G321" s="24">
        <v>6.4887732089331021</v>
      </c>
      <c r="H321" s="24">
        <v>6.043180678512365</v>
      </c>
      <c r="I321" s="24">
        <v>6.9286718568691095</v>
      </c>
      <c r="J321" s="24">
        <v>7.1740130058663851</v>
      </c>
      <c r="K321" s="24">
        <v>6.9597854031577642</v>
      </c>
      <c r="L321" s="24">
        <v>5.2755779299427124</v>
      </c>
      <c r="M321" s="85">
        <v>6.5380271073814971</v>
      </c>
    </row>
    <row r="322" spans="1:13" x14ac:dyDescent="0.4">
      <c r="A322" s="23" t="str">
        <f>B279&amp;C279&amp;D322</f>
        <v>DISTRIBUCION VOLUMEN X CRITERIO (kg ó litros)TotalAlimentacionCELEBRACION/FIESTA/SALIR TOMAR</v>
      </c>
      <c r="B322" s="23">
        <v>0</v>
      </c>
      <c r="C322" s="23">
        <v>0</v>
      </c>
      <c r="D322" s="23" t="s">
        <v>182</v>
      </c>
      <c r="E322" s="56">
        <v>32.20261812853267</v>
      </c>
      <c r="F322" s="56">
        <v>30.965694829114248</v>
      </c>
      <c r="G322" s="56">
        <v>31.554534081543377</v>
      </c>
      <c r="H322" s="56">
        <v>30.989517707670121</v>
      </c>
      <c r="I322" s="56">
        <v>32.210353049319295</v>
      </c>
      <c r="J322" s="56">
        <v>30.901889786606034</v>
      </c>
      <c r="K322" s="56">
        <v>32.226454233243814</v>
      </c>
      <c r="L322" s="56">
        <v>30.55100371611254</v>
      </c>
      <c r="M322" s="85">
        <v>32.831048812178061</v>
      </c>
    </row>
    <row r="323" spans="1:13" x14ac:dyDescent="0.4">
      <c r="A323" s="23" t="str">
        <f>B279&amp;C279&amp;D323</f>
        <v>DISTRIBUCION VOLUMEN X CRITERIO (kg ó litros)TotalAlimentacionVIENDO DEPORTES</v>
      </c>
      <c r="B323" s="23">
        <v>0</v>
      </c>
      <c r="C323" s="23">
        <v>0</v>
      </c>
      <c r="D323" s="24" t="s">
        <v>184</v>
      </c>
      <c r="E323" s="24">
        <v>2.1715642832167119</v>
      </c>
      <c r="F323" s="24">
        <v>1.6739205163494937</v>
      </c>
      <c r="G323" s="24">
        <v>1.2934957819851032</v>
      </c>
      <c r="H323" s="24">
        <v>0.67667122978303818</v>
      </c>
      <c r="I323" s="24">
        <v>1.2937847232748336</v>
      </c>
      <c r="J323" s="24">
        <v>1.4847160265766302</v>
      </c>
      <c r="K323" s="24">
        <v>1.496442587065931</v>
      </c>
      <c r="L323" s="24">
        <v>1.4792506855869434</v>
      </c>
      <c r="M323" s="85">
        <v>1.3657402214379881</v>
      </c>
    </row>
    <row r="324" spans="1:13" x14ac:dyDescent="0.4">
      <c r="A324" s="23" t="str">
        <f>B279&amp;C279&amp;D324</f>
        <v>DISTRIBUCION VOLUMEN X CRITERIO (kg ó litros)TotalAlimentacionOTROS MOTIVOS</v>
      </c>
      <c r="B324" s="23">
        <v>0</v>
      </c>
      <c r="C324" s="23">
        <v>0</v>
      </c>
      <c r="D324" s="23" t="s">
        <v>185</v>
      </c>
      <c r="E324" s="56">
        <v>5.6166951530303768</v>
      </c>
      <c r="F324" s="56">
        <v>5.8673492983259763</v>
      </c>
      <c r="G324" s="56">
        <v>5.8190648260434559</v>
      </c>
      <c r="H324" s="56">
        <v>5.716781677947548</v>
      </c>
      <c r="I324" s="56">
        <v>5.9763972855339524</v>
      </c>
      <c r="J324" s="56">
        <v>6.2335543914428113</v>
      </c>
      <c r="K324" s="56">
        <v>6.1482776727557242</v>
      </c>
      <c r="L324" s="56">
        <v>6.4302223605614497</v>
      </c>
      <c r="M324" s="85">
        <v>6.412219766060141</v>
      </c>
    </row>
    <row r="325" spans="1:13" x14ac:dyDescent="0.4">
      <c r="A325" s="23" t="str">
        <f>B279&amp;C325&amp;D325</f>
        <v>DISTRIBUCION VOLUMEN X CRITERIO (kg ó litros).T.Alimentos TOTAL INGT.ESPAÑA</v>
      </c>
      <c r="B325" s="23">
        <v>0</v>
      </c>
      <c r="C325" s="23" t="s">
        <v>44</v>
      </c>
      <c r="D325" s="24" t="s">
        <v>45</v>
      </c>
      <c r="E325" s="24">
        <v>100</v>
      </c>
      <c r="F325" s="24">
        <v>100</v>
      </c>
      <c r="G325" s="24">
        <v>100</v>
      </c>
      <c r="H325" s="24">
        <v>100</v>
      </c>
      <c r="I325" s="24">
        <v>100</v>
      </c>
      <c r="J325" s="24">
        <v>100</v>
      </c>
      <c r="K325" s="24">
        <v>100</v>
      </c>
      <c r="L325" s="24">
        <v>100</v>
      </c>
      <c r="M325" s="85">
        <v>100</v>
      </c>
    </row>
    <row r="326" spans="1:13" x14ac:dyDescent="0.4">
      <c r="A326" s="23" t="str">
        <f>B279&amp;C325&amp;D326</f>
        <v>DISTRIBUCION VOLUMEN X CRITERIO (kg ó litros).T.Alimentos TOTAL INGHiper+Super+Discount+G.A</v>
      </c>
      <c r="B326" s="23">
        <v>0</v>
      </c>
      <c r="C326" s="23">
        <v>0</v>
      </c>
      <c r="D326" s="23" t="s">
        <v>108</v>
      </c>
      <c r="E326" s="56">
        <v>3.1476223600570541</v>
      </c>
      <c r="F326" s="56">
        <v>3.0265769303375949</v>
      </c>
      <c r="G326" s="56">
        <v>2.8448729041500189</v>
      </c>
      <c r="H326" s="56">
        <v>2.9848624264868202</v>
      </c>
      <c r="I326" s="56">
        <v>3.1270509701887779</v>
      </c>
      <c r="J326" s="56">
        <v>3.3895624064687171</v>
      </c>
      <c r="K326" s="56">
        <v>3.9142967806995879</v>
      </c>
      <c r="L326" s="56">
        <v>4.0611103485133215</v>
      </c>
      <c r="M326" s="85">
        <v>3.4571022346561211</v>
      </c>
    </row>
    <row r="327" spans="1:13" x14ac:dyDescent="0.4">
      <c r="A327" s="23" t="str">
        <f>B279&amp;C325&amp;D327</f>
        <v>DISTRIBUCION VOLUMEN X CRITERIO (kg ó litros).T.Alimentos TOTAL INGRestaurantes</v>
      </c>
      <c r="B327" s="23">
        <v>0</v>
      </c>
      <c r="C327" s="23">
        <v>0</v>
      </c>
      <c r="D327" s="24" t="s">
        <v>109</v>
      </c>
      <c r="E327" s="24">
        <v>27.283730039500586</v>
      </c>
      <c r="F327" s="24">
        <v>25.607004600376911</v>
      </c>
      <c r="G327" s="24">
        <v>27.146409566955672</v>
      </c>
      <c r="H327" s="24">
        <v>27.072816022489555</v>
      </c>
      <c r="I327" s="24">
        <v>29.237925438601188</v>
      </c>
      <c r="J327" s="24">
        <v>27.544258478905714</v>
      </c>
      <c r="K327" s="24">
        <v>27.28346843646926</v>
      </c>
      <c r="L327" s="24">
        <v>26.372544923154447</v>
      </c>
      <c r="M327" s="85">
        <v>26.532381213757933</v>
      </c>
    </row>
    <row r="328" spans="1:13" x14ac:dyDescent="0.4">
      <c r="A328" s="23" t="str">
        <f>B279&amp;C325&amp;D328</f>
        <v>DISTRIBUCION VOLUMEN X CRITERIO (kg ó litros).T.Alimentos TOTAL INGRestaurantes Fast Food</v>
      </c>
      <c r="B328" s="23">
        <v>0</v>
      </c>
      <c r="C328" s="23">
        <v>0</v>
      </c>
      <c r="D328" s="23" t="s">
        <v>110</v>
      </c>
      <c r="E328" s="56">
        <v>31.053113418889811</v>
      </c>
      <c r="F328" s="56">
        <v>30.107261682592956</v>
      </c>
      <c r="G328" s="56">
        <v>27.488878995683208</v>
      </c>
      <c r="H328" s="56">
        <v>27.985659581956916</v>
      </c>
      <c r="I328" s="56">
        <v>29.034300372554206</v>
      </c>
      <c r="J328" s="56">
        <v>27.916090652222064</v>
      </c>
      <c r="K328" s="56">
        <v>28.167772455754164</v>
      </c>
      <c r="L328" s="56">
        <v>28.613723052020074</v>
      </c>
      <c r="M328" s="85">
        <v>30.318442126840132</v>
      </c>
    </row>
    <row r="329" spans="1:13" x14ac:dyDescent="0.4">
      <c r="A329" s="23" t="str">
        <f>B279&amp;C325&amp;D329</f>
        <v>DISTRIBUCION VOLUMEN X CRITERIO (kg ó litros).T.Alimentos TOTAL INGBares/Cafeterias/Cervecerias</v>
      </c>
      <c r="B329" s="23">
        <v>0</v>
      </c>
      <c r="C329" s="23">
        <v>0</v>
      </c>
      <c r="D329" s="24" t="s">
        <v>111</v>
      </c>
      <c r="E329" s="24">
        <v>26.91709013391867</v>
      </c>
      <c r="F329" s="24">
        <v>28.813668668371477</v>
      </c>
      <c r="G329" s="24">
        <v>28.931779527631186</v>
      </c>
      <c r="H329" s="24">
        <v>27.759048332264481</v>
      </c>
      <c r="I329" s="24">
        <v>26.848314614480461</v>
      </c>
      <c r="J329" s="24">
        <v>28.236249735294937</v>
      </c>
      <c r="K329" s="24">
        <v>28.540152449241173</v>
      </c>
      <c r="L329" s="24">
        <v>27.085370105542605</v>
      </c>
      <c r="M329" s="85">
        <v>27.088967649656343</v>
      </c>
    </row>
    <row r="330" spans="1:13" x14ac:dyDescent="0.4">
      <c r="A330" s="23" t="str">
        <f>B279&amp;C325&amp;D330</f>
        <v>DISTRIBUCION VOLUMEN X CRITERIO (kg ó litros).T.Alimentos TOTAL INGPanaderias/Pastelerias</v>
      </c>
      <c r="B330" s="23">
        <v>0</v>
      </c>
      <c r="C330" s="23">
        <v>0</v>
      </c>
      <c r="D330" s="23" t="s">
        <v>112</v>
      </c>
      <c r="E330" s="56">
        <v>1.619791608222287</v>
      </c>
      <c r="F330" s="56">
        <v>1.6962649265025393</v>
      </c>
      <c r="G330" s="56">
        <v>1.5913723689248884</v>
      </c>
      <c r="H330" s="56">
        <v>1.309796621670626</v>
      </c>
      <c r="I330" s="56">
        <v>1.8142557563781816</v>
      </c>
      <c r="J330" s="56">
        <v>1.9706987092312493</v>
      </c>
      <c r="K330" s="56">
        <v>1.7187248724767017</v>
      </c>
      <c r="L330" s="56">
        <v>1.4853298326955247</v>
      </c>
      <c r="M330" s="85">
        <v>2.0201823790210351</v>
      </c>
    </row>
    <row r="331" spans="1:13" x14ac:dyDescent="0.4">
      <c r="A331" s="23" t="str">
        <f>B279&amp;C325&amp;D331</f>
        <v>DISTRIBUCION VOLUMEN X CRITERIO (kg ó litros).T.Alimentos TOTAL INGTda.Alimentacion/Delicatesen</v>
      </c>
      <c r="B331" s="23">
        <v>0</v>
      </c>
      <c r="C331" s="23">
        <v>0</v>
      </c>
      <c r="D331" s="24" t="s">
        <v>113</v>
      </c>
      <c r="E331" s="24">
        <v>0.43485738259188694</v>
      </c>
      <c r="F331" s="24">
        <v>0.48334747484624319</v>
      </c>
      <c r="G331" s="24">
        <v>0.50483636568903723</v>
      </c>
      <c r="H331" s="24">
        <v>0.49909044581223561</v>
      </c>
      <c r="I331" s="24">
        <v>0.43049268869843155</v>
      </c>
      <c r="J331" s="24">
        <v>0.5259852748620707</v>
      </c>
      <c r="K331" s="24">
        <v>0.40717888107178679</v>
      </c>
      <c r="L331" s="24">
        <v>0.4781970566135097</v>
      </c>
      <c r="M331" s="85">
        <v>0.4239203986459909</v>
      </c>
    </row>
    <row r="332" spans="1:13" x14ac:dyDescent="0.4">
      <c r="A332" s="23" t="str">
        <f>B279&amp;C325&amp;D332</f>
        <v>DISTRIBUCION VOLUMEN X CRITERIO (kg ó litros).T.Alimentos TOTAL INGCanal Conveniencia/24h</v>
      </c>
      <c r="B332" s="23">
        <v>0</v>
      </c>
      <c r="C332" s="23">
        <v>0</v>
      </c>
      <c r="D332" s="23" t="s">
        <v>115</v>
      </c>
      <c r="E332" s="56">
        <v>5.0242070155609344</v>
      </c>
      <c r="F332" s="56">
        <v>5.6258397007014445</v>
      </c>
      <c r="G332" s="56">
        <v>5.2313837203421789</v>
      </c>
      <c r="H332" s="56">
        <v>5.0140510483684491</v>
      </c>
      <c r="I332" s="56">
        <v>5.0315449863144641</v>
      </c>
      <c r="J332" s="56">
        <v>5.6297516399645167</v>
      </c>
      <c r="K332" s="56">
        <v>4.7112074822913685</v>
      </c>
      <c r="L332" s="56">
        <v>3.9366983235646544</v>
      </c>
      <c r="M332" s="85">
        <v>5.2096202868432968</v>
      </c>
    </row>
    <row r="333" spans="1:13" x14ac:dyDescent="0.4">
      <c r="A333" s="23" t="str">
        <f>B279&amp;C325&amp;D333</f>
        <v>DISTRIBUCION VOLUMEN X CRITERIO (kg ó litros).T.Alimentos TOTAL INGHoteles</v>
      </c>
      <c r="B333" s="23">
        <v>0</v>
      </c>
      <c r="C333" s="23">
        <v>0</v>
      </c>
      <c r="D333" s="24" t="s">
        <v>116</v>
      </c>
      <c r="E333" s="24">
        <v>0.3068691522882222</v>
      </c>
      <c r="F333" s="24">
        <v>0.53575545356160903</v>
      </c>
      <c r="G333" s="24">
        <v>0.38020561246931739</v>
      </c>
      <c r="H333" s="24">
        <v>0.42702985727799914</v>
      </c>
      <c r="I333" s="24">
        <v>0.36387964509969734</v>
      </c>
      <c r="J333" s="24">
        <v>0.3388858391342488</v>
      </c>
      <c r="K333" s="24">
        <v>0.2049527478206116</v>
      </c>
      <c r="L333" s="24">
        <v>0.76851541983583882</v>
      </c>
      <c r="M333" s="85">
        <v>0.30646243482213364</v>
      </c>
    </row>
    <row r="334" spans="1:13" x14ac:dyDescent="0.4">
      <c r="A334" s="23" t="str">
        <f>B279&amp;C325&amp;D334</f>
        <v>DISTRIBUCION VOLUMEN X CRITERIO (kg ó litros).T.Alimentos TOTAL INGEstaciones de servicio</v>
      </c>
      <c r="B334" s="23">
        <v>0</v>
      </c>
      <c r="C334" s="23">
        <v>0</v>
      </c>
      <c r="D334" s="23" t="s">
        <v>117</v>
      </c>
      <c r="E334" s="56">
        <v>0.8023606474499102</v>
      </c>
      <c r="F334" s="56">
        <v>0.9269979476432022</v>
      </c>
      <c r="G334" s="56">
        <v>0.85498266661761269</v>
      </c>
      <c r="H334" s="56">
        <v>0.86857256119506998</v>
      </c>
      <c r="I334" s="56">
        <v>0.75113770990537598</v>
      </c>
      <c r="J334" s="56">
        <v>0.68662484681719571</v>
      </c>
      <c r="K334" s="56">
        <v>0.79899178120019754</v>
      </c>
      <c r="L334" s="56">
        <v>0.97935523830231308</v>
      </c>
      <c r="M334" s="85">
        <v>0.88935347869854575</v>
      </c>
    </row>
    <row r="335" spans="1:13" x14ac:dyDescent="0.4">
      <c r="A335" s="23" t="str">
        <f>B279&amp;C325&amp;D335</f>
        <v>DISTRIBUCION VOLUMEN X CRITERIO (kg ó litros).T.Alimentos TOTAL INGMaquinas dispensadoras</v>
      </c>
      <c r="B335" s="23">
        <v>0</v>
      </c>
      <c r="C335" s="23">
        <v>0</v>
      </c>
      <c r="D335" s="24" t="s">
        <v>118</v>
      </c>
      <c r="E335" s="24">
        <v>0.1315667318946927</v>
      </c>
      <c r="F335" s="24">
        <v>0.16709405225980473</v>
      </c>
      <c r="G335" s="24">
        <v>0.1367985134678068</v>
      </c>
      <c r="H335" s="24">
        <v>0.13170401332428514</v>
      </c>
      <c r="I335" s="24">
        <v>0.17214672092090469</v>
      </c>
      <c r="J335" s="24">
        <v>0.17258797732035702</v>
      </c>
      <c r="K335" s="24">
        <v>0.14887329670199598</v>
      </c>
      <c r="L335" s="24">
        <v>0.11619624094962383</v>
      </c>
      <c r="M335" s="85">
        <v>0.14415182828606599</v>
      </c>
    </row>
    <row r="336" spans="1:13" x14ac:dyDescent="0.4">
      <c r="A336" s="23" t="str">
        <f>B279&amp;C325&amp;D336</f>
        <v>DISTRIBUCION VOLUMEN X CRITERIO (kg ó litros).T.Alimentos TOTAL INGServicio en la empresa</v>
      </c>
      <c r="B336" s="23">
        <v>0</v>
      </c>
      <c r="C336" s="23">
        <v>0</v>
      </c>
      <c r="D336" s="23" t="s">
        <v>119</v>
      </c>
      <c r="E336" s="56">
        <v>0.63079803054804395</v>
      </c>
      <c r="F336" s="56">
        <v>0.56705728201095529</v>
      </c>
      <c r="G336" s="56">
        <v>0.60989273710136571</v>
      </c>
      <c r="H336" s="56">
        <v>0.57455842994212225</v>
      </c>
      <c r="I336" s="56">
        <v>0.4949358042939736</v>
      </c>
      <c r="J336" s="56">
        <v>0.63879720817506436</v>
      </c>
      <c r="K336" s="56">
        <v>0.69161007916140449</v>
      </c>
      <c r="L336" s="56">
        <v>0.77711917450674783</v>
      </c>
      <c r="M336" s="85">
        <v>0.76453912945185187</v>
      </c>
    </row>
    <row r="337" spans="1:13" x14ac:dyDescent="0.4">
      <c r="A337" s="23" t="str">
        <f>B279&amp;C325&amp;D337</f>
        <v>DISTRIBUCION VOLUMEN X CRITERIO (kg ó litros).T.Alimentos TOTAL INGResto de canales</v>
      </c>
      <c r="B337" s="23">
        <v>0</v>
      </c>
      <c r="C337" s="23">
        <v>0</v>
      </c>
      <c r="D337" s="24" t="s">
        <v>120</v>
      </c>
      <c r="E337" s="24">
        <v>2.6479939282466369</v>
      </c>
      <c r="F337" s="24">
        <v>2.4431324954305991</v>
      </c>
      <c r="G337" s="24">
        <v>4.2785865137005272</v>
      </c>
      <c r="H337" s="24">
        <v>5.3728125893914864</v>
      </c>
      <c r="I337" s="24">
        <v>2.6940131265033456</v>
      </c>
      <c r="J337" s="24">
        <v>2.9505077613489137</v>
      </c>
      <c r="K337" s="24">
        <v>3.4127728777117694</v>
      </c>
      <c r="L337" s="24">
        <v>5.3258412643535067</v>
      </c>
      <c r="M337" s="85">
        <v>2.8448781753018424</v>
      </c>
    </row>
    <row r="338" spans="1:13" x14ac:dyDescent="0.4">
      <c r="A338" s="23" t="str">
        <f>B279&amp;C325&amp;D338</f>
        <v>DISTRIBUCION VOLUMEN X CRITERIO (kg ó litros).T.Alimentos TOTAL INGEN LA CALLE</v>
      </c>
      <c r="B338" s="23">
        <v>0</v>
      </c>
      <c r="C338" s="23">
        <v>0</v>
      </c>
      <c r="D338" s="23" t="s">
        <v>122</v>
      </c>
      <c r="E338" s="56">
        <v>2.2020738309563361</v>
      </c>
      <c r="F338" s="56">
        <v>2.1212733582630197</v>
      </c>
      <c r="G338" s="56">
        <v>2.6614960607852924</v>
      </c>
      <c r="H338" s="56">
        <v>3.3411729831966377</v>
      </c>
      <c r="I338" s="56">
        <v>2.2166189019387184</v>
      </c>
      <c r="J338" s="56">
        <v>2.0390231430076291</v>
      </c>
      <c r="K338" s="56">
        <v>2.2954921362705258</v>
      </c>
      <c r="L338" s="56">
        <v>3.0945684796644448</v>
      </c>
      <c r="M338" s="85">
        <v>2.175807722089425</v>
      </c>
    </row>
    <row r="339" spans="1:13" x14ac:dyDescent="0.4">
      <c r="A339" s="23" t="str">
        <f>B279&amp;C325&amp;D339</f>
        <v>DISTRIBUCION VOLUMEN X CRITERIO (kg ó litros).T.Alimentos TOTAL INGEN CASA DE OTROS</v>
      </c>
      <c r="B339" s="23">
        <v>0</v>
      </c>
      <c r="C339" s="23">
        <v>0</v>
      </c>
      <c r="D339" s="24" t="s">
        <v>124</v>
      </c>
      <c r="E339" s="24">
        <v>7.196705765486465</v>
      </c>
      <c r="F339" s="24">
        <v>6.2775164961808319</v>
      </c>
      <c r="G339" s="24">
        <v>4.3161369956176525</v>
      </c>
      <c r="H339" s="24">
        <v>4.2970204872094149</v>
      </c>
      <c r="I339" s="24">
        <v>5.2452957582111237</v>
      </c>
      <c r="J339" s="24">
        <v>6.0136853448706766</v>
      </c>
      <c r="K339" s="24">
        <v>4.8306185005072155</v>
      </c>
      <c r="L339" s="24">
        <v>4.3869151013306711</v>
      </c>
      <c r="M339" s="85">
        <v>4.9329840178602771</v>
      </c>
    </row>
    <row r="340" spans="1:13" x14ac:dyDescent="0.4">
      <c r="A340" s="23" t="str">
        <f>B279&amp;C325&amp;D340</f>
        <v>DISTRIBUCION VOLUMEN X CRITERIO (kg ó litros).T.Alimentos TOTAL INGEN EL ESTABLECIMIENTO</v>
      </c>
      <c r="B340" s="23">
        <v>0</v>
      </c>
      <c r="C340" s="23">
        <v>0</v>
      </c>
      <c r="D340" s="23" t="s">
        <v>126</v>
      </c>
      <c r="E340" s="56">
        <v>61.246617389431094</v>
      </c>
      <c r="F340" s="56">
        <v>62.452191690107604</v>
      </c>
      <c r="G340" s="56">
        <v>65.290290091644678</v>
      </c>
      <c r="H340" s="56">
        <v>67.687749886372174</v>
      </c>
      <c r="I340" s="56">
        <v>65.782358580439649</v>
      </c>
      <c r="J340" s="56">
        <v>64.001692942214632</v>
      </c>
      <c r="K340" s="56">
        <v>66.427688702223023</v>
      </c>
      <c r="L340" s="56">
        <v>68.398146451226367</v>
      </c>
      <c r="M340" s="85">
        <v>66.885361052550934</v>
      </c>
    </row>
    <row r="341" spans="1:13" x14ac:dyDescent="0.4">
      <c r="A341" s="23" t="str">
        <f>B279&amp;C325&amp;D341</f>
        <v>DISTRIBUCION VOLUMEN X CRITERIO (kg ó litros).T.Alimentos TOTAL INGEN EL TRABAJO</v>
      </c>
      <c r="B341" s="23">
        <v>0</v>
      </c>
      <c r="C341" s="23">
        <v>0</v>
      </c>
      <c r="D341" s="24" t="s">
        <v>128</v>
      </c>
      <c r="E341" s="24">
        <v>2.193631324339222</v>
      </c>
      <c r="F341" s="24">
        <v>2.8092807623788292</v>
      </c>
      <c r="G341" s="24">
        <v>2.6445227544126317</v>
      </c>
      <c r="H341" s="24">
        <v>2.1718939571296558</v>
      </c>
      <c r="I341" s="24">
        <v>2.4462824826175487</v>
      </c>
      <c r="J341" s="24">
        <v>3.0507515795995861</v>
      </c>
      <c r="K341" s="24">
        <v>3.1819330482104986</v>
      </c>
      <c r="L341" s="24">
        <v>2.3445152686435531</v>
      </c>
      <c r="M341" s="85">
        <v>2.8192255425382982</v>
      </c>
    </row>
    <row r="342" spans="1:13" x14ac:dyDescent="0.4">
      <c r="A342" s="23" t="str">
        <f>B279&amp;C325&amp;D342</f>
        <v>DISTRIBUCION VOLUMEN X CRITERIO (kg ó litros).T.Alimentos TOTAL INGEN COLEGIO/INSTITUTO/UNIV.</v>
      </c>
      <c r="B342" s="23">
        <v>0</v>
      </c>
      <c r="C342" s="23">
        <v>0</v>
      </c>
      <c r="D342" s="23" t="s">
        <v>130</v>
      </c>
      <c r="E342" s="56">
        <v>0.13250622904557371</v>
      </c>
      <c r="F342" s="56">
        <v>0.21479344797519145</v>
      </c>
      <c r="G342" s="56">
        <v>0.13916891580369103</v>
      </c>
      <c r="H342" s="56">
        <v>0.18369870057892976</v>
      </c>
      <c r="I342" s="56">
        <v>0.199964177988049</v>
      </c>
      <c r="J342" s="56">
        <v>0.12723219465621555</v>
      </c>
      <c r="K342" s="56">
        <v>0.13484552441752193</v>
      </c>
      <c r="L342" s="56">
        <v>6.2973134095241801E-2</v>
      </c>
      <c r="M342" s="85">
        <v>0.23785634037559256</v>
      </c>
    </row>
    <row r="343" spans="1:13" x14ac:dyDescent="0.4">
      <c r="A343" s="23" t="str">
        <f>B279&amp;C325&amp;D343</f>
        <v>DISTRIBUCION VOLUMEN X CRITERIO (kg ó litros).T.Alimentos TOTAL INGEN MI CASA</v>
      </c>
      <c r="B343" s="23">
        <v>0</v>
      </c>
      <c r="C343" s="23">
        <v>0</v>
      </c>
      <c r="D343" s="24" t="s">
        <v>132</v>
      </c>
      <c r="E343" s="24">
        <v>25.124568813137955</v>
      </c>
      <c r="F343" s="24">
        <v>24.195694063011857</v>
      </c>
      <c r="G343" s="24">
        <v>22.814893254237536</v>
      </c>
      <c r="H343" s="24">
        <v>20.235746139483613</v>
      </c>
      <c r="I343" s="24">
        <v>22.253794549812486</v>
      </c>
      <c r="J343" s="24">
        <v>22.864143660127958</v>
      </c>
      <c r="K343" s="24">
        <v>21.253131557076308</v>
      </c>
      <c r="L343" s="24">
        <v>19.318132793390586</v>
      </c>
      <c r="M343" s="85">
        <v>21.085042132979762</v>
      </c>
    </row>
    <row r="344" spans="1:13" x14ac:dyDescent="0.4">
      <c r="A344" s="23" t="str">
        <f>B279&amp;C325&amp;D344</f>
        <v>DISTRIBUCION VOLUMEN X CRITERIO (kg ó litros).T.Alimentos TOTAL INGEN M.TRANSP.(AVION,TREN,AUTOC,E</v>
      </c>
      <c r="B344" s="23">
        <v>0</v>
      </c>
      <c r="C344" s="23">
        <v>0</v>
      </c>
      <c r="D344" s="23" t="s">
        <v>134</v>
      </c>
      <c r="E344" s="56">
        <v>0.2412559649964589</v>
      </c>
      <c r="F344" s="56">
        <v>0.15799555225474848</v>
      </c>
      <c r="G344" s="56">
        <v>5.8901643416686189E-2</v>
      </c>
      <c r="H344" s="56">
        <v>9.2871864269022275E-2</v>
      </c>
      <c r="I344" s="56">
        <v>6.9318974419230156E-2</v>
      </c>
      <c r="J344" s="56">
        <v>6.9085540291600189E-2</v>
      </c>
      <c r="K344" s="56">
        <v>4.11750215211538E-2</v>
      </c>
      <c r="L344" s="56">
        <v>0.12803208379160927</v>
      </c>
      <c r="M344" s="85">
        <v>5.8774358388275896E-2</v>
      </c>
    </row>
    <row r="345" spans="1:13" x14ac:dyDescent="0.4">
      <c r="A345" s="23" t="str">
        <f>B279&amp;C325&amp;D345</f>
        <v>DISTRIBUCION VOLUMEN X CRITERIO (kg ó litros).T.Alimentos TOTAL INGEN OTRO LUGAR</v>
      </c>
      <c r="B345" s="23">
        <v>0</v>
      </c>
      <c r="C345" s="23">
        <v>0</v>
      </c>
      <c r="D345" s="24" t="s">
        <v>136</v>
      </c>
      <c r="E345" s="24">
        <v>1.6626421230534723</v>
      </c>
      <c r="F345" s="24">
        <v>1.7712541978356298</v>
      </c>
      <c r="G345" s="24">
        <v>2.0745887038754471</v>
      </c>
      <c r="H345" s="24">
        <v>1.9898477999245212</v>
      </c>
      <c r="I345" s="24">
        <v>1.7863675404957222</v>
      </c>
      <c r="J345" s="24">
        <v>1.8343873283889349</v>
      </c>
      <c r="K345" s="24">
        <v>1.8351196905976686</v>
      </c>
      <c r="L345" s="24">
        <v>2.2667174485742616</v>
      </c>
      <c r="M345" s="85">
        <v>1.8049480373119871</v>
      </c>
    </row>
    <row r="346" spans="1:13" x14ac:dyDescent="0.4">
      <c r="A346" s="23" t="str">
        <f>B279&amp;C325&amp;D346</f>
        <v>DISTRIBUCION VOLUMEN X CRITERIO (kg ó litros).T.Alimentos TOTAL INGDESAYUNO</v>
      </c>
      <c r="B346" s="23">
        <v>0</v>
      </c>
      <c r="C346" s="23">
        <v>0</v>
      </c>
      <c r="D346" s="23" t="s">
        <v>138</v>
      </c>
      <c r="E346" s="56">
        <v>8.2678116962275165</v>
      </c>
      <c r="F346" s="56">
        <v>8.6356283201556838</v>
      </c>
      <c r="G346" s="56">
        <v>8.1303106450786302</v>
      </c>
      <c r="H346" s="56">
        <v>7.5781328183349821</v>
      </c>
      <c r="I346" s="56">
        <v>7.8487108606442062</v>
      </c>
      <c r="J346" s="56">
        <v>9.051440719412188</v>
      </c>
      <c r="K346" s="56">
        <v>8.3169538370445792</v>
      </c>
      <c r="L346" s="56">
        <v>7.8263820972011882</v>
      </c>
      <c r="M346" s="85">
        <v>8.4690510487252091</v>
      </c>
    </row>
    <row r="347" spans="1:13" x14ac:dyDescent="0.4">
      <c r="A347" s="23" t="str">
        <f>B279&amp;C325&amp;D347</f>
        <v>DISTRIBUCION VOLUMEN X CRITERIO (kg ó litros).T.Alimentos TOTAL INGAPERITIVO/ANTES DE COMER</v>
      </c>
      <c r="B347" s="23">
        <v>0</v>
      </c>
      <c r="C347" s="23">
        <v>0</v>
      </c>
      <c r="D347" s="24" t="s">
        <v>140</v>
      </c>
      <c r="E347" s="24">
        <v>3.2033905502463398</v>
      </c>
      <c r="F347" s="24">
        <v>3.1036950079191437</v>
      </c>
      <c r="G347" s="24">
        <v>3.3046672512093882</v>
      </c>
      <c r="H347" s="24">
        <v>2.8573461355078464</v>
      </c>
      <c r="I347" s="24">
        <v>3.0763791116973622</v>
      </c>
      <c r="J347" s="24">
        <v>2.7968497131679899</v>
      </c>
      <c r="K347" s="24">
        <v>2.8281133196787871</v>
      </c>
      <c r="L347" s="24">
        <v>2.5743901524484718</v>
      </c>
      <c r="M347" s="85">
        <v>2.970560170677476</v>
      </c>
    </row>
    <row r="348" spans="1:13" x14ac:dyDescent="0.4">
      <c r="A348" s="23" t="str">
        <f>B279&amp;C325&amp;D348</f>
        <v>DISTRIBUCION VOLUMEN X CRITERIO (kg ó litros).T.Alimentos TOTAL INGCOMIDA</v>
      </c>
      <c r="B348" s="23">
        <v>0</v>
      </c>
      <c r="C348" s="23">
        <v>0</v>
      </c>
      <c r="D348" s="23" t="s">
        <v>142</v>
      </c>
      <c r="E348" s="56">
        <v>50.926663504267879</v>
      </c>
      <c r="F348" s="56">
        <v>51.370707296165754</v>
      </c>
      <c r="G348" s="56">
        <v>51.396080174810422</v>
      </c>
      <c r="H348" s="56">
        <v>47.788301353575356</v>
      </c>
      <c r="I348" s="56">
        <v>52.958926650757618</v>
      </c>
      <c r="J348" s="56">
        <v>51.92987327003101</v>
      </c>
      <c r="K348" s="56">
        <v>51.903235696613379</v>
      </c>
      <c r="L348" s="56">
        <v>49.35410717834251</v>
      </c>
      <c r="M348" s="85">
        <v>53.345240498802426</v>
      </c>
    </row>
    <row r="349" spans="1:13" x14ac:dyDescent="0.4">
      <c r="A349" s="23" t="str">
        <f>B279&amp;C325&amp;D349</f>
        <v>DISTRIBUCION VOLUMEN X CRITERIO (kg ó litros).T.Alimentos TOTAL INGTARDE/MERIENDA</v>
      </c>
      <c r="B349" s="23">
        <v>0</v>
      </c>
      <c r="C349" s="23">
        <v>0</v>
      </c>
      <c r="D349" s="24" t="s">
        <v>144</v>
      </c>
      <c r="E349" s="24">
        <v>4.2629863978284712</v>
      </c>
      <c r="F349" s="24">
        <v>4.8693233508262699</v>
      </c>
      <c r="G349" s="24">
        <v>4.5170134398019579</v>
      </c>
      <c r="H349" s="24">
        <v>4.5808157863730683</v>
      </c>
      <c r="I349" s="24">
        <v>4.0673704171179219</v>
      </c>
      <c r="J349" s="24">
        <v>4.3033420455005347</v>
      </c>
      <c r="K349" s="24">
        <v>4.9016449751414255</v>
      </c>
      <c r="L349" s="24">
        <v>4.4361864095329562</v>
      </c>
      <c r="M349" s="85">
        <v>4.0222733228795775</v>
      </c>
    </row>
    <row r="350" spans="1:13" x14ac:dyDescent="0.4">
      <c r="A350" s="23" t="str">
        <f>B279&amp;C325&amp;D350</f>
        <v>DISTRIBUCION VOLUMEN X CRITERIO (kg ó litros).T.Alimentos TOTAL INGANTES DE CENAR</v>
      </c>
      <c r="B350" s="23">
        <v>0</v>
      </c>
      <c r="C350" s="23">
        <v>0</v>
      </c>
      <c r="D350" s="23" t="s">
        <v>146</v>
      </c>
      <c r="E350" s="56">
        <v>1.1603062252992462</v>
      </c>
      <c r="F350" s="56">
        <v>1.4678129996195604</v>
      </c>
      <c r="G350" s="56">
        <v>1.1317594025439637</v>
      </c>
      <c r="H350" s="56">
        <v>1.3603593179843627</v>
      </c>
      <c r="I350" s="56">
        <v>1.2990493355494426</v>
      </c>
      <c r="J350" s="56">
        <v>1.3074623913382932</v>
      </c>
      <c r="K350" s="56">
        <v>1.3268310424183076</v>
      </c>
      <c r="L350" s="56">
        <v>1.2273248293029333</v>
      </c>
      <c r="M350" s="85">
        <v>1.1895057460428922</v>
      </c>
    </row>
    <row r="351" spans="1:13" x14ac:dyDescent="0.4">
      <c r="A351" s="23" t="str">
        <f>B279&amp;C325&amp;D351</f>
        <v>DISTRIBUCION VOLUMEN X CRITERIO (kg ó litros).T.Alimentos TOTAL INGCENA</v>
      </c>
      <c r="B351" s="23">
        <v>0</v>
      </c>
      <c r="C351" s="23">
        <v>0</v>
      </c>
      <c r="D351" s="24" t="s">
        <v>148</v>
      </c>
      <c r="E351" s="24">
        <v>30.110781962187787</v>
      </c>
      <c r="F351" s="24">
        <v>29.012964369661809</v>
      </c>
      <c r="G351" s="24">
        <v>29.920550760663822</v>
      </c>
      <c r="H351" s="24">
        <v>33.759392089967569</v>
      </c>
      <c r="I351" s="24">
        <v>29.496916130031742</v>
      </c>
      <c r="J351" s="24">
        <v>29.007392746998828</v>
      </c>
      <c r="K351" s="24">
        <v>29.181266218204772</v>
      </c>
      <c r="L351" s="24">
        <v>32.557120560993305</v>
      </c>
      <c r="M351" s="85">
        <v>28.660648996765254</v>
      </c>
    </row>
    <row r="352" spans="1:13" x14ac:dyDescent="0.4">
      <c r="A352" s="23" t="str">
        <f>B279&amp;C325&amp;D352</f>
        <v>DISTRIBUCION VOLUMEN X CRITERIO (kg ó litros).T.Alimentos TOTAL INGDESPUES DE LA CENA</v>
      </c>
      <c r="B352" s="23">
        <v>0</v>
      </c>
      <c r="C352" s="23">
        <v>0</v>
      </c>
      <c r="D352" s="23" t="s">
        <v>150</v>
      </c>
      <c r="E352" s="56">
        <v>0.4456445390947924</v>
      </c>
      <c r="F352" s="56">
        <v>0.50812747041004791</v>
      </c>
      <c r="G352" s="56">
        <v>0.32034737342643516</v>
      </c>
      <c r="H352" s="56">
        <v>0.86833800193379052</v>
      </c>
      <c r="I352" s="56">
        <v>0.34965697468065643</v>
      </c>
      <c r="J352" s="56">
        <v>0.38612156458481783</v>
      </c>
      <c r="K352" s="56">
        <v>0.30369126628167376</v>
      </c>
      <c r="L352" s="56">
        <v>0.89009105594107774</v>
      </c>
      <c r="M352" s="85">
        <v>0.52014560308492397</v>
      </c>
    </row>
    <row r="353" spans="1:13" x14ac:dyDescent="0.4">
      <c r="A353" s="23" t="str">
        <f>B279&amp;C325&amp;D353</f>
        <v>DISTRIBUCION VOLUMEN X CRITERIO (kg ó litros).T.Alimentos TOTAL INGDURANTE EL DIA</v>
      </c>
      <c r="B353" s="23">
        <v>0</v>
      </c>
      <c r="C353" s="23">
        <v>0</v>
      </c>
      <c r="D353" s="24" t="s">
        <v>152</v>
      </c>
      <c r="E353" s="24">
        <v>1.6224149360347568</v>
      </c>
      <c r="F353" s="24">
        <v>1.0317421796682706</v>
      </c>
      <c r="G353" s="24">
        <v>1.2792707072558549</v>
      </c>
      <c r="H353" s="24">
        <v>1.2073152910455638</v>
      </c>
      <c r="I353" s="24">
        <v>0.90299081405413018</v>
      </c>
      <c r="J353" s="24">
        <v>1.2175188745105401</v>
      </c>
      <c r="K353" s="24">
        <v>1.2382629006313166</v>
      </c>
      <c r="L353" s="24">
        <v>1.1343980313656972</v>
      </c>
      <c r="M353" s="85">
        <v>0.82257613614733494</v>
      </c>
    </row>
    <row r="354" spans="1:13" x14ac:dyDescent="0.4">
      <c r="A354" s="23" t="str">
        <f>B279&amp;C325&amp;D354</f>
        <v>DISTRIBUCION VOLUMEN X CRITERIO (kg ó litros).T.Alimentos TOTAL INGCON AMIGOS</v>
      </c>
      <c r="B354" s="23">
        <v>0</v>
      </c>
      <c r="C354" s="23">
        <v>0</v>
      </c>
      <c r="D354" s="23" t="s">
        <v>154</v>
      </c>
      <c r="E354" s="56">
        <v>20.402569781771902</v>
      </c>
      <c r="F354" s="56">
        <v>20.799317021282899</v>
      </c>
      <c r="G354" s="56">
        <v>19.731256997911288</v>
      </c>
      <c r="H354" s="56">
        <v>18.828961279554001</v>
      </c>
      <c r="I354" s="56">
        <v>21.945305974802181</v>
      </c>
      <c r="J354" s="56">
        <v>20.586758209985518</v>
      </c>
      <c r="K354" s="56">
        <v>18.959382024530825</v>
      </c>
      <c r="L354" s="56">
        <v>19.402290079140631</v>
      </c>
      <c r="M354" s="85">
        <v>20.302300804158474</v>
      </c>
    </row>
    <row r="355" spans="1:13" x14ac:dyDescent="0.4">
      <c r="A355" s="23" t="str">
        <f>B279&amp;C325&amp;D355</f>
        <v>DISTRIBUCION VOLUMEN X CRITERIO (kg ó litros).T.Alimentos TOTAL INGCON CLIENTES</v>
      </c>
      <c r="B355" s="23">
        <v>0</v>
      </c>
      <c r="C355" s="23">
        <v>0</v>
      </c>
      <c r="D355" s="24" t="s">
        <v>156</v>
      </c>
      <c r="E355" s="24">
        <v>0.17969902024880927</v>
      </c>
      <c r="F355" s="24">
        <v>0.14930904096984249</v>
      </c>
      <c r="G355" s="24">
        <v>0.16992155637440737</v>
      </c>
      <c r="H355" s="24">
        <v>0.3319474052790628</v>
      </c>
      <c r="I355" s="24">
        <v>0.51939043808800944</v>
      </c>
      <c r="J355" s="24">
        <v>0.53286751068047589</v>
      </c>
      <c r="K355" s="24">
        <v>0.23485427176070775</v>
      </c>
      <c r="L355" s="24">
        <v>0.32262370771983129</v>
      </c>
      <c r="M355" s="85">
        <v>0.63394503935331603</v>
      </c>
    </row>
    <row r="356" spans="1:13" x14ac:dyDescent="0.4">
      <c r="A356" s="23" t="str">
        <f>B279&amp;C325&amp;D356</f>
        <v>DISTRIBUCION VOLUMEN X CRITERIO (kg ó litros).T.Alimentos TOTAL INGCON COMPAÑEROS DE TRABAJO</v>
      </c>
      <c r="B356" s="23">
        <v>0</v>
      </c>
      <c r="C356" s="23">
        <v>0</v>
      </c>
      <c r="D356" s="23" t="s">
        <v>158</v>
      </c>
      <c r="E356" s="56">
        <v>4.0976200980893784</v>
      </c>
      <c r="F356" s="56">
        <v>3.6777584251065609</v>
      </c>
      <c r="G356" s="56">
        <v>3.7670174909425689</v>
      </c>
      <c r="H356" s="56">
        <v>2.9550829561970184</v>
      </c>
      <c r="I356" s="56">
        <v>3.9355718032121971</v>
      </c>
      <c r="J356" s="56">
        <v>5.0275341808748824</v>
      </c>
      <c r="K356" s="56">
        <v>4.6394628913213607</v>
      </c>
      <c r="L356" s="56">
        <v>2.7689291575967658</v>
      </c>
      <c r="M356" s="85">
        <v>3.6574078169220576</v>
      </c>
    </row>
    <row r="357" spans="1:13" x14ac:dyDescent="0.4">
      <c r="A357" s="23" t="str">
        <f>B279&amp;C325&amp;D357</f>
        <v>DISTRIBUCION VOLUMEN X CRITERIO (kg ó litros).T.Alimentos TOTAL INGCON COMPAÑEROS DE CLASE</v>
      </c>
      <c r="B357" s="23">
        <v>0</v>
      </c>
      <c r="C357" s="23">
        <v>0</v>
      </c>
      <c r="D357" s="24" t="s">
        <v>160</v>
      </c>
      <c r="E357" s="24">
        <v>0.4125359927122576</v>
      </c>
      <c r="F357" s="24">
        <v>0.50042082224261475</v>
      </c>
      <c r="G357" s="24">
        <v>0.29622585002840618</v>
      </c>
      <c r="H357" s="24">
        <v>0.11894741155351468</v>
      </c>
      <c r="I357" s="24">
        <v>0.4000043013209606</v>
      </c>
      <c r="J357" s="24">
        <v>0.24068674093755735</v>
      </c>
      <c r="K357" s="24">
        <v>0.3008297836646191</v>
      </c>
      <c r="L357" s="24">
        <v>0.19805176437264932</v>
      </c>
      <c r="M357" s="85">
        <v>0.63428770395404066</v>
      </c>
    </row>
    <row r="358" spans="1:13" x14ac:dyDescent="0.4">
      <c r="A358" s="23" t="str">
        <f>B279&amp;C325&amp;D358</f>
        <v>DISTRIBUCION VOLUMEN X CRITERIO (kg ó litros).T.Alimentos TOTAL INGCON FAMILIA</v>
      </c>
      <c r="B358" s="23">
        <v>0</v>
      </c>
      <c r="C358" s="23">
        <v>0</v>
      </c>
      <c r="D358" s="23" t="s">
        <v>162</v>
      </c>
      <c r="E358" s="56">
        <v>44.119996454659002</v>
      </c>
      <c r="F358" s="56">
        <v>41.710115861444173</v>
      </c>
      <c r="G358" s="56">
        <v>42.27019671464798</v>
      </c>
      <c r="H358" s="56">
        <v>45.779111289356365</v>
      </c>
      <c r="I358" s="56">
        <v>41.681740164762466</v>
      </c>
      <c r="J358" s="56">
        <v>41.326970157168738</v>
      </c>
      <c r="K358" s="56">
        <v>45.292848116935851</v>
      </c>
      <c r="L358" s="56">
        <v>45.140476268659441</v>
      </c>
      <c r="M358" s="85">
        <v>41.827295800803768</v>
      </c>
    </row>
    <row r="359" spans="1:13" x14ac:dyDescent="0.4">
      <c r="A359" s="23" t="str">
        <f>B279&amp;C325&amp;D359</f>
        <v>DISTRIBUCION VOLUMEN X CRITERIO (kg ó litros).T.Alimentos TOTAL INGCON LA PAREJA</v>
      </c>
      <c r="B359" s="23">
        <v>0</v>
      </c>
      <c r="C359" s="23">
        <v>0</v>
      </c>
      <c r="D359" s="24" t="s">
        <v>164</v>
      </c>
      <c r="E359" s="24">
        <v>20.892301562498698</v>
      </c>
      <c r="F359" s="24">
        <v>20.716409927472583</v>
      </c>
      <c r="G359" s="24">
        <v>21.136527687200939</v>
      </c>
      <c r="H359" s="24">
        <v>21.463172791368528</v>
      </c>
      <c r="I359" s="24">
        <v>20.263040073842383</v>
      </c>
      <c r="J359" s="24">
        <v>20.855087602342415</v>
      </c>
      <c r="K359" s="24">
        <v>19.000098470271112</v>
      </c>
      <c r="L359" s="24">
        <v>21.277313017182205</v>
      </c>
      <c r="M359" s="85">
        <v>19.877277011610342</v>
      </c>
    </row>
    <row r="360" spans="1:13" x14ac:dyDescent="0.4">
      <c r="A360" s="23" t="str">
        <f>B279&amp;C325&amp;D360</f>
        <v>DISTRIBUCION VOLUMEN X CRITERIO (kg ó litros).T.Alimentos TOTAL INGESTABA SOLO/A</v>
      </c>
      <c r="B360" s="23">
        <v>0</v>
      </c>
      <c r="C360" s="23">
        <v>0</v>
      </c>
      <c r="D360" s="23" t="s">
        <v>166</v>
      </c>
      <c r="E360" s="56">
        <v>9.2951855394709622</v>
      </c>
      <c r="F360" s="56">
        <v>11.742677811533234</v>
      </c>
      <c r="G360" s="56">
        <v>11.94373085129766</v>
      </c>
      <c r="H360" s="56">
        <v>10.054352797962505</v>
      </c>
      <c r="I360" s="56">
        <v>10.759501876400899</v>
      </c>
      <c r="J360" s="56">
        <v>11.001833598083099</v>
      </c>
      <c r="K360" s="56">
        <v>11.160301077111805</v>
      </c>
      <c r="L360" s="56">
        <v>10.490732179306056</v>
      </c>
      <c r="M360" s="85">
        <v>12.474587675735274</v>
      </c>
    </row>
    <row r="361" spans="1:13" x14ac:dyDescent="0.4">
      <c r="A361" s="23" t="str">
        <f>B279&amp;C325&amp;D361</f>
        <v>DISTRIBUCION VOLUMEN X CRITERIO (kg ó litros).T.Alimentos TOTAL INGOTROS</v>
      </c>
      <c r="B361" s="23">
        <v>0</v>
      </c>
      <c r="C361" s="23">
        <v>0</v>
      </c>
      <c r="D361" s="24" t="s">
        <v>168</v>
      </c>
      <c r="E361" s="24">
        <v>0.60009206643856328</v>
      </c>
      <c r="F361" s="24">
        <v>0.70399247517028696</v>
      </c>
      <c r="G361" s="24">
        <v>0.68512311577301255</v>
      </c>
      <c r="H361" s="24">
        <v>0.46842596783831392</v>
      </c>
      <c r="I361" s="24">
        <v>0.49544508844869123</v>
      </c>
      <c r="J361" s="24">
        <v>0.42826447751932495</v>
      </c>
      <c r="K361" s="24">
        <v>0.4122248614664919</v>
      </c>
      <c r="L361" s="24">
        <v>0.3995848011400156</v>
      </c>
      <c r="M361" s="85">
        <v>0.59289989065518778</v>
      </c>
    </row>
    <row r="362" spans="1:13" x14ac:dyDescent="0.4">
      <c r="A362" s="23" t="str">
        <f>B279&amp;C325&amp;D362</f>
        <v>DISTRIBUCION VOLUMEN X CRITERIO (kg ó litros).T.Alimentos TOTAL INGESTAR TRABAJANDO</v>
      </c>
      <c r="B362" s="23">
        <v>0</v>
      </c>
      <c r="C362" s="23">
        <v>0</v>
      </c>
      <c r="D362" s="23" t="s">
        <v>170</v>
      </c>
      <c r="E362" s="56">
        <v>5.9227792402218418</v>
      </c>
      <c r="F362" s="56">
        <v>6.9522389668286877</v>
      </c>
      <c r="G362" s="56">
        <v>6.7943778120491922</v>
      </c>
      <c r="H362" s="56">
        <v>5.4938653171844978</v>
      </c>
      <c r="I362" s="56">
        <v>6.1741142298508658</v>
      </c>
      <c r="J362" s="56">
        <v>7.0155055451472981</v>
      </c>
      <c r="K362" s="56">
        <v>6.3509808452916499</v>
      </c>
      <c r="L362" s="56">
        <v>5.9393647676153032</v>
      </c>
      <c r="M362" s="85">
        <v>6.5370667144262429</v>
      </c>
    </row>
    <row r="363" spans="1:13" x14ac:dyDescent="0.4">
      <c r="A363" s="23" t="str">
        <f>B279&amp;C325&amp;D363</f>
        <v>DISTRIBUCION VOLUMEN X CRITERIO (kg ó litros).T.Alimentos TOTAL INGCOMIDA DE NEGOCIOS</v>
      </c>
      <c r="B363" s="23">
        <v>0</v>
      </c>
      <c r="C363" s="23">
        <v>0</v>
      </c>
      <c r="D363" s="24" t="s">
        <v>172</v>
      </c>
      <c r="E363" s="24">
        <v>0.48892577907416207</v>
      </c>
      <c r="F363" s="24">
        <v>0.19215549978458063</v>
      </c>
      <c r="G363" s="24">
        <v>0.25536717542331649</v>
      </c>
      <c r="H363" s="24">
        <v>0.30645873295172799</v>
      </c>
      <c r="I363" s="24">
        <v>0.32227753453753855</v>
      </c>
      <c r="J363" s="24">
        <v>0.55665420382932784</v>
      </c>
      <c r="K363" s="24">
        <v>0.20038914117351928</v>
      </c>
      <c r="L363" s="24">
        <v>0.39299352651625019</v>
      </c>
      <c r="M363" s="85">
        <v>0.52830012165515461</v>
      </c>
    </row>
    <row r="364" spans="1:13" x14ac:dyDescent="0.4">
      <c r="A364" s="23" t="str">
        <f>B279&amp;C325&amp;D364</f>
        <v>DISTRIBUCION VOLUMEN X CRITERIO (kg ó litros).T.Alimentos TOTAL INGPOR PLACER/RELAX</v>
      </c>
      <c r="B364" s="23">
        <v>0</v>
      </c>
      <c r="C364" s="23">
        <v>0</v>
      </c>
      <c r="D364" s="23" t="s">
        <v>174</v>
      </c>
      <c r="E364" s="56">
        <v>15.641847664470793</v>
      </c>
      <c r="F364" s="56">
        <v>15.544219154087521</v>
      </c>
      <c r="G364" s="56">
        <v>17.566887590880146</v>
      </c>
      <c r="H364" s="56">
        <v>21.399799449221955</v>
      </c>
      <c r="I364" s="56">
        <v>16.345131904490476</v>
      </c>
      <c r="J364" s="56">
        <v>15.620765804022287</v>
      </c>
      <c r="K364" s="56">
        <v>17.134419323803119</v>
      </c>
      <c r="L364" s="56">
        <v>21.012844798232273</v>
      </c>
      <c r="M364" s="85">
        <v>16.070892866715955</v>
      </c>
    </row>
    <row r="365" spans="1:13" x14ac:dyDescent="0.4">
      <c r="A365" s="23" t="str">
        <f>B279&amp;C325&amp;D365</f>
        <v>DISTRIBUCION VOLUMEN X CRITERIO (kg ó litros).T.Alimentos TOTAL INGTENER HAMBRE/SIN PLANIFICAR</v>
      </c>
      <c r="B365" s="23">
        <v>0</v>
      </c>
      <c r="C365" s="23">
        <v>0</v>
      </c>
      <c r="D365" s="24" t="s">
        <v>176</v>
      </c>
      <c r="E365" s="24">
        <v>28.813560721647661</v>
      </c>
      <c r="F365" s="24">
        <v>27.781578010234131</v>
      </c>
      <c r="G365" s="24">
        <v>27.959162914273982</v>
      </c>
      <c r="H365" s="24">
        <v>26.777974724642839</v>
      </c>
      <c r="I365" s="24">
        <v>27.641982374761586</v>
      </c>
      <c r="J365" s="24">
        <v>26.904291978823885</v>
      </c>
      <c r="K365" s="24">
        <v>26.096012086206876</v>
      </c>
      <c r="L365" s="24">
        <v>27.018223377125604</v>
      </c>
      <c r="M365" s="85">
        <v>25.913637073866436</v>
      </c>
    </row>
    <row r="366" spans="1:13" x14ac:dyDescent="0.4">
      <c r="A366" s="23" t="str">
        <f>B279&amp;C325&amp;D366</f>
        <v>DISTRIBUCION VOLUMEN X CRITERIO (kg ó litros).T.Alimentos TOTAL INGESTAR DE COMPRAS</v>
      </c>
      <c r="B366" s="23">
        <v>0</v>
      </c>
      <c r="C366" s="23">
        <v>0</v>
      </c>
      <c r="D366" s="23" t="s">
        <v>178</v>
      </c>
      <c r="E366" s="56">
        <v>3.6633739588741285</v>
      </c>
      <c r="F366" s="56">
        <v>4.5854064292283381</v>
      </c>
      <c r="G366" s="56">
        <v>2.5171135802652924</v>
      </c>
      <c r="H366" s="56">
        <v>3.2313359604098522</v>
      </c>
      <c r="I366" s="56">
        <v>3.8003642005052503</v>
      </c>
      <c r="J366" s="56">
        <v>4.1480481772330737</v>
      </c>
      <c r="K366" s="56">
        <v>3.1115199734939978</v>
      </c>
      <c r="L366" s="56">
        <v>3.5272975074862774</v>
      </c>
      <c r="M366" s="85">
        <v>3.9463211031287067</v>
      </c>
    </row>
    <row r="367" spans="1:13" x14ac:dyDescent="0.4">
      <c r="A367" s="23" t="str">
        <f>B279&amp;C325&amp;D367</f>
        <v>DISTRIBUCION VOLUMEN X CRITERIO (kg ó litros).T.Alimentos TOTAL INGNO COCINAR EN CASA</v>
      </c>
      <c r="B367" s="23">
        <v>0</v>
      </c>
      <c r="C367" s="23">
        <v>0</v>
      </c>
      <c r="D367" s="24" t="s">
        <v>180</v>
      </c>
      <c r="E367" s="24">
        <v>11.312891628272695</v>
      </c>
      <c r="F367" s="24">
        <v>10.586034614808746</v>
      </c>
      <c r="G367" s="24">
        <v>11.940576020354056</v>
      </c>
      <c r="H367" s="24">
        <v>10.886932573516336</v>
      </c>
      <c r="I367" s="24">
        <v>11.765337343406507</v>
      </c>
      <c r="J367" s="24">
        <v>12.233536403937508</v>
      </c>
      <c r="K367" s="24">
        <v>11.698447723593979</v>
      </c>
      <c r="L367" s="24">
        <v>8.8396942101700642</v>
      </c>
      <c r="M367" s="85">
        <v>10.885273379450185</v>
      </c>
    </row>
    <row r="368" spans="1:13" x14ac:dyDescent="0.4">
      <c r="A368" s="23" t="str">
        <f>B279&amp;C325&amp;D368</f>
        <v>DISTRIBUCION VOLUMEN X CRITERIO (kg ó litros).T.Alimentos TOTAL INGCELEBRACION/FIESTA/SALIR TOMAR</v>
      </c>
      <c r="B368" s="23">
        <v>0</v>
      </c>
      <c r="C368" s="23">
        <v>0</v>
      </c>
      <c r="D368" s="23" t="s">
        <v>182</v>
      </c>
      <c r="E368" s="56">
        <v>26.749098565162438</v>
      </c>
      <c r="F368" s="56">
        <v>26.949207673668923</v>
      </c>
      <c r="G368" s="56">
        <v>26.512639360614127</v>
      </c>
      <c r="H368" s="56">
        <v>26.187137568035716</v>
      </c>
      <c r="I368" s="56">
        <v>26.633479152894679</v>
      </c>
      <c r="J368" s="56">
        <v>25.997458311621003</v>
      </c>
      <c r="K368" s="56">
        <v>27.752562675354024</v>
      </c>
      <c r="L368" s="56">
        <v>25.874638012384704</v>
      </c>
      <c r="M368" s="85">
        <v>28.344193612095019</v>
      </c>
    </row>
    <row r="369" spans="1:13" x14ac:dyDescent="0.4">
      <c r="A369" s="23" t="str">
        <f>B279&amp;C325&amp;D369</f>
        <v>DISTRIBUCION VOLUMEN X CRITERIO (kg ó litros).T.Alimentos TOTAL INGVIENDO DEPORTES</v>
      </c>
      <c r="B369" s="23">
        <v>0</v>
      </c>
      <c r="C369" s="23">
        <v>0</v>
      </c>
      <c r="D369" s="24" t="s">
        <v>184</v>
      </c>
      <c r="E369" s="24">
        <v>1.6719402374969088</v>
      </c>
      <c r="F369" s="24">
        <v>1.2840677507021498</v>
      </c>
      <c r="G369" s="24">
        <v>0.78040493637056085</v>
      </c>
      <c r="H369" s="24">
        <v>0.54654462519536007</v>
      </c>
      <c r="I369" s="24">
        <v>1.2777095332245156</v>
      </c>
      <c r="J369" s="24">
        <v>1.2291727437757454</v>
      </c>
      <c r="K369" s="24">
        <v>1.2341936228383099</v>
      </c>
      <c r="L369" s="24">
        <v>1.0467087681847218</v>
      </c>
      <c r="M369" s="85">
        <v>0.99900843741462553</v>
      </c>
    </row>
    <row r="370" spans="1:13" x14ac:dyDescent="0.4">
      <c r="A370" s="23" t="str">
        <f>B279&amp;C325&amp;D370</f>
        <v>DISTRIBUCION VOLUMEN X CRITERIO (kg ó litros).T.Alimentos TOTAL INGOTROS MOTIVOS</v>
      </c>
      <c r="B370" s="23">
        <v>0</v>
      </c>
      <c r="C370" s="23">
        <v>0</v>
      </c>
      <c r="D370" s="23" t="s">
        <v>185</v>
      </c>
      <c r="E370" s="56">
        <v>5.7355837234365223</v>
      </c>
      <c r="F370" s="56">
        <v>6.1250926803085175</v>
      </c>
      <c r="G370" s="56">
        <v>5.6734703379560072</v>
      </c>
      <c r="H370" s="56">
        <v>5.1699516985200544</v>
      </c>
      <c r="I370" s="56">
        <v>6.0396039827327712</v>
      </c>
      <c r="J370" s="56">
        <v>6.2945688647367657</v>
      </c>
      <c r="K370" s="56">
        <v>6.4214753027138265</v>
      </c>
      <c r="L370" s="56">
        <v>6.3482360256594026</v>
      </c>
      <c r="M370" s="85">
        <v>6.7753071399648483</v>
      </c>
    </row>
    <row r="371" spans="1:13" x14ac:dyDescent="0.4">
      <c r="A371" s="23" t="str">
        <f>B279&amp;C371&amp;D371</f>
        <v>DISTRIBUCION VOLUMEN X CRITERIO (kg ó litros)Total BebidasT.ESPAÑA</v>
      </c>
      <c r="B371" s="23">
        <v>0</v>
      </c>
      <c r="C371" s="23" t="s">
        <v>52</v>
      </c>
      <c r="D371" s="24" t="s">
        <v>45</v>
      </c>
      <c r="E371" s="24">
        <v>100</v>
      </c>
      <c r="F371" s="24">
        <v>100</v>
      </c>
      <c r="G371" s="24">
        <v>100</v>
      </c>
      <c r="H371" s="24">
        <v>100</v>
      </c>
      <c r="I371" s="24">
        <v>100</v>
      </c>
      <c r="J371" s="24">
        <v>100</v>
      </c>
      <c r="K371" s="24">
        <v>100</v>
      </c>
      <c r="L371" s="24">
        <v>100</v>
      </c>
      <c r="M371" s="85">
        <v>100</v>
      </c>
    </row>
    <row r="372" spans="1:13" x14ac:dyDescent="0.4">
      <c r="A372" s="23" t="str">
        <f>B279&amp;C371&amp;D372</f>
        <v>DISTRIBUCION VOLUMEN X CRITERIO (kg ó litros)Total BebidasHiper+Super+Discount+G.A</v>
      </c>
      <c r="B372" s="23">
        <v>0</v>
      </c>
      <c r="C372" s="23">
        <v>0</v>
      </c>
      <c r="D372" s="23" t="s">
        <v>108</v>
      </c>
      <c r="E372" s="56">
        <v>10.109316811008414</v>
      </c>
      <c r="F372" s="56">
        <v>9.3893915121566511</v>
      </c>
      <c r="G372" s="56">
        <v>9.4039585188433321</v>
      </c>
      <c r="H372" s="56">
        <v>10.167155868635323</v>
      </c>
      <c r="I372" s="56">
        <v>9.544959335351562</v>
      </c>
      <c r="J372" s="56">
        <v>10.033997913534398</v>
      </c>
      <c r="K372" s="56">
        <v>9.8147517683584908</v>
      </c>
      <c r="L372" s="56">
        <v>12.211426873086948</v>
      </c>
      <c r="M372" s="85">
        <v>11.103769569514139</v>
      </c>
    </row>
    <row r="373" spans="1:13" x14ac:dyDescent="0.4">
      <c r="A373" s="23" t="str">
        <f>B279&amp;C371&amp;D373</f>
        <v>DISTRIBUCION VOLUMEN X CRITERIO (kg ó litros)Total BebidasRestaurantes</v>
      </c>
      <c r="B373" s="23">
        <v>0</v>
      </c>
      <c r="C373" s="23">
        <v>0</v>
      </c>
      <c r="D373" s="24" t="s">
        <v>109</v>
      </c>
      <c r="E373" s="24">
        <v>17.390835257741006</v>
      </c>
      <c r="F373" s="24">
        <v>17.17471650294911</v>
      </c>
      <c r="G373" s="24">
        <v>17.258623440621122</v>
      </c>
      <c r="H373" s="24">
        <v>16.936261988891861</v>
      </c>
      <c r="I373" s="24">
        <v>18.820554804012009</v>
      </c>
      <c r="J373" s="24">
        <v>17.7323690888907</v>
      </c>
      <c r="K373" s="24">
        <v>17.411082437227304</v>
      </c>
      <c r="L373" s="24">
        <v>16.565807926194065</v>
      </c>
      <c r="M373" s="85">
        <v>18.013200177687541</v>
      </c>
    </row>
    <row r="374" spans="1:13" x14ac:dyDescent="0.4">
      <c r="A374" s="23" t="str">
        <f>B279&amp;C371&amp;D374</f>
        <v>DISTRIBUCION VOLUMEN X CRITERIO (kg ó litros)Total BebidasRestaurantes Fast Food</v>
      </c>
      <c r="B374" s="23">
        <v>0</v>
      </c>
      <c r="C374" s="23">
        <v>0</v>
      </c>
      <c r="D374" s="23" t="s">
        <v>110</v>
      </c>
      <c r="E374" s="56">
        <v>5.6218790748076009</v>
      </c>
      <c r="F374" s="56">
        <v>5.5547135598788069</v>
      </c>
      <c r="G374" s="56">
        <v>4.9318285585262807</v>
      </c>
      <c r="H374" s="56">
        <v>5.2592466250775534</v>
      </c>
      <c r="I374" s="56">
        <v>5.7844389406734971</v>
      </c>
      <c r="J374" s="56">
        <v>5.7972791094511598</v>
      </c>
      <c r="K374" s="56">
        <v>5.5477338662588149</v>
      </c>
      <c r="L374" s="56">
        <v>5.5137826911959138</v>
      </c>
      <c r="M374" s="85">
        <v>6.2931014704000612</v>
      </c>
    </row>
    <row r="375" spans="1:13" x14ac:dyDescent="0.4">
      <c r="A375" s="23" t="str">
        <f>B279&amp;C371&amp;D375</f>
        <v>DISTRIBUCION VOLUMEN X CRITERIO (kg ó litros)Total BebidasBares/Cafeterias/Cervecerias</v>
      </c>
      <c r="B375" s="23">
        <v>0</v>
      </c>
      <c r="C375" s="23">
        <v>0</v>
      </c>
      <c r="D375" s="24" t="s">
        <v>111</v>
      </c>
      <c r="E375" s="24">
        <v>51.802354185390243</v>
      </c>
      <c r="F375" s="24">
        <v>52.953879231315327</v>
      </c>
      <c r="G375" s="24">
        <v>51.896877542289623</v>
      </c>
      <c r="H375" s="24">
        <v>49.238848070166483</v>
      </c>
      <c r="I375" s="24">
        <v>51.322335673862497</v>
      </c>
      <c r="J375" s="24">
        <v>51.708068543214559</v>
      </c>
      <c r="K375" s="24">
        <v>51.580292541672804</v>
      </c>
      <c r="L375" s="24">
        <v>48.344317356318051</v>
      </c>
      <c r="M375" s="85">
        <v>50.160898262883201</v>
      </c>
    </row>
    <row r="376" spans="1:13" x14ac:dyDescent="0.4">
      <c r="A376" s="23" t="str">
        <f>B279&amp;C371&amp;D376</f>
        <v>DISTRIBUCION VOLUMEN X CRITERIO (kg ó litros)Total BebidasPanaderias/Pastelerias</v>
      </c>
      <c r="B376" s="23">
        <v>0</v>
      </c>
      <c r="C376" s="23">
        <v>0</v>
      </c>
      <c r="D376" s="23" t="s">
        <v>112</v>
      </c>
      <c r="E376" s="56">
        <v>0.89070449566382959</v>
      </c>
      <c r="F376" s="56">
        <v>1.1435628253718797</v>
      </c>
      <c r="G376" s="56">
        <v>1.0108895013146904</v>
      </c>
      <c r="H376" s="56">
        <v>0.71878785508404597</v>
      </c>
      <c r="I376" s="56">
        <v>1.1135950731718625</v>
      </c>
      <c r="J376" s="56">
        <v>1.1715362331446768</v>
      </c>
      <c r="K376" s="56">
        <v>1.0624553134054573</v>
      </c>
      <c r="L376" s="56">
        <v>1.021441953951411</v>
      </c>
      <c r="M376" s="85">
        <v>1.1873405268228636</v>
      </c>
    </row>
    <row r="377" spans="1:13" x14ac:dyDescent="0.4">
      <c r="A377" s="23" t="str">
        <f>B279&amp;C371&amp;D377</f>
        <v>DISTRIBUCION VOLUMEN X CRITERIO (kg ó litros)Total BebidasTda.Alimentacion/Delicatesen</v>
      </c>
      <c r="B377" s="23">
        <v>0</v>
      </c>
      <c r="C377" s="23">
        <v>0</v>
      </c>
      <c r="D377" s="24" t="s">
        <v>113</v>
      </c>
      <c r="E377" s="24">
        <v>1.9378993962890536</v>
      </c>
      <c r="F377" s="24">
        <v>1.8657932967161344</v>
      </c>
      <c r="G377" s="24">
        <v>2.067022789098417</v>
      </c>
      <c r="H377" s="24">
        <v>2.0868557678225357</v>
      </c>
      <c r="I377" s="24">
        <v>1.5654729961000808</v>
      </c>
      <c r="J377" s="24">
        <v>1.6347282092962785</v>
      </c>
      <c r="K377" s="24">
        <v>1.4218080015613694</v>
      </c>
      <c r="L377" s="24">
        <v>1.5730729949155222</v>
      </c>
      <c r="M377" s="85">
        <v>1.467314551018106</v>
      </c>
    </row>
    <row r="378" spans="1:13" x14ac:dyDescent="0.4">
      <c r="A378" s="23" t="str">
        <f>B279&amp;C371&amp;D378</f>
        <v>DISTRIBUCION VOLUMEN X CRITERIO (kg ó litros)Total BebidasCanal Conveniencia/24h</v>
      </c>
      <c r="B378" s="23">
        <v>0</v>
      </c>
      <c r="C378" s="23">
        <v>0</v>
      </c>
      <c r="D378" s="23" t="s">
        <v>115</v>
      </c>
      <c r="E378" s="56">
        <v>1.6847500652783811</v>
      </c>
      <c r="F378" s="56">
        <v>1.5483251911086788</v>
      </c>
      <c r="G378" s="56">
        <v>1.4551652738592629</v>
      </c>
      <c r="H378" s="56">
        <v>1.8255311696066072</v>
      </c>
      <c r="I378" s="56">
        <v>1.701449803496615</v>
      </c>
      <c r="J378" s="56">
        <v>1.3173589357616122</v>
      </c>
      <c r="K378" s="56">
        <v>1.488017391937744</v>
      </c>
      <c r="L378" s="56">
        <v>1.4733194534087553</v>
      </c>
      <c r="M378" s="85">
        <v>1.2743349932553916</v>
      </c>
    </row>
    <row r="379" spans="1:13" x14ac:dyDescent="0.4">
      <c r="A379" s="23" t="str">
        <f>B279&amp;C371&amp;D379</f>
        <v>DISTRIBUCION VOLUMEN X CRITERIO (kg ó litros)Total BebidasHoteles</v>
      </c>
      <c r="B379" s="23">
        <v>0</v>
      </c>
      <c r="C379" s="23">
        <v>0</v>
      </c>
      <c r="D379" s="24" t="s">
        <v>116</v>
      </c>
      <c r="E379" s="24">
        <v>0.5610926591451767</v>
      </c>
      <c r="F379" s="24">
        <v>0.55475636397170769</v>
      </c>
      <c r="G379" s="24">
        <v>0.64252840200926431</v>
      </c>
      <c r="H379" s="24">
        <v>0.9508615548229481</v>
      </c>
      <c r="I379" s="24">
        <v>0.41095723873372464</v>
      </c>
      <c r="J379" s="24">
        <v>0.37042641534269333</v>
      </c>
      <c r="K379" s="24">
        <v>0.65062328509118117</v>
      </c>
      <c r="L379" s="24">
        <v>0.82238119606661186</v>
      </c>
      <c r="M379" s="85">
        <v>0.72986423068785977</v>
      </c>
    </row>
    <row r="380" spans="1:13" x14ac:dyDescent="0.4">
      <c r="A380" s="23" t="str">
        <f>B279&amp;C371&amp;D380</f>
        <v>DISTRIBUCION VOLUMEN X CRITERIO (kg ó litros)Total BebidasEstaciones de servicio</v>
      </c>
      <c r="B380" s="23">
        <v>0</v>
      </c>
      <c r="C380" s="23">
        <v>0</v>
      </c>
      <c r="D380" s="23" t="s">
        <v>117</v>
      </c>
      <c r="E380" s="56">
        <v>1.7661671826696239</v>
      </c>
      <c r="F380" s="56">
        <v>1.7695655744691994</v>
      </c>
      <c r="G380" s="56">
        <v>1.8786709837139184</v>
      </c>
      <c r="H380" s="56">
        <v>2.1297329048562399</v>
      </c>
      <c r="I380" s="56">
        <v>1.7420064795519885</v>
      </c>
      <c r="J380" s="56">
        <v>1.6190838596186974</v>
      </c>
      <c r="K380" s="56">
        <v>1.7921739120380662</v>
      </c>
      <c r="L380" s="56">
        <v>2.0820563739839333</v>
      </c>
      <c r="M380" s="85">
        <v>1.7094576042556771</v>
      </c>
    </row>
    <row r="381" spans="1:13" x14ac:dyDescent="0.4">
      <c r="A381" s="23" t="str">
        <f>B279&amp;C371&amp;D381</f>
        <v>DISTRIBUCION VOLUMEN X CRITERIO (kg ó litros)Total BebidasMaquinas dispensadoras</v>
      </c>
      <c r="B381" s="23">
        <v>0</v>
      </c>
      <c r="C381" s="23">
        <v>0</v>
      </c>
      <c r="D381" s="24" t="s">
        <v>118</v>
      </c>
      <c r="E381" s="24">
        <v>2.4764234389250919</v>
      </c>
      <c r="F381" s="24">
        <v>2.9455680114950464</v>
      </c>
      <c r="G381" s="24">
        <v>2.592999920720771</v>
      </c>
      <c r="H381" s="24">
        <v>2.296195829934804</v>
      </c>
      <c r="I381" s="24">
        <v>2.2177782702172899</v>
      </c>
      <c r="J381" s="24">
        <v>2.8799332581274228</v>
      </c>
      <c r="K381" s="24">
        <v>2.6550042965720717</v>
      </c>
      <c r="L381" s="24">
        <v>2.3735361439232521</v>
      </c>
      <c r="M381" s="85">
        <v>2.9313655519990074</v>
      </c>
    </row>
    <row r="382" spans="1:13" x14ac:dyDescent="0.4">
      <c r="A382" s="23" t="str">
        <f>B279&amp;C371&amp;D382</f>
        <v>DISTRIBUCION VOLUMEN X CRITERIO (kg ó litros)Total BebidasServicio en la empresa</v>
      </c>
      <c r="B382" s="23">
        <v>0</v>
      </c>
      <c r="C382" s="23">
        <v>0</v>
      </c>
      <c r="D382" s="23" t="s">
        <v>119</v>
      </c>
      <c r="E382" s="56">
        <v>1.5296110365828419</v>
      </c>
      <c r="F382" s="56">
        <v>1.4225609264746639</v>
      </c>
      <c r="G382" s="56">
        <v>1.4530702217743723</v>
      </c>
      <c r="H382" s="56">
        <v>1.1805974554645751</v>
      </c>
      <c r="I382" s="56">
        <v>1.6853700660507474</v>
      </c>
      <c r="J382" s="56">
        <v>1.723465309920805</v>
      </c>
      <c r="K382" s="56">
        <v>1.4629721842900207</v>
      </c>
      <c r="L382" s="56">
        <v>1.0572235822115001</v>
      </c>
      <c r="M382" s="85">
        <v>1.2154526212683783</v>
      </c>
    </row>
    <row r="383" spans="1:13" x14ac:dyDescent="0.4">
      <c r="A383" s="23" t="str">
        <f>B279&amp;C371&amp;D383</f>
        <v>DISTRIBUCION VOLUMEN X CRITERIO (kg ó litros)Total BebidasResto de canales</v>
      </c>
      <c r="B383" s="23">
        <v>0</v>
      </c>
      <c r="C383" s="23">
        <v>0</v>
      </c>
      <c r="D383" s="24" t="s">
        <v>120</v>
      </c>
      <c r="E383" s="24">
        <v>4.2289692114555049</v>
      </c>
      <c r="F383" s="24">
        <v>3.6771690240230588</v>
      </c>
      <c r="G383" s="24">
        <v>5.4083674525688341</v>
      </c>
      <c r="H383" s="24">
        <v>7.2099302372978595</v>
      </c>
      <c r="I383" s="24">
        <v>4.0910827638591973</v>
      </c>
      <c r="J383" s="24">
        <v>4.011753063841458</v>
      </c>
      <c r="K383" s="24">
        <v>5.1130870659167087</v>
      </c>
      <c r="L383" s="24">
        <v>6.9616327620016873</v>
      </c>
      <c r="M383" s="85">
        <v>3.913900242088507</v>
      </c>
    </row>
    <row r="384" spans="1:13" x14ac:dyDescent="0.4">
      <c r="A384" s="23" t="str">
        <f>B279&amp;C371&amp;D384</f>
        <v>DISTRIBUCION VOLUMEN X CRITERIO (kg ó litros)Total BebidasEN LA CALLE</v>
      </c>
      <c r="B384" s="23">
        <v>0</v>
      </c>
      <c r="C384" s="23">
        <v>0</v>
      </c>
      <c r="D384" s="23" t="s">
        <v>122</v>
      </c>
      <c r="E384" s="56">
        <v>3.7934550846257196</v>
      </c>
      <c r="F384" s="56">
        <v>3.9989579610193213</v>
      </c>
      <c r="G384" s="56">
        <v>4.6429487245104655</v>
      </c>
      <c r="H384" s="56">
        <v>6.6851140500479485</v>
      </c>
      <c r="I384" s="56">
        <v>3.7886458194212782</v>
      </c>
      <c r="J384" s="56">
        <v>3.4526013345830795</v>
      </c>
      <c r="K384" s="56">
        <v>4.1675876567745656</v>
      </c>
      <c r="L384" s="56">
        <v>6.2855223504852242</v>
      </c>
      <c r="M384" s="85">
        <v>3.5496362003414195</v>
      </c>
    </row>
    <row r="385" spans="1:13" x14ac:dyDescent="0.4">
      <c r="A385" s="23" t="str">
        <f>B279&amp;C371&amp;D385</f>
        <v>DISTRIBUCION VOLUMEN X CRITERIO (kg ó litros)Total BebidasEN CASA DE OTROS</v>
      </c>
      <c r="B385" s="23">
        <v>0</v>
      </c>
      <c r="C385" s="23">
        <v>0</v>
      </c>
      <c r="D385" s="24" t="s">
        <v>124</v>
      </c>
      <c r="E385" s="24">
        <v>5.6138179700450745</v>
      </c>
      <c r="F385" s="24">
        <v>3.8269645631219875</v>
      </c>
      <c r="G385" s="24">
        <v>3.9566244182675696</v>
      </c>
      <c r="H385" s="24">
        <v>3.5568158255121967</v>
      </c>
      <c r="I385" s="24">
        <v>5.2092268874454275</v>
      </c>
      <c r="J385" s="24">
        <v>4.2533402203621415</v>
      </c>
      <c r="K385" s="24">
        <v>4.4489722314931228</v>
      </c>
      <c r="L385" s="24">
        <v>5.6932241702062525</v>
      </c>
      <c r="M385" s="85">
        <v>6.5307169136212195</v>
      </c>
    </row>
    <row r="386" spans="1:13" x14ac:dyDescent="0.4">
      <c r="A386" s="23" t="str">
        <f>B279&amp;C371&amp;D386</f>
        <v>DISTRIBUCION VOLUMEN X CRITERIO (kg ó litros)Total BebidasEN EL ESTABLECIMIENTO</v>
      </c>
      <c r="B386" s="23">
        <v>0</v>
      </c>
      <c r="C386" s="23">
        <v>0</v>
      </c>
      <c r="D386" s="23" t="s">
        <v>126</v>
      </c>
      <c r="E386" s="56">
        <v>77.355883298740949</v>
      </c>
      <c r="F386" s="56">
        <v>78.134497678259976</v>
      </c>
      <c r="G386" s="56">
        <v>78.281741231822096</v>
      </c>
      <c r="H386" s="56">
        <v>77.051861396878877</v>
      </c>
      <c r="I386" s="56">
        <v>78.352846642805858</v>
      </c>
      <c r="J386" s="56">
        <v>77.46114507761483</v>
      </c>
      <c r="K386" s="56">
        <v>78.05181815654943</v>
      </c>
      <c r="L386" s="56">
        <v>75.932700131990515</v>
      </c>
      <c r="M386" s="85">
        <v>76.662818664394422</v>
      </c>
    </row>
    <row r="387" spans="1:13" x14ac:dyDescent="0.4">
      <c r="A387" s="23" t="str">
        <f>B279&amp;C371&amp;D387</f>
        <v>DISTRIBUCION VOLUMEN X CRITERIO (kg ó litros)Total BebidasEN EL TRABAJO</v>
      </c>
      <c r="B387" s="23">
        <v>0</v>
      </c>
      <c r="C387" s="23">
        <v>0</v>
      </c>
      <c r="D387" s="24" t="s">
        <v>128</v>
      </c>
      <c r="E387" s="24">
        <v>8.0801806723261862</v>
      </c>
      <c r="F387" s="24">
        <v>8.9080426774706343</v>
      </c>
      <c r="G387" s="24">
        <v>7.8854375042380447</v>
      </c>
      <c r="H387" s="24">
        <v>6.4067881334992887</v>
      </c>
      <c r="I387" s="24">
        <v>7.4980033197787286</v>
      </c>
      <c r="J387" s="24">
        <v>9.1254383322963868</v>
      </c>
      <c r="K387" s="24">
        <v>8.0595111697589683</v>
      </c>
      <c r="L387" s="24">
        <v>6.2231853374385775</v>
      </c>
      <c r="M387" s="85">
        <v>7.0737767749588327</v>
      </c>
    </row>
    <row r="388" spans="1:13" x14ac:dyDescent="0.4">
      <c r="A388" s="23" t="str">
        <f>B279&amp;C371&amp;D388</f>
        <v>DISTRIBUCION VOLUMEN X CRITERIO (kg ó litros)Total BebidasEN COLEGIO/INSTITUTO/UNIV.</v>
      </c>
      <c r="B388" s="23">
        <v>0</v>
      </c>
      <c r="C388" s="23">
        <v>0</v>
      </c>
      <c r="D388" s="23" t="s">
        <v>130</v>
      </c>
      <c r="E388" s="56">
        <v>0.24034313987834521</v>
      </c>
      <c r="F388" s="56">
        <v>0.18716475163054971</v>
      </c>
      <c r="G388" s="56">
        <v>0.16056988259772192</v>
      </c>
      <c r="H388" s="56">
        <v>9.6250359609675804E-2</v>
      </c>
      <c r="I388" s="56">
        <v>0.19582781870322777</v>
      </c>
      <c r="J388" s="56">
        <v>0.18944124816196611</v>
      </c>
      <c r="K388" s="56">
        <v>0.11143953245401335</v>
      </c>
      <c r="L388" s="56">
        <v>0.11833799538470768</v>
      </c>
      <c r="M388" s="85">
        <v>0.31666777890931902</v>
      </c>
    </row>
    <row r="389" spans="1:13" x14ac:dyDescent="0.4">
      <c r="A389" s="23" t="str">
        <f>B279&amp;C371&amp;D389</f>
        <v>DISTRIBUCION VOLUMEN X CRITERIO (kg ó litros)Total BebidasEN MI CASA</v>
      </c>
      <c r="B389" s="23">
        <v>0</v>
      </c>
      <c r="C389" s="23">
        <v>0</v>
      </c>
      <c r="D389" s="24" t="s">
        <v>132</v>
      </c>
      <c r="E389" s="24">
        <v>2.5570910891787566</v>
      </c>
      <c r="F389" s="24">
        <v>2.4957786647343663</v>
      </c>
      <c r="G389" s="24">
        <v>2.3192495398708721</v>
      </c>
      <c r="H389" s="24">
        <v>2.2948296959224228</v>
      </c>
      <c r="I389" s="24">
        <v>2.3351396322827891</v>
      </c>
      <c r="J389" s="24">
        <v>2.8838671456226752</v>
      </c>
      <c r="K389" s="24">
        <v>2.5287951366572958</v>
      </c>
      <c r="L389" s="24">
        <v>2.3348677951448016</v>
      </c>
      <c r="M389" s="85">
        <v>3.2378749691234741</v>
      </c>
    </row>
    <row r="390" spans="1:13" x14ac:dyDescent="0.4">
      <c r="A390" s="23" t="str">
        <f>B279&amp;C371&amp;D390</f>
        <v>DISTRIBUCION VOLUMEN X CRITERIO (kg ó litros)Total BebidasEN M.TRANSP.(AVION,TREN,AUTOC,E</v>
      </c>
      <c r="B390" s="23">
        <v>0</v>
      </c>
      <c r="C390" s="23">
        <v>0</v>
      </c>
      <c r="D390" s="23" t="s">
        <v>134</v>
      </c>
      <c r="E390" s="56">
        <v>0.30735812045503913</v>
      </c>
      <c r="F390" s="56">
        <v>0.15878089134515017</v>
      </c>
      <c r="G390" s="56">
        <v>5.4481950301293817E-2</v>
      </c>
      <c r="H390" s="56">
        <v>0.14917166726296846</v>
      </c>
      <c r="I390" s="56">
        <v>9.7467998549320589E-2</v>
      </c>
      <c r="J390" s="56">
        <v>0.13425788470090697</v>
      </c>
      <c r="K390" s="56">
        <v>8.0794917210059172E-2</v>
      </c>
      <c r="L390" s="56">
        <v>0.14783835067267451</v>
      </c>
      <c r="M390" s="85">
        <v>0.11262266620878789</v>
      </c>
    </row>
    <row r="391" spans="1:13" x14ac:dyDescent="0.4">
      <c r="A391" s="23" t="str">
        <f>B279&amp;C371&amp;D391</f>
        <v>DISTRIBUCION VOLUMEN X CRITERIO (kg ó litros)Total BebidasEN OTRO LUGAR</v>
      </c>
      <c r="B391" s="23">
        <v>0</v>
      </c>
      <c r="C391" s="23">
        <v>0</v>
      </c>
      <c r="D391" s="24" t="s">
        <v>136</v>
      </c>
      <c r="E391" s="24">
        <v>2.0518720346103083</v>
      </c>
      <c r="F391" s="24">
        <v>2.2898131460906419</v>
      </c>
      <c r="G391" s="24">
        <v>2.698952072966335</v>
      </c>
      <c r="H391" s="24">
        <v>3.7591706537321254</v>
      </c>
      <c r="I391" s="24">
        <v>2.5228421008513435</v>
      </c>
      <c r="J391" s="24">
        <v>2.499911626435567</v>
      </c>
      <c r="K391" s="24">
        <v>2.5510792966829556</v>
      </c>
      <c r="L391" s="24">
        <v>3.2643192606279814</v>
      </c>
      <c r="M391" s="85">
        <v>2.5158834778734449</v>
      </c>
    </row>
    <row r="392" spans="1:13" x14ac:dyDescent="0.4">
      <c r="A392" s="23" t="str">
        <f>B279&amp;C371&amp;D392</f>
        <v>DISTRIBUCION VOLUMEN X CRITERIO (kg ó litros)Total BebidasDESAYUNO</v>
      </c>
      <c r="B392" s="23">
        <v>0</v>
      </c>
      <c r="C392" s="23">
        <v>0</v>
      </c>
      <c r="D392" s="23" t="s">
        <v>138</v>
      </c>
      <c r="E392" s="56">
        <v>13.165010444231617</v>
      </c>
      <c r="F392" s="56">
        <v>14.646327353931405</v>
      </c>
      <c r="G392" s="56">
        <v>12.556835393837467</v>
      </c>
      <c r="H392" s="56">
        <v>11.527254311995936</v>
      </c>
      <c r="I392" s="56">
        <v>13.3784959804993</v>
      </c>
      <c r="J392" s="56">
        <v>14.334461212533952</v>
      </c>
      <c r="K392" s="56">
        <v>12.304691812748814</v>
      </c>
      <c r="L392" s="56">
        <v>10.70989859771764</v>
      </c>
      <c r="M392" s="85">
        <v>12.282749736760827</v>
      </c>
    </row>
    <row r="393" spans="1:13" x14ac:dyDescent="0.4">
      <c r="A393" s="23" t="str">
        <f>B279&amp;C371&amp;D393</f>
        <v>DISTRIBUCION VOLUMEN X CRITERIO (kg ó litros)Total BebidasAPERITIVO/ANTES DE COMER</v>
      </c>
      <c r="B393" s="23">
        <v>0</v>
      </c>
      <c r="C393" s="23">
        <v>0</v>
      </c>
      <c r="D393" s="24" t="s">
        <v>140</v>
      </c>
      <c r="E393" s="24">
        <v>16.254174369059861</v>
      </c>
      <c r="F393" s="24">
        <v>15.953490477548865</v>
      </c>
      <c r="G393" s="24">
        <v>15.681432003531015</v>
      </c>
      <c r="H393" s="24">
        <v>15.182285866357153</v>
      </c>
      <c r="I393" s="24">
        <v>16.483822369145045</v>
      </c>
      <c r="J393" s="24">
        <v>15.799912159675655</v>
      </c>
      <c r="K393" s="24">
        <v>15.419531921479059</v>
      </c>
      <c r="L393" s="24">
        <v>15.086621896963862</v>
      </c>
      <c r="M393" s="85">
        <v>15.02822381538779</v>
      </c>
    </row>
    <row r="394" spans="1:13" x14ac:dyDescent="0.4">
      <c r="A394" s="23" t="str">
        <f>B279&amp;C371&amp;D394</f>
        <v>DISTRIBUCION VOLUMEN X CRITERIO (kg ó litros)Total BebidasCOMIDA</v>
      </c>
      <c r="B394" s="23">
        <v>0</v>
      </c>
      <c r="C394" s="23">
        <v>0</v>
      </c>
      <c r="D394" s="23" t="s">
        <v>142</v>
      </c>
      <c r="E394" s="56">
        <v>29.32388069689776</v>
      </c>
      <c r="F394" s="56">
        <v>29.218004717469054</v>
      </c>
      <c r="G394" s="56">
        <v>28.934340506425073</v>
      </c>
      <c r="H394" s="56">
        <v>26.569193952891684</v>
      </c>
      <c r="I394" s="56">
        <v>30.412654694045294</v>
      </c>
      <c r="J394" s="56">
        <v>29.345485444477003</v>
      </c>
      <c r="K394" s="56">
        <v>29.147364988171333</v>
      </c>
      <c r="L394" s="56">
        <v>27.305469359273044</v>
      </c>
      <c r="M394" s="85">
        <v>32.201536538275413</v>
      </c>
    </row>
    <row r="395" spans="1:13" x14ac:dyDescent="0.4">
      <c r="A395" s="23" t="str">
        <f>B279&amp;C371&amp;D395</f>
        <v>DISTRIBUCION VOLUMEN X CRITERIO (kg ó litros)Total BebidasTARDE/MERIENDA</v>
      </c>
      <c r="B395" s="23">
        <v>0</v>
      </c>
      <c r="C395" s="23">
        <v>0</v>
      </c>
      <c r="D395" s="24" t="s">
        <v>144</v>
      </c>
      <c r="E395" s="24">
        <v>11.82408117578496</v>
      </c>
      <c r="F395" s="24">
        <v>12.109541949771033</v>
      </c>
      <c r="G395" s="24">
        <v>12.532818635574355</v>
      </c>
      <c r="H395" s="24">
        <v>12.662167036745108</v>
      </c>
      <c r="I395" s="24">
        <v>11.375118626857946</v>
      </c>
      <c r="J395" s="24">
        <v>11.333132597932366</v>
      </c>
      <c r="K395" s="24">
        <v>13.094955860953524</v>
      </c>
      <c r="L395" s="24">
        <v>11.763210044746032</v>
      </c>
      <c r="M395" s="85">
        <v>11.331550499424615</v>
      </c>
    </row>
    <row r="396" spans="1:13" x14ac:dyDescent="0.4">
      <c r="A396" s="23" t="str">
        <f>B279&amp;C371&amp;D396</f>
        <v>DISTRIBUCION VOLUMEN X CRITERIO (kg ó litros)Total BebidasANTES DE CENAR</v>
      </c>
      <c r="B396" s="23">
        <v>0</v>
      </c>
      <c r="C396" s="23">
        <v>0</v>
      </c>
      <c r="D396" s="23" t="s">
        <v>146</v>
      </c>
      <c r="E396" s="56">
        <v>8.081916232334029</v>
      </c>
      <c r="F396" s="56">
        <v>7.9959897882274937</v>
      </c>
      <c r="G396" s="56">
        <v>8.3092661318554253</v>
      </c>
      <c r="H396" s="56">
        <v>8.4014248663916735</v>
      </c>
      <c r="I396" s="56">
        <v>8.0553910985711461</v>
      </c>
      <c r="J396" s="56">
        <v>8.0838619469101509</v>
      </c>
      <c r="K396" s="56">
        <v>8.1189314838733857</v>
      </c>
      <c r="L396" s="56">
        <v>8.6837730000478714</v>
      </c>
      <c r="M396" s="85">
        <v>8.384919836071985</v>
      </c>
    </row>
    <row r="397" spans="1:13" x14ac:dyDescent="0.4">
      <c r="A397" s="23" t="str">
        <f>B279&amp;C371&amp;D397</f>
        <v>DISTRIBUCION VOLUMEN X CRITERIO (kg ó litros)Total BebidasCENA</v>
      </c>
      <c r="B397" s="23">
        <v>0</v>
      </c>
      <c r="C397" s="23">
        <v>0</v>
      </c>
      <c r="D397" s="24" t="s">
        <v>148</v>
      </c>
      <c r="E397" s="24">
        <v>12.653021527788452</v>
      </c>
      <c r="F397" s="24">
        <v>12.207103555613577</v>
      </c>
      <c r="G397" s="24">
        <v>13.079796173901906</v>
      </c>
      <c r="H397" s="24">
        <v>16.281885644000194</v>
      </c>
      <c r="I397" s="24">
        <v>12.723060830290628</v>
      </c>
      <c r="J397" s="24">
        <v>12.524457686363002</v>
      </c>
      <c r="K397" s="24">
        <v>13.29407639274773</v>
      </c>
      <c r="L397" s="24">
        <v>16.384272208153003</v>
      </c>
      <c r="M397" s="85">
        <v>13.338758783343641</v>
      </c>
    </row>
    <row r="398" spans="1:13" x14ac:dyDescent="0.4">
      <c r="A398" s="23" t="str">
        <f>B279&amp;C371&amp;D398</f>
        <v>DISTRIBUCION VOLUMEN X CRITERIO (kg ó litros)Total BebidasDESPUES DE LA CENA</v>
      </c>
      <c r="B398" s="23">
        <v>0</v>
      </c>
      <c r="C398" s="23">
        <v>0</v>
      </c>
      <c r="D398" s="23" t="s">
        <v>150</v>
      </c>
      <c r="E398" s="56">
        <v>2.2147545978391632</v>
      </c>
      <c r="F398" s="56">
        <v>1.8382294838374384</v>
      </c>
      <c r="G398" s="56">
        <v>2.0631452444505607</v>
      </c>
      <c r="H398" s="56">
        <v>2.9313371121709322</v>
      </c>
      <c r="I398" s="56">
        <v>1.8210762917522434</v>
      </c>
      <c r="J398" s="56">
        <v>1.8479676261689824</v>
      </c>
      <c r="K398" s="56">
        <v>2.0322404292810483</v>
      </c>
      <c r="L398" s="56">
        <v>3.0816056049220135</v>
      </c>
      <c r="M398" s="85">
        <v>2.0738662341879719</v>
      </c>
    </row>
    <row r="399" spans="1:13" x14ac:dyDescent="0.4">
      <c r="A399" s="23" t="str">
        <f>B279&amp;C371&amp;D399</f>
        <v>DISTRIBUCION VOLUMEN X CRITERIO (kg ó litros)Total BebidasDURANTE EL DIA</v>
      </c>
      <c r="B399" s="23">
        <v>0</v>
      </c>
      <c r="C399" s="23">
        <v>0</v>
      </c>
      <c r="D399" s="24" t="s">
        <v>152</v>
      </c>
      <c r="E399" s="24">
        <v>6.4831637488583826</v>
      </c>
      <c r="F399" s="24">
        <v>6.0313116267664562</v>
      </c>
      <c r="G399" s="24">
        <v>6.8423720837925766</v>
      </c>
      <c r="H399" s="24">
        <v>6.4444583630881969</v>
      </c>
      <c r="I399" s="24">
        <v>5.7503816380212802</v>
      </c>
      <c r="J399" s="24">
        <v>6.7307256722081483</v>
      </c>
      <c r="K399" s="24">
        <v>6.5882095718442173</v>
      </c>
      <c r="L399" s="24">
        <v>6.9851514491070672</v>
      </c>
      <c r="M399" s="85">
        <v>5.3583953581963009</v>
      </c>
    </row>
    <row r="400" spans="1:13" x14ac:dyDescent="0.4">
      <c r="A400" s="23" t="str">
        <f>B279&amp;C371&amp;D400</f>
        <v>DISTRIBUCION VOLUMEN X CRITERIO (kg ó litros)Total BebidasCON AMIGOS</v>
      </c>
      <c r="B400" s="23">
        <v>0</v>
      </c>
      <c r="C400" s="23">
        <v>0</v>
      </c>
      <c r="D400" s="23" t="s">
        <v>154</v>
      </c>
      <c r="E400" s="56">
        <v>30.534820739476054</v>
      </c>
      <c r="F400" s="56">
        <v>31.428790341994361</v>
      </c>
      <c r="G400" s="56">
        <v>29.731992433612309</v>
      </c>
      <c r="H400" s="56">
        <v>28.77178266883023</v>
      </c>
      <c r="I400" s="56">
        <v>32.401566259347561</v>
      </c>
      <c r="J400" s="56">
        <v>30.738666331067549</v>
      </c>
      <c r="K400" s="56">
        <v>30.405891005575249</v>
      </c>
      <c r="L400" s="56">
        <v>29.072578962102352</v>
      </c>
      <c r="M400" s="85">
        <v>31.075054680887575</v>
      </c>
    </row>
    <row r="401" spans="1:13" x14ac:dyDescent="0.4">
      <c r="A401" s="23" t="str">
        <f>B279&amp;C371&amp;D401</f>
        <v>DISTRIBUCION VOLUMEN X CRITERIO (kg ó litros)Total BebidasCON CLIENTES</v>
      </c>
      <c r="B401" s="23">
        <v>0</v>
      </c>
      <c r="C401" s="23">
        <v>0</v>
      </c>
      <c r="D401" s="24" t="s">
        <v>156</v>
      </c>
      <c r="E401" s="24">
        <v>0.48464612969845938</v>
      </c>
      <c r="F401" s="24">
        <v>0.45599175659828373</v>
      </c>
      <c r="G401" s="24">
        <v>0.39639493868017889</v>
      </c>
      <c r="H401" s="24">
        <v>0.34381866987594339</v>
      </c>
      <c r="I401" s="24">
        <v>0.75480670135231842</v>
      </c>
      <c r="J401" s="24">
        <v>0.54269867301048047</v>
      </c>
      <c r="K401" s="24">
        <v>0.41384191411261834</v>
      </c>
      <c r="L401" s="24">
        <v>0.43359912106381915</v>
      </c>
      <c r="M401" s="85">
        <v>0.68563145020662697</v>
      </c>
    </row>
    <row r="402" spans="1:13" x14ac:dyDescent="0.4">
      <c r="A402" s="23" t="str">
        <f>B279&amp;C371&amp;D402</f>
        <v>DISTRIBUCION VOLUMEN X CRITERIO (kg ó litros)Total BebidasCON COMPAÑEROS DE TRABAJO</v>
      </c>
      <c r="B402" s="23">
        <v>0</v>
      </c>
      <c r="C402" s="23">
        <v>0</v>
      </c>
      <c r="D402" s="23" t="s">
        <v>158</v>
      </c>
      <c r="E402" s="56">
        <v>7.9575908536928512</v>
      </c>
      <c r="F402" s="56">
        <v>8.5111531878680378</v>
      </c>
      <c r="G402" s="56">
        <v>7.549381908298658</v>
      </c>
      <c r="H402" s="56">
        <v>5.3598464811774216</v>
      </c>
      <c r="I402" s="56">
        <v>7.7961655975452304</v>
      </c>
      <c r="J402" s="56">
        <v>9.315693002160188</v>
      </c>
      <c r="K402" s="56">
        <v>8.2310770369748241</v>
      </c>
      <c r="L402" s="56">
        <v>5.7431043984185752</v>
      </c>
      <c r="M402" s="85">
        <v>7.723790070777115</v>
      </c>
    </row>
    <row r="403" spans="1:13" x14ac:dyDescent="0.4">
      <c r="A403" s="23" t="str">
        <f>B279&amp;C371&amp;D403</f>
        <v>DISTRIBUCION VOLUMEN X CRITERIO (kg ó litros)Total BebidasCON COMPAÑEROS DE CLASE</v>
      </c>
      <c r="B403" s="23">
        <v>0</v>
      </c>
      <c r="C403" s="23">
        <v>0</v>
      </c>
      <c r="D403" s="24" t="s">
        <v>160</v>
      </c>
      <c r="E403" s="24">
        <v>0.4336036433484361</v>
      </c>
      <c r="F403" s="24">
        <v>0.28036684678850649</v>
      </c>
      <c r="G403" s="24">
        <v>0.32478271428589273</v>
      </c>
      <c r="H403" s="24">
        <v>0.30352044289923907</v>
      </c>
      <c r="I403" s="24">
        <v>0.27212271954488387</v>
      </c>
      <c r="J403" s="24">
        <v>0.28012494736917321</v>
      </c>
      <c r="K403" s="24">
        <v>0.34275038021860549</v>
      </c>
      <c r="L403" s="24">
        <v>0.29470486149953329</v>
      </c>
      <c r="M403" s="85">
        <v>0.33981904567899113</v>
      </c>
    </row>
    <row r="404" spans="1:13" x14ac:dyDescent="0.4">
      <c r="A404" s="23" t="str">
        <f>B279&amp;C371&amp;D404</f>
        <v>DISTRIBUCION VOLUMEN X CRITERIO (kg ó litros)Total BebidasCON FAMILIA</v>
      </c>
      <c r="B404" s="23">
        <v>0</v>
      </c>
      <c r="C404" s="23">
        <v>0</v>
      </c>
      <c r="D404" s="23" t="s">
        <v>162</v>
      </c>
      <c r="E404" s="56">
        <v>28.609786472545739</v>
      </c>
      <c r="F404" s="56">
        <v>25.478451780130001</v>
      </c>
      <c r="G404" s="56">
        <v>27.989456123464322</v>
      </c>
      <c r="H404" s="56">
        <v>33.074350886835198</v>
      </c>
      <c r="I404" s="56">
        <v>26.902092522337494</v>
      </c>
      <c r="J404" s="56">
        <v>25.98866045206945</v>
      </c>
      <c r="K404" s="56">
        <v>28.273798230503367</v>
      </c>
      <c r="L404" s="56">
        <v>32.73613194477219</v>
      </c>
      <c r="M404" s="85">
        <v>27.413067957189419</v>
      </c>
    </row>
    <row r="405" spans="1:13" x14ac:dyDescent="0.4">
      <c r="A405" s="23" t="str">
        <f>B279&amp;C371&amp;D405</f>
        <v>DISTRIBUCION VOLUMEN X CRITERIO (kg ó litros)Total BebidasCON LA PAREJA</v>
      </c>
      <c r="B405" s="23">
        <v>0</v>
      </c>
      <c r="C405" s="23">
        <v>0</v>
      </c>
      <c r="D405" s="24" t="s">
        <v>164</v>
      </c>
      <c r="E405" s="24">
        <v>15.006392807418282</v>
      </c>
      <c r="F405" s="24">
        <v>16.121965712773502</v>
      </c>
      <c r="G405" s="24">
        <v>17.082200389929138</v>
      </c>
      <c r="H405" s="24">
        <v>16.843045877132596</v>
      </c>
      <c r="I405" s="24">
        <v>15.672407233848729</v>
      </c>
      <c r="J405" s="24">
        <v>16.290246120833384</v>
      </c>
      <c r="K405" s="24">
        <v>16.591265300494655</v>
      </c>
      <c r="L405" s="24">
        <v>17.219745372085054</v>
      </c>
      <c r="M405" s="85">
        <v>15.727852089435649</v>
      </c>
    </row>
    <row r="406" spans="1:13" x14ac:dyDescent="0.4">
      <c r="A406" s="23" t="str">
        <f>B279&amp;C371&amp;D406</f>
        <v>DISTRIBUCION VOLUMEN X CRITERIO (kg ó litros)Total BebidasESTABA SOLO/A</v>
      </c>
      <c r="B406" s="23">
        <v>0</v>
      </c>
      <c r="C406" s="23">
        <v>0</v>
      </c>
      <c r="D406" s="23" t="s">
        <v>166</v>
      </c>
      <c r="E406" s="56">
        <v>16.248959432327265</v>
      </c>
      <c r="F406" s="56">
        <v>16.994940716431124</v>
      </c>
      <c r="G406" s="56">
        <v>16.336868324463154</v>
      </c>
      <c r="H406" s="56">
        <v>14.826476505473021</v>
      </c>
      <c r="I406" s="56">
        <v>15.685428899964466</v>
      </c>
      <c r="J406" s="56">
        <v>16.402506261532139</v>
      </c>
      <c r="K406" s="56">
        <v>15.121528041572448</v>
      </c>
      <c r="L406" s="56">
        <v>14.009810032552474</v>
      </c>
      <c r="M406" s="85">
        <v>16.506656478132534</v>
      </c>
    </row>
    <row r="407" spans="1:13" x14ac:dyDescent="0.4">
      <c r="A407" s="23" t="str">
        <f>B279&amp;C371&amp;D407</f>
        <v>DISTRIBUCION VOLUMEN X CRITERIO (kg ó litros)Total BebidasOTROS</v>
      </c>
      <c r="B407" s="23">
        <v>0</v>
      </c>
      <c r="C407" s="23">
        <v>0</v>
      </c>
      <c r="D407" s="24" t="s">
        <v>168</v>
      </c>
      <c r="E407" s="24">
        <v>0.7242018732771055</v>
      </c>
      <c r="F407" s="24">
        <v>0.72834251872551914</v>
      </c>
      <c r="G407" s="24">
        <v>0.58892889791861103</v>
      </c>
      <c r="H407" s="24">
        <v>0.47716485943243953</v>
      </c>
      <c r="I407" s="24">
        <v>0.51541200435478596</v>
      </c>
      <c r="J407" s="24">
        <v>0.44140767423429966</v>
      </c>
      <c r="K407" s="24">
        <v>0.61985252972359384</v>
      </c>
      <c r="L407" s="24">
        <v>0.49032653507908952</v>
      </c>
      <c r="M407" s="85">
        <v>0.52812890731516349</v>
      </c>
    </row>
    <row r="408" spans="1:13" x14ac:dyDescent="0.4">
      <c r="A408" s="23" t="str">
        <f>B279&amp;C371&amp;D408</f>
        <v>DISTRIBUCION VOLUMEN X CRITERIO (kg ó litros)Total BebidasESTAR TRABAJANDO</v>
      </c>
      <c r="B408" s="23">
        <v>0</v>
      </c>
      <c r="C408" s="23">
        <v>0</v>
      </c>
      <c r="D408" s="23" t="s">
        <v>170</v>
      </c>
      <c r="E408" s="56">
        <v>12.044370384935267</v>
      </c>
      <c r="F408" s="56">
        <v>14.36656084404798</v>
      </c>
      <c r="G408" s="56">
        <v>13.050501444672852</v>
      </c>
      <c r="H408" s="56">
        <v>10.051027769605602</v>
      </c>
      <c r="I408" s="56">
        <v>11.616984656355159</v>
      </c>
      <c r="J408" s="56">
        <v>14.417239175883983</v>
      </c>
      <c r="K408" s="56">
        <v>12.028927009838029</v>
      </c>
      <c r="L408" s="56">
        <v>9.2660782693082329</v>
      </c>
      <c r="M408" s="85">
        <v>11.917570736834017</v>
      </c>
    </row>
    <row r="409" spans="1:13" x14ac:dyDescent="0.4">
      <c r="A409" s="23" t="str">
        <f>B279&amp;C371&amp;D409</f>
        <v>DISTRIBUCION VOLUMEN X CRITERIO (kg ó litros)Total BebidasCOMIDA DE NEGOCIOS</v>
      </c>
      <c r="B409" s="23">
        <v>0</v>
      </c>
      <c r="C409" s="23">
        <v>0</v>
      </c>
      <c r="D409" s="24" t="s">
        <v>172</v>
      </c>
      <c r="E409" s="24">
        <v>0.65388128549753854</v>
      </c>
      <c r="F409" s="24">
        <v>0.25757414005099888</v>
      </c>
      <c r="G409" s="24">
        <v>0.25354077409987769</v>
      </c>
      <c r="H409" s="24">
        <v>0.22042536096578219</v>
      </c>
      <c r="I409" s="24">
        <v>0.20917276529619722</v>
      </c>
      <c r="J409" s="24">
        <v>0.24442466778939703</v>
      </c>
      <c r="K409" s="24">
        <v>0.20788199647478189</v>
      </c>
      <c r="L409" s="24">
        <v>0.25882819573547755</v>
      </c>
      <c r="M409" s="85">
        <v>0.43954869236592381</v>
      </c>
    </row>
    <row r="410" spans="1:13" x14ac:dyDescent="0.4">
      <c r="A410" s="23" t="str">
        <f>B279&amp;C371&amp;D410</f>
        <v>DISTRIBUCION VOLUMEN X CRITERIO (kg ó litros)Total BebidasPOR PLACER/RELAX</v>
      </c>
      <c r="B410" s="23">
        <v>0</v>
      </c>
      <c r="C410" s="23">
        <v>0</v>
      </c>
      <c r="D410" s="23" t="s">
        <v>174</v>
      </c>
      <c r="E410" s="56">
        <v>15.034553889823785</v>
      </c>
      <c r="F410" s="56">
        <v>15.326155996280294</v>
      </c>
      <c r="G410" s="56">
        <v>16.373636284800618</v>
      </c>
      <c r="H410" s="56">
        <v>19.797080002962176</v>
      </c>
      <c r="I410" s="56">
        <v>14.88813612148514</v>
      </c>
      <c r="J410" s="56">
        <v>14.715915775355592</v>
      </c>
      <c r="K410" s="56">
        <v>16.212083489305769</v>
      </c>
      <c r="L410" s="56">
        <v>20.229246199179489</v>
      </c>
      <c r="M410" s="85">
        <v>16.105282520513548</v>
      </c>
    </row>
    <row r="411" spans="1:13" x14ac:dyDescent="0.4">
      <c r="A411" s="23" t="str">
        <f>B279&amp;C371&amp;D411</f>
        <v>DISTRIBUCION VOLUMEN X CRITERIO (kg ó litros)Total BebidasTENER HAMBRE/SIN PLANIFICAR</v>
      </c>
      <c r="B411" s="23">
        <v>0</v>
      </c>
      <c r="C411" s="23">
        <v>0</v>
      </c>
      <c r="D411" s="24" t="s">
        <v>176</v>
      </c>
      <c r="E411" s="24">
        <v>22.035534626112732</v>
      </c>
      <c r="F411" s="24">
        <v>22.207874373664026</v>
      </c>
      <c r="G411" s="24">
        <v>22.463724857463042</v>
      </c>
      <c r="H411" s="24">
        <v>23.544156718606853</v>
      </c>
      <c r="I411" s="24">
        <v>22.968522864802001</v>
      </c>
      <c r="J411" s="24">
        <v>21.701461977624639</v>
      </c>
      <c r="K411" s="24">
        <v>22.373467447454022</v>
      </c>
      <c r="L411" s="24">
        <v>22.796153614858166</v>
      </c>
      <c r="M411" s="85">
        <v>21.076968072107178</v>
      </c>
    </row>
    <row r="412" spans="1:13" x14ac:dyDescent="0.4">
      <c r="A412" s="23" t="str">
        <f>B279&amp;C371&amp;D412</f>
        <v>DISTRIBUCION VOLUMEN X CRITERIO (kg ó litros)Total BebidasESTAR DE COMPRAS</v>
      </c>
      <c r="B412" s="23">
        <v>0</v>
      </c>
      <c r="C412" s="23">
        <v>0</v>
      </c>
      <c r="D412" s="23" t="s">
        <v>178</v>
      </c>
      <c r="E412" s="56">
        <v>2.642176428959218</v>
      </c>
      <c r="F412" s="56">
        <v>2.9169236213500627</v>
      </c>
      <c r="G412" s="56">
        <v>2.1870587870861868</v>
      </c>
      <c r="H412" s="56">
        <v>2.3007392832627374</v>
      </c>
      <c r="I412" s="56">
        <v>3.0252447939260843</v>
      </c>
      <c r="J412" s="56">
        <v>2.6669276835311146</v>
      </c>
      <c r="K412" s="56">
        <v>2.1740238492191031</v>
      </c>
      <c r="L412" s="56">
        <v>2.352916029008417</v>
      </c>
      <c r="M412" s="85">
        <v>2.7291200679539376</v>
      </c>
    </row>
    <row r="413" spans="1:13" x14ac:dyDescent="0.4">
      <c r="A413" s="23" t="str">
        <f>B279&amp;C371&amp;D413</f>
        <v>DISTRIBUCION VOLUMEN X CRITERIO (kg ó litros)Total BebidasNO COCINAR EN CASA</v>
      </c>
      <c r="B413" s="23">
        <v>0</v>
      </c>
      <c r="C413" s="23">
        <v>0</v>
      </c>
      <c r="D413" s="24" t="s">
        <v>180</v>
      </c>
      <c r="E413" s="24">
        <v>3.1498388231573387</v>
      </c>
      <c r="F413" s="24">
        <v>2.9636310516619995</v>
      </c>
      <c r="G413" s="24">
        <v>2.8042988519033614</v>
      </c>
      <c r="H413" s="24">
        <v>2.9615485676563971</v>
      </c>
      <c r="I413" s="24">
        <v>3.4422586193783142</v>
      </c>
      <c r="J413" s="24">
        <v>3.184880853789116</v>
      </c>
      <c r="K413" s="24">
        <v>3.5011615340543041</v>
      </c>
      <c r="L413" s="24">
        <v>2.8306414418603296</v>
      </c>
      <c r="M413" s="85">
        <v>3.2233146443722958</v>
      </c>
    </row>
    <row r="414" spans="1:13" x14ac:dyDescent="0.4">
      <c r="A414" s="23" t="str">
        <f>B279&amp;C371&amp;D414</f>
        <v>DISTRIBUCION VOLUMEN X CRITERIO (kg ó litros)Total BebidasCELEBRACION/FIESTA/SALIR TOMAR</v>
      </c>
      <c r="B414" s="23">
        <v>0</v>
      </c>
      <c r="C414" s="23">
        <v>0</v>
      </c>
      <c r="D414" s="23" t="s">
        <v>182</v>
      </c>
      <c r="E414" s="56">
        <v>36.511952672521765</v>
      </c>
      <c r="F414" s="56">
        <v>34.414749670965797</v>
      </c>
      <c r="G414" s="56">
        <v>35.362745927714464</v>
      </c>
      <c r="H414" s="56">
        <v>34.351968630830967</v>
      </c>
      <c r="I414" s="56">
        <v>36.690724218657664</v>
      </c>
      <c r="J414" s="56">
        <v>35.242767455286518</v>
      </c>
      <c r="K414" s="56">
        <v>35.930054046787532</v>
      </c>
      <c r="L414" s="56">
        <v>34.063565578951916</v>
      </c>
      <c r="M414" s="85">
        <v>36.79334920553314</v>
      </c>
    </row>
    <row r="415" spans="1:13" x14ac:dyDescent="0.4">
      <c r="A415" s="23" t="str">
        <f>B279&amp;C371&amp;D415</f>
        <v>DISTRIBUCION VOLUMEN X CRITERIO (kg ó litros)Total BebidasVIENDO DEPORTES</v>
      </c>
      <c r="B415" s="23">
        <v>0</v>
      </c>
      <c r="C415" s="23">
        <v>0</v>
      </c>
      <c r="D415" s="24" t="s">
        <v>184</v>
      </c>
      <c r="E415" s="24">
        <v>2.4805915532144183</v>
      </c>
      <c r="F415" s="24">
        <v>1.8999410410761621</v>
      </c>
      <c r="G415" s="24">
        <v>1.605452341053178</v>
      </c>
      <c r="H415" s="24">
        <v>0.74558843077465087</v>
      </c>
      <c r="I415" s="24">
        <v>1.2634285318698197</v>
      </c>
      <c r="J415" s="24">
        <v>1.6564520441479806</v>
      </c>
      <c r="K415" s="24">
        <v>1.6787735305305165</v>
      </c>
      <c r="L415" s="24">
        <v>1.7474031852041387</v>
      </c>
      <c r="M415" s="85">
        <v>1.6290466343531897</v>
      </c>
    </row>
    <row r="416" spans="1:13" x14ac:dyDescent="0.4">
      <c r="A416" s="23" t="str">
        <f>B279&amp;C371&amp;D416</f>
        <v>DISTRIBUCION VOLUMEN X CRITERIO (kg ó litros)Total BebidasOTROS MOTIVOS</v>
      </c>
      <c r="B416" s="23">
        <v>0</v>
      </c>
      <c r="C416" s="23">
        <v>0</v>
      </c>
      <c r="D416" s="23" t="s">
        <v>185</v>
      </c>
      <c r="E416" s="56">
        <v>5.4471026574800829</v>
      </c>
      <c r="F416" s="56">
        <v>5.6465871056067218</v>
      </c>
      <c r="G416" s="56">
        <v>5.8990464647140728</v>
      </c>
      <c r="H416" s="56">
        <v>6.0274705107282065</v>
      </c>
      <c r="I416" s="56">
        <v>5.8955261722882009</v>
      </c>
      <c r="J416" s="56">
        <v>6.1699311234680945</v>
      </c>
      <c r="K416" s="56">
        <v>5.8936275402289962</v>
      </c>
      <c r="L416" s="56">
        <v>6.4551684095164585</v>
      </c>
      <c r="M416" s="85">
        <v>6.0858012594969155</v>
      </c>
    </row>
    <row r="417" spans="1:13" x14ac:dyDescent="0.4">
      <c r="A417" s="23" t="str">
        <f>B279&amp;C417&amp;D417</f>
        <v>DISTRIBUCION VOLUMEN X CRITERIO (kg ó litros)Total Bebidas FriasT.ESPAÑA</v>
      </c>
      <c r="B417" s="23">
        <v>0</v>
      </c>
      <c r="C417" s="23" t="s">
        <v>57</v>
      </c>
      <c r="D417" s="24" t="s">
        <v>45</v>
      </c>
      <c r="E417" s="24">
        <v>100</v>
      </c>
      <c r="F417" s="24">
        <v>100</v>
      </c>
      <c r="G417" s="24">
        <v>100</v>
      </c>
      <c r="H417" s="24">
        <v>100</v>
      </c>
      <c r="I417" s="24">
        <v>100</v>
      </c>
      <c r="J417" s="24">
        <v>100</v>
      </c>
      <c r="K417" s="24">
        <v>100</v>
      </c>
      <c r="L417" s="24">
        <v>100</v>
      </c>
      <c r="M417" s="85">
        <v>100</v>
      </c>
    </row>
    <row r="418" spans="1:13" x14ac:dyDescent="0.4">
      <c r="A418" s="23" t="str">
        <f>B279&amp;C417&amp;D418</f>
        <v>DISTRIBUCION VOLUMEN X CRITERIO (kg ó litros)Total Bebidas FriasHiper+Super+Discount+G.A</v>
      </c>
      <c r="B418" s="23">
        <v>0</v>
      </c>
      <c r="C418" s="23">
        <v>0</v>
      </c>
      <c r="D418" s="23" t="s">
        <v>108</v>
      </c>
      <c r="E418" s="56">
        <v>11.535015976766578</v>
      </c>
      <c r="F418" s="56">
        <v>10.89001613106789</v>
      </c>
      <c r="G418" s="56">
        <v>10.538861386881608</v>
      </c>
      <c r="H418" s="56">
        <v>11.087679227860766</v>
      </c>
      <c r="I418" s="56">
        <v>10.862876030067033</v>
      </c>
      <c r="J418" s="56">
        <v>11.622771290558948</v>
      </c>
      <c r="K418" s="56">
        <v>11.0496841149142</v>
      </c>
      <c r="L418" s="56">
        <v>13.325733099974682</v>
      </c>
      <c r="M418" s="85">
        <v>12.626181751885415</v>
      </c>
    </row>
    <row r="419" spans="1:13" x14ac:dyDescent="0.4">
      <c r="A419" s="23" t="str">
        <f>B279&amp;C417&amp;D419</f>
        <v>DISTRIBUCION VOLUMEN X CRITERIO (kg ó litros)Total Bebidas FriasRestaurantes</v>
      </c>
      <c r="B419" s="23">
        <v>0</v>
      </c>
      <c r="C419" s="23">
        <v>0</v>
      </c>
      <c r="D419" s="24" t="s">
        <v>109</v>
      </c>
      <c r="E419" s="24">
        <v>19.532251759815193</v>
      </c>
      <c r="F419" s="24">
        <v>19.548077964471471</v>
      </c>
      <c r="G419" s="24">
        <v>19.139521647550353</v>
      </c>
      <c r="H419" s="24">
        <v>18.348814813199933</v>
      </c>
      <c r="I419" s="24">
        <v>21.177637289738957</v>
      </c>
      <c r="J419" s="24">
        <v>20.274611895753679</v>
      </c>
      <c r="K419" s="24">
        <v>19.326420502696344</v>
      </c>
      <c r="L419" s="24">
        <v>17.933625592169125</v>
      </c>
      <c r="M419" s="85">
        <v>20.225095654743932</v>
      </c>
    </row>
    <row r="420" spans="1:13" x14ac:dyDescent="0.4">
      <c r="A420" s="23" t="str">
        <f>B279&amp;C417&amp;D420</f>
        <v>DISTRIBUCION VOLUMEN X CRITERIO (kg ó litros)Total Bebidas FriasRestaurantes Fast Food</v>
      </c>
      <c r="B420" s="23">
        <v>0</v>
      </c>
      <c r="C420" s="23">
        <v>0</v>
      </c>
      <c r="D420" s="23" t="s">
        <v>110</v>
      </c>
      <c r="E420" s="56">
        <v>6.3501637613692079</v>
      </c>
      <c r="F420" s="56">
        <v>6.3336399922959377</v>
      </c>
      <c r="G420" s="56">
        <v>5.4600624856701376</v>
      </c>
      <c r="H420" s="56">
        <v>5.7017888600716304</v>
      </c>
      <c r="I420" s="56">
        <v>6.4932196220813854</v>
      </c>
      <c r="J420" s="56">
        <v>6.5437493669294922</v>
      </c>
      <c r="K420" s="56">
        <v>6.1024581250674208</v>
      </c>
      <c r="L420" s="56">
        <v>5.9362895505152995</v>
      </c>
      <c r="M420" s="85">
        <v>7.0339158663814665</v>
      </c>
    </row>
    <row r="421" spans="1:13" x14ac:dyDescent="0.4">
      <c r="A421" s="23" t="str">
        <f>B279&amp;C417&amp;D421</f>
        <v>DISTRIBUCION VOLUMEN X CRITERIO (kg ó litros)Total Bebidas FriasBares/Cafeterias/Cervecerias</v>
      </c>
      <c r="B421" s="23">
        <v>0</v>
      </c>
      <c r="C421" s="23">
        <v>0</v>
      </c>
      <c r="D421" s="24" t="s">
        <v>111</v>
      </c>
      <c r="E421" s="24">
        <v>48.146854606465773</v>
      </c>
      <c r="F421" s="24">
        <v>49.331675034826766</v>
      </c>
      <c r="G421" s="24">
        <v>48.959623693633517</v>
      </c>
      <c r="H421" s="24">
        <v>46.709909520374538</v>
      </c>
      <c r="I421" s="24">
        <v>47.80203277539438</v>
      </c>
      <c r="J421" s="24">
        <v>47.902612877948016</v>
      </c>
      <c r="K421" s="24">
        <v>48.516285726008121</v>
      </c>
      <c r="L421" s="24">
        <v>45.837827862174692</v>
      </c>
      <c r="M421" s="85">
        <v>46.704443369266805</v>
      </c>
    </row>
    <row r="422" spans="1:13" x14ac:dyDescent="0.4">
      <c r="A422" s="23" t="str">
        <f>B279&amp;C417&amp;D422</f>
        <v>DISTRIBUCION VOLUMEN X CRITERIO (kg ó litros)Total Bebidas FriasPanaderias/Pastelerias</v>
      </c>
      <c r="B422" s="23">
        <v>0</v>
      </c>
      <c r="C422" s="23">
        <v>0</v>
      </c>
      <c r="D422" s="23" t="s">
        <v>112</v>
      </c>
      <c r="E422" s="56">
        <v>0.46260971847204402</v>
      </c>
      <c r="F422" s="56">
        <v>0.6130564478688959</v>
      </c>
      <c r="G422" s="56">
        <v>0.64333905704227723</v>
      </c>
      <c r="H422" s="56">
        <v>0.41349005764953034</v>
      </c>
      <c r="I422" s="56">
        <v>0.55840384963287837</v>
      </c>
      <c r="J422" s="56">
        <v>0.6131925443857893</v>
      </c>
      <c r="K422" s="56">
        <v>0.65661851222313605</v>
      </c>
      <c r="L422" s="56">
        <v>0.68324043899138376</v>
      </c>
      <c r="M422" s="85">
        <v>0.60775667419609025</v>
      </c>
    </row>
    <row r="423" spans="1:13" x14ac:dyDescent="0.4">
      <c r="A423" s="23" t="str">
        <f>B279&amp;C417&amp;D423</f>
        <v>DISTRIBUCION VOLUMEN X CRITERIO (kg ó litros)Total Bebidas FriasTda.Alimentacion/Delicatesen</v>
      </c>
      <c r="B423" s="23">
        <v>0</v>
      </c>
      <c r="C423" s="23">
        <v>0</v>
      </c>
      <c r="D423" s="24" t="s">
        <v>113</v>
      </c>
      <c r="E423" s="24">
        <v>2.191264077459981</v>
      </c>
      <c r="F423" s="24">
        <v>2.1647391048348825</v>
      </c>
      <c r="G423" s="24">
        <v>2.3374284317089735</v>
      </c>
      <c r="H423" s="24">
        <v>2.2923506595899683</v>
      </c>
      <c r="I423" s="24">
        <v>1.7982205810183363</v>
      </c>
      <c r="J423" s="24">
        <v>1.9015447077072714</v>
      </c>
      <c r="K423" s="24">
        <v>1.6045871342338318</v>
      </c>
      <c r="L423" s="24">
        <v>1.7267748536331715</v>
      </c>
      <c r="M423" s="85">
        <v>1.6791824013927932</v>
      </c>
    </row>
    <row r="424" spans="1:13" x14ac:dyDescent="0.4">
      <c r="A424" s="23" t="str">
        <f>B279&amp;C417&amp;D424</f>
        <v>DISTRIBUCION VOLUMEN X CRITERIO (kg ó litros)Total Bebidas FriasCanal Conveniencia/24h</v>
      </c>
      <c r="B424" s="23">
        <v>0</v>
      </c>
      <c r="C424" s="23">
        <v>0</v>
      </c>
      <c r="D424" s="23" t="s">
        <v>115</v>
      </c>
      <c r="E424" s="56">
        <v>1.8901543185975109</v>
      </c>
      <c r="F424" s="56">
        <v>1.7680561797403085</v>
      </c>
      <c r="G424" s="56">
        <v>1.6257307956549543</v>
      </c>
      <c r="H424" s="56">
        <v>1.9997584620841082</v>
      </c>
      <c r="I424" s="56">
        <v>1.9101008922722034</v>
      </c>
      <c r="J424" s="56">
        <v>1.494907303566174</v>
      </c>
      <c r="K424" s="56">
        <v>1.6532902199056103</v>
      </c>
      <c r="L424" s="56">
        <v>1.6017736335159394</v>
      </c>
      <c r="M424" s="85">
        <v>1.4234190321044686</v>
      </c>
    </row>
    <row r="425" spans="1:13" x14ac:dyDescent="0.4">
      <c r="A425" s="23" t="str">
        <f>B279&amp;C417&amp;D425</f>
        <v>DISTRIBUCION VOLUMEN X CRITERIO (kg ó litros)Total Bebidas FriasHoteles</v>
      </c>
      <c r="B425" s="23">
        <v>0</v>
      </c>
      <c r="C425" s="23">
        <v>0</v>
      </c>
      <c r="D425" s="24" t="s">
        <v>116</v>
      </c>
      <c r="E425" s="24">
        <v>0.57733641492959997</v>
      </c>
      <c r="F425" s="24">
        <v>0.57871508626950097</v>
      </c>
      <c r="G425" s="24">
        <v>0.6445974363495971</v>
      </c>
      <c r="H425" s="24">
        <v>0.98107497391635057</v>
      </c>
      <c r="I425" s="24">
        <v>0.43468220367573907</v>
      </c>
      <c r="J425" s="24">
        <v>0.36610144052438393</v>
      </c>
      <c r="K425" s="24">
        <v>0.66045280942550733</v>
      </c>
      <c r="L425" s="24">
        <v>0.83162156446682267</v>
      </c>
      <c r="M425" s="85">
        <v>0.76474868699474785</v>
      </c>
    </row>
    <row r="426" spans="1:13" x14ac:dyDescent="0.4">
      <c r="A426" s="23" t="str">
        <f>B279&amp;C417&amp;D426</f>
        <v>DISTRIBUCION VOLUMEN X CRITERIO (kg ó litros)Total Bebidas FriasEstaciones de servicio</v>
      </c>
      <c r="B426" s="23">
        <v>0</v>
      </c>
      <c r="C426" s="23">
        <v>0</v>
      </c>
      <c r="D426" s="23" t="s">
        <v>117</v>
      </c>
      <c r="E426" s="56">
        <v>1.7351151967913463</v>
      </c>
      <c r="F426" s="56">
        <v>1.7457173165883502</v>
      </c>
      <c r="G426" s="56">
        <v>1.8219674922043139</v>
      </c>
      <c r="H426" s="56">
        <v>2.0501902952200441</v>
      </c>
      <c r="I426" s="56">
        <v>1.6851882207037558</v>
      </c>
      <c r="J426" s="56">
        <v>1.5660708701025539</v>
      </c>
      <c r="K426" s="56">
        <v>1.734609546208228</v>
      </c>
      <c r="L426" s="56">
        <v>2.0107598736889578</v>
      </c>
      <c r="M426" s="85">
        <v>1.6378787344145873</v>
      </c>
    </row>
    <row r="427" spans="1:13" x14ac:dyDescent="0.4">
      <c r="A427" s="23" t="str">
        <f>B279&amp;C417&amp;D427</f>
        <v>DISTRIBUCION VOLUMEN X CRITERIO (kg ó litros)Total Bebidas FriasMaquinas dispensadoras</v>
      </c>
      <c r="B427" s="23">
        <v>0</v>
      </c>
      <c r="C427" s="23">
        <v>0</v>
      </c>
      <c r="D427" s="24" t="s">
        <v>118</v>
      </c>
      <c r="E427" s="24">
        <v>1.6389389295430423</v>
      </c>
      <c r="F427" s="24">
        <v>1.9723747903529147</v>
      </c>
      <c r="G427" s="24">
        <v>1.811313979606173</v>
      </c>
      <c r="H427" s="24">
        <v>1.7687096893100207</v>
      </c>
      <c r="I427" s="24">
        <v>1.4562528740431493</v>
      </c>
      <c r="J427" s="24">
        <v>1.9339490683322147</v>
      </c>
      <c r="K427" s="24">
        <v>1.9146952707755021</v>
      </c>
      <c r="L427" s="24">
        <v>1.8176150888135991</v>
      </c>
      <c r="M427" s="85">
        <v>2.183514006967433</v>
      </c>
    </row>
    <row r="428" spans="1:13" x14ac:dyDescent="0.4">
      <c r="A428" s="23" t="str">
        <f>B279&amp;C417&amp;D428</f>
        <v>DISTRIBUCION VOLUMEN X CRITERIO (kg ó litros)Total Bebidas FriasServicio en la empresa</v>
      </c>
      <c r="B428" s="23">
        <v>0</v>
      </c>
      <c r="C428" s="23">
        <v>0</v>
      </c>
      <c r="D428" s="23" t="s">
        <v>119</v>
      </c>
      <c r="E428" s="56">
        <v>1.3677191225809042</v>
      </c>
      <c r="F428" s="56">
        <v>1.112940562074648</v>
      </c>
      <c r="G428" s="56">
        <v>1.2259867421009896</v>
      </c>
      <c r="H428" s="56">
        <v>0.98627599057292348</v>
      </c>
      <c r="I428" s="56">
        <v>1.4761928842893921</v>
      </c>
      <c r="J428" s="56">
        <v>1.4871646089540849</v>
      </c>
      <c r="K428" s="56">
        <v>1.2649018190023313</v>
      </c>
      <c r="L428" s="56">
        <v>0.88517297656055405</v>
      </c>
      <c r="M428" s="85">
        <v>0.96367528905741662</v>
      </c>
    </row>
    <row r="429" spans="1:13" x14ac:dyDescent="0.4">
      <c r="A429" s="23" t="str">
        <f>B279&amp;C417&amp;D429</f>
        <v>DISTRIBUCION VOLUMEN X CRITERIO (kg ó litros)Total Bebidas FriasResto de canales</v>
      </c>
      <c r="B429" s="23">
        <v>0</v>
      </c>
      <c r="C429" s="23">
        <v>0</v>
      </c>
      <c r="D429" s="24" t="s">
        <v>120</v>
      </c>
      <c r="E429" s="24">
        <v>4.5725803793522433</v>
      </c>
      <c r="F429" s="24">
        <v>3.9409952353397051</v>
      </c>
      <c r="G429" s="24">
        <v>5.7915678185370387</v>
      </c>
      <c r="H429" s="24">
        <v>7.6599632239589948</v>
      </c>
      <c r="I429" s="24">
        <v>4.3451953016104872</v>
      </c>
      <c r="J429" s="24">
        <v>4.2933240358848401</v>
      </c>
      <c r="K429" s="24">
        <v>5.515998829584599</v>
      </c>
      <c r="L429" s="24">
        <v>7.4095663116402131</v>
      </c>
      <c r="M429" s="85">
        <v>4.1501886565886146</v>
      </c>
    </row>
    <row r="430" spans="1:13" x14ac:dyDescent="0.4">
      <c r="A430" s="23" t="str">
        <f>B279&amp;C417&amp;D430</f>
        <v>DISTRIBUCION VOLUMEN X CRITERIO (kg ó litros)Total Bebidas FriasEN LA CALLE</v>
      </c>
      <c r="B430" s="23">
        <v>0</v>
      </c>
      <c r="C430" s="23">
        <v>0</v>
      </c>
      <c r="D430" s="23" t="s">
        <v>122</v>
      </c>
      <c r="E430" s="56">
        <v>4.2244030716652547</v>
      </c>
      <c r="F430" s="56">
        <v>4.5074419071888618</v>
      </c>
      <c r="G430" s="56">
        <v>5.1440554476029723</v>
      </c>
      <c r="H430" s="56">
        <v>7.2019181895116882</v>
      </c>
      <c r="I430" s="56">
        <v>4.177414923889839</v>
      </c>
      <c r="J430" s="56">
        <v>3.8015493000762075</v>
      </c>
      <c r="K430" s="56">
        <v>4.5576642647566157</v>
      </c>
      <c r="L430" s="56">
        <v>6.7792142418322765</v>
      </c>
      <c r="M430" s="85">
        <v>3.8692363490047503</v>
      </c>
    </row>
    <row r="431" spans="1:13" x14ac:dyDescent="0.4">
      <c r="A431" s="23" t="str">
        <f>B279&amp;C417&amp;D431</f>
        <v>DISTRIBUCION VOLUMEN X CRITERIO (kg ó litros)Total Bebidas FriasEN CASA DE OTROS</v>
      </c>
      <c r="B431" s="23">
        <v>0</v>
      </c>
      <c r="C431" s="23">
        <v>0</v>
      </c>
      <c r="D431" s="24" t="s">
        <v>124</v>
      </c>
      <c r="E431" s="24">
        <v>6.3931326525358836</v>
      </c>
      <c r="F431" s="24">
        <v>4.40342577232202</v>
      </c>
      <c r="G431" s="24">
        <v>4.4275061801706501</v>
      </c>
      <c r="H431" s="24">
        <v>3.8777066230837951</v>
      </c>
      <c r="I431" s="24">
        <v>5.9224841367064753</v>
      </c>
      <c r="J431" s="24">
        <v>4.8988868169235573</v>
      </c>
      <c r="K431" s="24">
        <v>5.0020730817339345</v>
      </c>
      <c r="L431" s="24">
        <v>6.2196386633111693</v>
      </c>
      <c r="M431" s="85">
        <v>7.5076496413753278</v>
      </c>
    </row>
    <row r="432" spans="1:13" x14ac:dyDescent="0.4">
      <c r="A432" s="23" t="str">
        <f>B279&amp;C417&amp;D432</f>
        <v>DISTRIBUCION VOLUMEN X CRITERIO (kg ó litros)Total Bebidas FriasEN EL ESTABLECIMIENTO</v>
      </c>
      <c r="B432" s="23">
        <v>0</v>
      </c>
      <c r="C432" s="23">
        <v>0</v>
      </c>
      <c r="D432" s="23" t="s">
        <v>126</v>
      </c>
      <c r="E432" s="56">
        <v>76.386677154116185</v>
      </c>
      <c r="F432" s="56">
        <v>77.389251959368139</v>
      </c>
      <c r="G432" s="56">
        <v>77.562889433534451</v>
      </c>
      <c r="H432" s="56">
        <v>76.433572367354927</v>
      </c>
      <c r="I432" s="56">
        <v>77.636161012237054</v>
      </c>
      <c r="J432" s="56">
        <v>76.626837586730062</v>
      </c>
      <c r="K432" s="56">
        <v>77.354270834126353</v>
      </c>
      <c r="L432" s="56">
        <v>75.204799534168913</v>
      </c>
      <c r="M432" s="85">
        <v>75.778896692595552</v>
      </c>
    </row>
    <row r="433" spans="1:13" x14ac:dyDescent="0.4">
      <c r="A433" s="23" t="str">
        <f>B279&amp;C417&amp;D433</f>
        <v>DISTRIBUCION VOLUMEN X CRITERIO (kg ó litros)Total Bebidas FriasEN EL TRABAJO</v>
      </c>
      <c r="B433" s="23">
        <v>0</v>
      </c>
      <c r="C433" s="23">
        <v>0</v>
      </c>
      <c r="D433" s="24" t="s">
        <v>128</v>
      </c>
      <c r="E433" s="24">
        <v>7.3602895442176521</v>
      </c>
      <c r="F433" s="24">
        <v>8.0156225684503557</v>
      </c>
      <c r="G433" s="24">
        <v>7.1645922084316567</v>
      </c>
      <c r="H433" s="24">
        <v>5.6837684555495471</v>
      </c>
      <c r="I433" s="24">
        <v>6.6328738642964558</v>
      </c>
      <c r="J433" s="24">
        <v>8.3809725904246797</v>
      </c>
      <c r="K433" s="24">
        <v>7.3525149378810548</v>
      </c>
      <c r="L433" s="24">
        <v>5.5441399452459068</v>
      </c>
      <c r="M433" s="85">
        <v>6.1472286226208777</v>
      </c>
    </row>
    <row r="434" spans="1:13" x14ac:dyDescent="0.4">
      <c r="A434" s="23" t="str">
        <f>B279&amp;C417&amp;D434</f>
        <v>DISTRIBUCION VOLUMEN X CRITERIO (kg ó litros)Total Bebidas FriasEN COLEGIO/INSTITUTO/UNIV.</v>
      </c>
      <c r="B434" s="23">
        <v>0</v>
      </c>
      <c r="C434" s="23">
        <v>0</v>
      </c>
      <c r="D434" s="23" t="s">
        <v>130</v>
      </c>
      <c r="E434" s="56">
        <v>0.21849549508830912</v>
      </c>
      <c r="F434" s="56">
        <v>0.12991663372433801</v>
      </c>
      <c r="G434" s="56">
        <v>0.12905143434234373</v>
      </c>
      <c r="H434" s="56">
        <v>7.2211532189402197E-2</v>
      </c>
      <c r="I434" s="56">
        <v>0.15281571600592947</v>
      </c>
      <c r="J434" s="56">
        <v>0.15977175182290429</v>
      </c>
      <c r="K434" s="56">
        <v>9.8313564362926431E-2</v>
      </c>
      <c r="L434" s="56">
        <v>0.11871015254715356</v>
      </c>
      <c r="M434" s="85">
        <v>0.30252492900500938</v>
      </c>
    </row>
    <row r="435" spans="1:13" x14ac:dyDescent="0.4">
      <c r="A435" s="23" t="str">
        <f>B279&amp;C417&amp;D435</f>
        <v>DISTRIBUCION VOLUMEN X CRITERIO (kg ó litros)Total Bebidas FriasEN MI CASA</v>
      </c>
      <c r="B435" s="23">
        <v>0</v>
      </c>
      <c r="C435" s="23">
        <v>0</v>
      </c>
      <c r="D435" s="24" t="s">
        <v>132</v>
      </c>
      <c r="E435" s="24">
        <v>2.8987874339407562</v>
      </c>
      <c r="F435" s="24">
        <v>2.8788001301084618</v>
      </c>
      <c r="G435" s="24">
        <v>2.6266526909275738</v>
      </c>
      <c r="H435" s="24">
        <v>2.5258668566517692</v>
      </c>
      <c r="I435" s="24">
        <v>2.6567674753714057</v>
      </c>
      <c r="J435" s="24">
        <v>3.2959759932506882</v>
      </c>
      <c r="K435" s="24">
        <v>2.8010012102090625</v>
      </c>
      <c r="L435" s="24">
        <v>2.5131941053117708</v>
      </c>
      <c r="M435" s="85">
        <v>3.5974036301917769</v>
      </c>
    </row>
    <row r="436" spans="1:13" x14ac:dyDescent="0.4">
      <c r="A436" s="23" t="str">
        <f>B279&amp;C417&amp;D436</f>
        <v>DISTRIBUCION VOLUMEN X CRITERIO (kg ó litros)Total Bebidas FriasEN M.TRANSP.(AVION,TREN,AUTOC,E</v>
      </c>
      <c r="B436" s="23">
        <v>0</v>
      </c>
      <c r="C436" s="23">
        <v>0</v>
      </c>
      <c r="D436" s="23" t="s">
        <v>134</v>
      </c>
      <c r="E436" s="56">
        <v>0.33015737964021274</v>
      </c>
      <c r="F436" s="56">
        <v>0.16646319998248627</v>
      </c>
      <c r="G436" s="56">
        <v>4.5435959470581072E-2</v>
      </c>
      <c r="H436" s="56">
        <v>0.14931633213306042</v>
      </c>
      <c r="I436" s="56">
        <v>9.9324763442666511E-2</v>
      </c>
      <c r="J436" s="56">
        <v>0.13735334238628477</v>
      </c>
      <c r="K436" s="56">
        <v>7.9117546171855652E-2</v>
      </c>
      <c r="L436" s="56">
        <v>0.14868508975306455</v>
      </c>
      <c r="M436" s="85">
        <v>0.10987902563727424</v>
      </c>
    </row>
    <row r="437" spans="1:13" x14ac:dyDescent="0.4">
      <c r="A437" s="23" t="str">
        <f>B279&amp;C417&amp;D437</f>
        <v>DISTRIBUCION VOLUMEN X CRITERIO (kg ó litros)Total Bebidas FriasEN OTRO LUGAR</v>
      </c>
      <c r="B437" s="23">
        <v>0</v>
      </c>
      <c r="C437" s="23">
        <v>0</v>
      </c>
      <c r="D437" s="24" t="s">
        <v>136</v>
      </c>
      <c r="E437" s="24">
        <v>2.1880592190977644</v>
      </c>
      <c r="F437" s="24">
        <v>2.5090824193632191</v>
      </c>
      <c r="G437" s="24">
        <v>2.8998197367239467</v>
      </c>
      <c r="H437" s="24">
        <v>4.055641822184608</v>
      </c>
      <c r="I437" s="24">
        <v>2.7221576418717306</v>
      </c>
      <c r="J437" s="24">
        <v>2.6986528030677346</v>
      </c>
      <c r="K437" s="24">
        <v>2.7550411542700255</v>
      </c>
      <c r="L437" s="24">
        <v>3.4716148403534617</v>
      </c>
      <c r="M437" s="85">
        <v>2.6871798879281554</v>
      </c>
    </row>
    <row r="438" spans="1:13" x14ac:dyDescent="0.4">
      <c r="A438" s="23" t="str">
        <f>B279&amp;C417&amp;D438</f>
        <v>DISTRIBUCION VOLUMEN X CRITERIO (kg ó litros)Total Bebidas FriasDESAYUNO</v>
      </c>
      <c r="B438" s="23">
        <v>0</v>
      </c>
      <c r="C438" s="23">
        <v>0</v>
      </c>
      <c r="D438" s="23" t="s">
        <v>138</v>
      </c>
      <c r="E438" s="56">
        <v>5.6107102154070008</v>
      </c>
      <c r="F438" s="56">
        <v>6.6604352265153324</v>
      </c>
      <c r="G438" s="56">
        <v>5.4107829004381056</v>
      </c>
      <c r="H438" s="56">
        <v>5.5437751745789754</v>
      </c>
      <c r="I438" s="56">
        <v>5.9292904743332882</v>
      </c>
      <c r="J438" s="56">
        <v>6.2021956136497938</v>
      </c>
      <c r="K438" s="56">
        <v>5.340135873521028</v>
      </c>
      <c r="L438" s="56">
        <v>4.9114691547082909</v>
      </c>
      <c r="M438" s="85">
        <v>4.9599018945605362</v>
      </c>
    </row>
    <row r="439" spans="1:13" x14ac:dyDescent="0.4">
      <c r="A439" s="23" t="str">
        <f>B279&amp;C417&amp;D439</f>
        <v>DISTRIBUCION VOLUMEN X CRITERIO (kg ó litros)Total Bebidas FriasAPERITIVO/ANTES DE COMER</v>
      </c>
      <c r="B439" s="23">
        <v>0</v>
      </c>
      <c r="C439" s="23">
        <v>0</v>
      </c>
      <c r="D439" s="24" t="s">
        <v>140</v>
      </c>
      <c r="E439" s="24">
        <v>17.290905948348932</v>
      </c>
      <c r="F439" s="24">
        <v>17.000833070820224</v>
      </c>
      <c r="G439" s="24">
        <v>16.664182983847684</v>
      </c>
      <c r="H439" s="24">
        <v>15.899454419925755</v>
      </c>
      <c r="I439" s="24">
        <v>17.587552811767381</v>
      </c>
      <c r="J439" s="24">
        <v>16.905576810999897</v>
      </c>
      <c r="K439" s="24">
        <v>16.312941939339684</v>
      </c>
      <c r="L439" s="24">
        <v>15.783909218091885</v>
      </c>
      <c r="M439" s="85">
        <v>15.934197102562713</v>
      </c>
    </row>
    <row r="440" spans="1:13" x14ac:dyDescent="0.4">
      <c r="A440" s="23" t="str">
        <f>B279&amp;C417&amp;D440</f>
        <v>DISTRIBUCION VOLUMEN X CRITERIO (kg ó litros)Total Bebidas FriasCOMIDA</v>
      </c>
      <c r="B440" s="23">
        <v>0</v>
      </c>
      <c r="C440" s="23">
        <v>0</v>
      </c>
      <c r="D440" s="23" t="s">
        <v>142</v>
      </c>
      <c r="E440" s="56">
        <v>32.955701305670949</v>
      </c>
      <c r="F440" s="56">
        <v>33.276874591196162</v>
      </c>
      <c r="G440" s="56">
        <v>32.015321119705035</v>
      </c>
      <c r="H440" s="56">
        <v>28.766028384498604</v>
      </c>
      <c r="I440" s="56">
        <v>34.176754446395243</v>
      </c>
      <c r="J440" s="56">
        <v>33.38994693600781</v>
      </c>
      <c r="K440" s="56">
        <v>32.210295016524945</v>
      </c>
      <c r="L440" s="56">
        <v>29.494370815569699</v>
      </c>
      <c r="M440" s="85">
        <v>36.203269494114927</v>
      </c>
    </row>
    <row r="441" spans="1:13" x14ac:dyDescent="0.4">
      <c r="A441" s="23" t="str">
        <f>B279&amp;C417&amp;D441</f>
        <v>DISTRIBUCION VOLUMEN X CRITERIO (kg ó litros)Total Bebidas FriasTARDE/MERIENDA</v>
      </c>
      <c r="B441" s="23">
        <v>0</v>
      </c>
      <c r="C441" s="23">
        <v>0</v>
      </c>
      <c r="D441" s="24" t="s">
        <v>144</v>
      </c>
      <c r="E441" s="24">
        <v>10.977250477296444</v>
      </c>
      <c r="F441" s="24">
        <v>10.995295741804453</v>
      </c>
      <c r="G441" s="24">
        <v>12.205691906036835</v>
      </c>
      <c r="H441" s="24">
        <v>12.740949869313464</v>
      </c>
      <c r="I441" s="24">
        <v>10.438421580209257</v>
      </c>
      <c r="J441" s="24">
        <v>10.186247475894358</v>
      </c>
      <c r="K441" s="24">
        <v>12.732565790173322</v>
      </c>
      <c r="L441" s="24">
        <v>11.598054173416903</v>
      </c>
      <c r="M441" s="85">
        <v>10.234024270083603</v>
      </c>
    </row>
    <row r="442" spans="1:13" x14ac:dyDescent="0.4">
      <c r="A442" s="23" t="str">
        <f>B279&amp;C417&amp;D442</f>
        <v>DISTRIBUCION VOLUMEN X CRITERIO (kg ó litros)Total Bebidas FriasANTES DE CENAR</v>
      </c>
      <c r="B442" s="23">
        <v>0</v>
      </c>
      <c r="C442" s="23">
        <v>0</v>
      </c>
      <c r="D442" s="23" t="s">
        <v>146</v>
      </c>
      <c r="E442" s="56">
        <v>9.1402563837230772</v>
      </c>
      <c r="F442" s="56">
        <v>9.2093261355776903</v>
      </c>
      <c r="G442" s="56">
        <v>9.353561495584465</v>
      </c>
      <c r="H442" s="56">
        <v>9.2367849727805016</v>
      </c>
      <c r="I442" s="56">
        <v>9.1533813311161332</v>
      </c>
      <c r="J442" s="56">
        <v>9.3564922801468029</v>
      </c>
      <c r="K442" s="56">
        <v>9.1481611685420603</v>
      </c>
      <c r="L442" s="56">
        <v>9.5404800329320203</v>
      </c>
      <c r="M442" s="85">
        <v>9.5099432168182876</v>
      </c>
    </row>
    <row r="443" spans="1:13" x14ac:dyDescent="0.4">
      <c r="A443" s="23" t="str">
        <f>B279&amp;C417&amp;D443</f>
        <v>DISTRIBUCION VOLUMEN X CRITERIO (kg ó litros)Total Bebidas FriasCENA</v>
      </c>
      <c r="B443" s="23">
        <v>0</v>
      </c>
      <c r="C443" s="23">
        <v>0</v>
      </c>
      <c r="D443" s="24" t="s">
        <v>148</v>
      </c>
      <c r="E443" s="24">
        <v>14.432488386265666</v>
      </c>
      <c r="F443" s="24">
        <v>14.169837037332714</v>
      </c>
      <c r="G443" s="24">
        <v>14.777121828410239</v>
      </c>
      <c r="H443" s="24">
        <v>17.906490708735102</v>
      </c>
      <c r="I443" s="24">
        <v>14.557585059894137</v>
      </c>
      <c r="J443" s="24">
        <v>14.579185777045833</v>
      </c>
      <c r="K443" s="24">
        <v>15.024562135081121</v>
      </c>
      <c r="L443" s="24">
        <v>18.04260456095033</v>
      </c>
      <c r="M443" s="85">
        <v>15.245611083377225</v>
      </c>
    </row>
    <row r="444" spans="1:13" x14ac:dyDescent="0.4">
      <c r="A444" s="23" t="str">
        <f>B279&amp;C417&amp;D444</f>
        <v>DISTRIBUCION VOLUMEN X CRITERIO (kg ó litros)Total Bebidas FriasDESPUES DE LA CENA</v>
      </c>
      <c r="B444" s="23">
        <v>0</v>
      </c>
      <c r="C444" s="23">
        <v>0</v>
      </c>
      <c r="D444" s="23" t="s">
        <v>150</v>
      </c>
      <c r="E444" s="56">
        <v>2.4529529443911708</v>
      </c>
      <c r="F444" s="56">
        <v>2.0036848952855806</v>
      </c>
      <c r="G444" s="56">
        <v>2.2172449278995843</v>
      </c>
      <c r="H444" s="56">
        <v>3.0935373694018962</v>
      </c>
      <c r="I444" s="56">
        <v>1.9702766042021507</v>
      </c>
      <c r="J444" s="56">
        <v>2.031131820623556</v>
      </c>
      <c r="K444" s="56">
        <v>2.1786002783641178</v>
      </c>
      <c r="L444" s="56">
        <v>3.2740168018566598</v>
      </c>
      <c r="M444" s="85">
        <v>2.20501036240606</v>
      </c>
    </row>
    <row r="445" spans="1:13" x14ac:dyDescent="0.4">
      <c r="A445" s="23" t="str">
        <f>B279&amp;C417&amp;D445</f>
        <v>DISTRIBUCION VOLUMEN X CRITERIO (kg ó litros)Total Bebidas FriasDURANTE EL DIA</v>
      </c>
      <c r="B445" s="23">
        <v>0</v>
      </c>
      <c r="C445" s="23">
        <v>0</v>
      </c>
      <c r="D445" s="24" t="s">
        <v>152</v>
      </c>
      <c r="E445" s="24">
        <v>7.1397381227505612</v>
      </c>
      <c r="F445" s="24">
        <v>6.6837156318271775</v>
      </c>
      <c r="G445" s="24">
        <v>7.3560972619221552</v>
      </c>
      <c r="H445" s="24">
        <v>6.8129870882535304</v>
      </c>
      <c r="I445" s="24">
        <v>6.1867393351543178</v>
      </c>
      <c r="J445" s="24">
        <v>7.3492262690552508</v>
      </c>
      <c r="K445" s="24">
        <v>7.0527401504539258</v>
      </c>
      <c r="L445" s="24">
        <v>7.3550991832266046</v>
      </c>
      <c r="M445" s="85">
        <v>5.7080432656427726</v>
      </c>
    </row>
    <row r="446" spans="1:13" x14ac:dyDescent="0.4">
      <c r="A446" s="23" t="str">
        <f>B279&amp;C417&amp;D446</f>
        <v>DISTRIBUCION VOLUMEN X CRITERIO (kg ó litros)Total Bebidas FriasCON AMIGOS</v>
      </c>
      <c r="B446" s="23">
        <v>0</v>
      </c>
      <c r="C446" s="23">
        <v>0</v>
      </c>
      <c r="D446" s="23" t="s">
        <v>154</v>
      </c>
      <c r="E446" s="56">
        <v>32.107992830590263</v>
      </c>
      <c r="F446" s="56">
        <v>33.333938077191277</v>
      </c>
      <c r="G446" s="56">
        <v>31.445166105415485</v>
      </c>
      <c r="H446" s="56">
        <v>30.084478025416566</v>
      </c>
      <c r="I446" s="56">
        <v>34.43667156473839</v>
      </c>
      <c r="J446" s="56">
        <v>32.848537756860743</v>
      </c>
      <c r="K446" s="56">
        <v>32.224465489642405</v>
      </c>
      <c r="L446" s="56">
        <v>30.483746453402311</v>
      </c>
      <c r="M446" s="85">
        <v>32.94018568495558</v>
      </c>
    </row>
    <row r="447" spans="1:13" x14ac:dyDescent="0.4">
      <c r="A447" s="23" t="str">
        <f>B279&amp;C417&amp;D447</f>
        <v>DISTRIBUCION VOLUMEN X CRITERIO (kg ó litros)Total Bebidas FriasCON CLIENTES</v>
      </c>
      <c r="B447" s="23">
        <v>0</v>
      </c>
      <c r="C447" s="23">
        <v>0</v>
      </c>
      <c r="D447" s="24" t="s">
        <v>156</v>
      </c>
      <c r="E447" s="24">
        <v>0.41205579199373704</v>
      </c>
      <c r="F447" s="24">
        <v>0.36807038628526378</v>
      </c>
      <c r="G447" s="24">
        <v>0.31785495082782883</v>
      </c>
      <c r="H447" s="24">
        <v>0.27918845345736942</v>
      </c>
      <c r="I447" s="24">
        <v>0.7392370788778011</v>
      </c>
      <c r="J447" s="24">
        <v>0.4766384350182436</v>
      </c>
      <c r="K447" s="24">
        <v>0.34548536472667452</v>
      </c>
      <c r="L447" s="24">
        <v>0.39708740575521168</v>
      </c>
      <c r="M447" s="85">
        <v>0.65368289634909349</v>
      </c>
    </row>
    <row r="448" spans="1:13" x14ac:dyDescent="0.4">
      <c r="A448" s="23" t="str">
        <f>B279&amp;C417&amp;D448</f>
        <v>DISTRIBUCION VOLUMEN X CRITERIO (kg ó litros)Total Bebidas FriasCON COMPAÑEROS DE TRABAJO</v>
      </c>
      <c r="B448" s="23">
        <v>0</v>
      </c>
      <c r="C448" s="23">
        <v>0</v>
      </c>
      <c r="D448" s="23" t="s">
        <v>158</v>
      </c>
      <c r="E448" s="56">
        <v>6.5378792125762777</v>
      </c>
      <c r="F448" s="56">
        <v>6.7969551753674367</v>
      </c>
      <c r="G448" s="56">
        <v>5.9727623726141479</v>
      </c>
      <c r="H448" s="56">
        <v>4.1335070230195834</v>
      </c>
      <c r="I448" s="56">
        <v>6.3591515412274839</v>
      </c>
      <c r="J448" s="56">
        <v>7.7449641649320586</v>
      </c>
      <c r="K448" s="56">
        <v>6.923511951106236</v>
      </c>
      <c r="L448" s="56">
        <v>4.5669538293015117</v>
      </c>
      <c r="M448" s="85">
        <v>6.342681441602287</v>
      </c>
    </row>
    <row r="449" spans="1:13" x14ac:dyDescent="0.4">
      <c r="A449" s="23" t="str">
        <f>B279&amp;C417&amp;D449</f>
        <v>DISTRIBUCION VOLUMEN X CRITERIO (kg ó litros)Total Bebidas FriasCON COMPAÑEROS DE CLASE</v>
      </c>
      <c r="B449" s="23">
        <v>0</v>
      </c>
      <c r="C449" s="23">
        <v>0</v>
      </c>
      <c r="D449" s="24" t="s">
        <v>160</v>
      </c>
      <c r="E449" s="24">
        <v>0.41909991982315015</v>
      </c>
      <c r="F449" s="24">
        <v>0.21819175974656918</v>
      </c>
      <c r="G449" s="24">
        <v>0.30266720216763465</v>
      </c>
      <c r="H449" s="24">
        <v>0.28340330675190134</v>
      </c>
      <c r="I449" s="24">
        <v>0.23044979795958168</v>
      </c>
      <c r="J449" s="24">
        <v>0.22824660614858827</v>
      </c>
      <c r="K449" s="24">
        <v>0.32779773306029264</v>
      </c>
      <c r="L449" s="24">
        <v>0.26541012566772593</v>
      </c>
      <c r="M449" s="85">
        <v>0.26860467932909232</v>
      </c>
    </row>
    <row r="450" spans="1:13" x14ac:dyDescent="0.4">
      <c r="A450" s="23" t="str">
        <f>B279&amp;C417&amp;D450</f>
        <v>DISTRIBUCION VOLUMEN X CRITERIO (kg ó litros)Total Bebidas FriasCON FAMILIA</v>
      </c>
      <c r="B450" s="23">
        <v>0</v>
      </c>
      <c r="C450" s="23">
        <v>0</v>
      </c>
      <c r="D450" s="23" t="s">
        <v>162</v>
      </c>
      <c r="E450" s="56">
        <v>30.24133645410771</v>
      </c>
      <c r="F450" s="56">
        <v>27.140210821145981</v>
      </c>
      <c r="G450" s="56">
        <v>29.579240878649067</v>
      </c>
      <c r="H450" s="56">
        <v>34.611522824898742</v>
      </c>
      <c r="I450" s="56">
        <v>28.231826145363186</v>
      </c>
      <c r="J450" s="56">
        <v>27.687424245787735</v>
      </c>
      <c r="K450" s="56">
        <v>29.85515313799738</v>
      </c>
      <c r="L450" s="56">
        <v>34.289924718047892</v>
      </c>
      <c r="M450" s="85">
        <v>29.187690838879782</v>
      </c>
    </row>
    <row r="451" spans="1:13" x14ac:dyDescent="0.4">
      <c r="A451" s="23" t="str">
        <f>B279&amp;C417&amp;D451</f>
        <v>DISTRIBUCION VOLUMEN X CRITERIO (kg ó litros)Total Bebidas FriasCON LA PAREJA</v>
      </c>
      <c r="B451" s="23">
        <v>0</v>
      </c>
      <c r="C451" s="23">
        <v>0</v>
      </c>
      <c r="D451" s="24" t="s">
        <v>164</v>
      </c>
      <c r="E451" s="24">
        <v>14.963999128196805</v>
      </c>
      <c r="F451" s="24">
        <v>16.207487196952211</v>
      </c>
      <c r="G451" s="24">
        <v>17.091949638610195</v>
      </c>
      <c r="H451" s="24">
        <v>16.823363750851705</v>
      </c>
      <c r="I451" s="24">
        <v>15.534395680762735</v>
      </c>
      <c r="J451" s="24">
        <v>16.358680876087959</v>
      </c>
      <c r="K451" s="24">
        <v>16.483432926242592</v>
      </c>
      <c r="L451" s="24">
        <v>17.087771176592074</v>
      </c>
      <c r="M451" s="85">
        <v>15.421732580368234</v>
      </c>
    </row>
    <row r="452" spans="1:13" x14ac:dyDescent="0.4">
      <c r="A452" s="23" t="str">
        <f>B279&amp;C417&amp;D452</f>
        <v>DISTRIBUCION VOLUMEN X CRITERIO (kg ó litros)Total Bebidas FriasESTABA SOLO/A</v>
      </c>
      <c r="B452" s="23">
        <v>0</v>
      </c>
      <c r="C452" s="23">
        <v>0</v>
      </c>
      <c r="D452" s="23" t="s">
        <v>166</v>
      </c>
      <c r="E452" s="56">
        <v>14.552150912596588</v>
      </c>
      <c r="F452" s="56">
        <v>15.153951457484371</v>
      </c>
      <c r="G452" s="56">
        <v>14.6775516810848</v>
      </c>
      <c r="H452" s="56">
        <v>13.306739008986979</v>
      </c>
      <c r="I452" s="56">
        <v>13.942046331486877</v>
      </c>
      <c r="J452" s="56">
        <v>14.228733956464879</v>
      </c>
      <c r="K452" s="56">
        <v>13.199937462969816</v>
      </c>
      <c r="L452" s="56">
        <v>12.404081437167152</v>
      </c>
      <c r="M452" s="85">
        <v>14.651520103303179</v>
      </c>
    </row>
    <row r="453" spans="1:13" x14ac:dyDescent="0.4">
      <c r="A453" s="23" t="str">
        <f>B279&amp;C417&amp;D453</f>
        <v>DISTRIBUCION VOLUMEN X CRITERIO (kg ó litros)Total Bebidas FriasOTROS</v>
      </c>
      <c r="B453" s="23">
        <v>0</v>
      </c>
      <c r="C453" s="23">
        <v>0</v>
      </c>
      <c r="D453" s="24" t="s">
        <v>168</v>
      </c>
      <c r="E453" s="24">
        <v>0.76548849549713727</v>
      </c>
      <c r="F453" s="24">
        <v>0.78120134359548499</v>
      </c>
      <c r="G453" s="24">
        <v>0.61281153482029027</v>
      </c>
      <c r="H453" s="24">
        <v>0.47780460629770805</v>
      </c>
      <c r="I453" s="24">
        <v>0.52622487742845125</v>
      </c>
      <c r="J453" s="24">
        <v>0.42677714536625388</v>
      </c>
      <c r="K453" s="24">
        <v>0.64022107746222179</v>
      </c>
      <c r="L453" s="24">
        <v>0.50502794838192078</v>
      </c>
      <c r="M453" s="85">
        <v>0.53390261578432707</v>
      </c>
    </row>
    <row r="454" spans="1:13" x14ac:dyDescent="0.4">
      <c r="A454" s="23" t="str">
        <f>B279&amp;C417&amp;D454</f>
        <v>DISTRIBUCION VOLUMEN X CRITERIO (kg ó litros)Total Bebidas FriasESTAR TRABAJANDO</v>
      </c>
      <c r="B454" s="23">
        <v>0</v>
      </c>
      <c r="C454" s="23">
        <v>0</v>
      </c>
      <c r="D454" s="23" t="s">
        <v>170</v>
      </c>
      <c r="E454" s="56">
        <v>10.000326586005604</v>
      </c>
      <c r="F454" s="56">
        <v>12.123081403439558</v>
      </c>
      <c r="G454" s="56">
        <v>10.926613654832341</v>
      </c>
      <c r="H454" s="56">
        <v>8.3549195629659874</v>
      </c>
      <c r="I454" s="56">
        <v>9.5172551209263627</v>
      </c>
      <c r="J454" s="56">
        <v>12.253118685529378</v>
      </c>
      <c r="K454" s="56">
        <v>10.06073301871082</v>
      </c>
      <c r="L454" s="56">
        <v>7.5718378580761412</v>
      </c>
      <c r="M454" s="85">
        <v>9.9092422457809537</v>
      </c>
    </row>
    <row r="455" spans="1:13" x14ac:dyDescent="0.4">
      <c r="A455" s="23" t="str">
        <f>B279&amp;C417&amp;D455</f>
        <v>DISTRIBUCION VOLUMEN X CRITERIO (kg ó litros)Total Bebidas FriasCOMIDA DE NEGOCIOS</v>
      </c>
      <c r="B455" s="23">
        <v>0</v>
      </c>
      <c r="C455" s="23">
        <v>0</v>
      </c>
      <c r="D455" s="24" t="s">
        <v>172</v>
      </c>
      <c r="E455" s="24">
        <v>0.71233592963850689</v>
      </c>
      <c r="F455" s="24">
        <v>0.26850473071284581</v>
      </c>
      <c r="G455" s="24">
        <v>0.26448723467590457</v>
      </c>
      <c r="H455" s="24">
        <v>0.21841793799577203</v>
      </c>
      <c r="I455" s="24">
        <v>0.21923708600274694</v>
      </c>
      <c r="J455" s="24">
        <v>0.2616883406005886</v>
      </c>
      <c r="K455" s="24">
        <v>0.21646934976506388</v>
      </c>
      <c r="L455" s="24">
        <v>0.26934155012261507</v>
      </c>
      <c r="M455" s="85">
        <v>0.48359755370051583</v>
      </c>
    </row>
    <row r="456" spans="1:13" x14ac:dyDescent="0.4">
      <c r="A456" s="23" t="str">
        <f>B279&amp;C417&amp;D456</f>
        <v>DISTRIBUCION VOLUMEN X CRITERIO (kg ó litros)Total Bebidas FriasPOR PLACER/RELAX</v>
      </c>
      <c r="B456" s="23">
        <v>0</v>
      </c>
      <c r="C456" s="23">
        <v>0</v>
      </c>
      <c r="D456" s="23" t="s">
        <v>174</v>
      </c>
      <c r="E456" s="56">
        <v>15.084157232352243</v>
      </c>
      <c r="F456" s="56">
        <v>15.63386967841166</v>
      </c>
      <c r="G456" s="56">
        <v>16.644730295863862</v>
      </c>
      <c r="H456" s="56">
        <v>20.294752289506913</v>
      </c>
      <c r="I456" s="56">
        <v>15.201626192821195</v>
      </c>
      <c r="J456" s="56">
        <v>14.997674990260105</v>
      </c>
      <c r="K456" s="56">
        <v>16.463864286989434</v>
      </c>
      <c r="L456" s="56">
        <v>20.734001863930619</v>
      </c>
      <c r="M456" s="85">
        <v>16.500496161290791</v>
      </c>
    </row>
    <row r="457" spans="1:13" x14ac:dyDescent="0.4">
      <c r="A457" s="23" t="str">
        <f>B279&amp;C417&amp;D457</f>
        <v>DISTRIBUCION VOLUMEN X CRITERIO (kg ó litros)Total Bebidas FriasTENER HAMBRE/SIN PLANIFICAR</v>
      </c>
      <c r="B457" s="23">
        <v>0</v>
      </c>
      <c r="C457" s="23">
        <v>0</v>
      </c>
      <c r="D457" s="24" t="s">
        <v>176</v>
      </c>
      <c r="E457" s="24">
        <v>21.694148478197832</v>
      </c>
      <c r="F457" s="24">
        <v>21.905787609172066</v>
      </c>
      <c r="G457" s="24">
        <v>22.345735850777938</v>
      </c>
      <c r="H457" s="24">
        <v>23.53973485403646</v>
      </c>
      <c r="I457" s="24">
        <v>22.64337227653612</v>
      </c>
      <c r="J457" s="24">
        <v>21.464897316409076</v>
      </c>
      <c r="K457" s="24">
        <v>22.34873343071115</v>
      </c>
      <c r="L457" s="24">
        <v>22.813708885954561</v>
      </c>
      <c r="M457" s="85">
        <v>20.608555963658063</v>
      </c>
    </row>
    <row r="458" spans="1:13" x14ac:dyDescent="0.4">
      <c r="A458" s="23" t="str">
        <f>B279&amp;C417&amp;D458</f>
        <v>DISTRIBUCION VOLUMEN X CRITERIO (kg ó litros)Total Bebidas FriasESTAR DE COMPRAS</v>
      </c>
      <c r="B458" s="23">
        <v>0</v>
      </c>
      <c r="C458" s="23">
        <v>0</v>
      </c>
      <c r="D458" s="23" t="s">
        <v>178</v>
      </c>
      <c r="E458" s="56">
        <v>2.5587083899930407</v>
      </c>
      <c r="F458" s="56">
        <v>2.8419265336168684</v>
      </c>
      <c r="G458" s="56">
        <v>2.0833526481777946</v>
      </c>
      <c r="H458" s="56">
        <v>2.23307780101878</v>
      </c>
      <c r="I458" s="56">
        <v>2.9158076538461613</v>
      </c>
      <c r="J458" s="56">
        <v>2.6065356193904932</v>
      </c>
      <c r="K458" s="56">
        <v>2.0257493542557592</v>
      </c>
      <c r="L458" s="56">
        <v>2.2608733172500104</v>
      </c>
      <c r="M458" s="85">
        <v>2.6122852584389427</v>
      </c>
    </row>
    <row r="459" spans="1:13" x14ac:dyDescent="0.4">
      <c r="A459" s="23" t="str">
        <f>B279&amp;C417&amp;D459</f>
        <v>DISTRIBUCION VOLUMEN X CRITERIO (kg ó litros)Total Bebidas FriasNO COCINAR EN CASA</v>
      </c>
      <c r="B459" s="23">
        <v>0</v>
      </c>
      <c r="C459" s="23">
        <v>0</v>
      </c>
      <c r="D459" s="24" t="s">
        <v>180</v>
      </c>
      <c r="E459" s="24">
        <v>3.3692542439113913</v>
      </c>
      <c r="F459" s="24">
        <v>3.1900689261600488</v>
      </c>
      <c r="G459" s="24">
        <v>2.9345786398554141</v>
      </c>
      <c r="H459" s="24">
        <v>3.0307308631116348</v>
      </c>
      <c r="I459" s="24">
        <v>3.6727160696250247</v>
      </c>
      <c r="J459" s="24">
        <v>3.3889280411479512</v>
      </c>
      <c r="K459" s="24">
        <v>3.6935429191706759</v>
      </c>
      <c r="L459" s="24">
        <v>2.8640465959973884</v>
      </c>
      <c r="M459" s="85">
        <v>3.4303272451648521</v>
      </c>
    </row>
    <row r="460" spans="1:13" x14ac:dyDescent="0.4">
      <c r="A460" s="23" t="str">
        <f>B279&amp;C417&amp;D460</f>
        <v>DISTRIBUCION VOLUMEN X CRITERIO (kg ó litros)Total Bebidas FriasCELEBRACION/FIESTA/SALIR TOMAR</v>
      </c>
      <c r="B460" s="23">
        <v>0</v>
      </c>
      <c r="C460" s="23">
        <v>0</v>
      </c>
      <c r="D460" s="23" t="s">
        <v>182</v>
      </c>
      <c r="E460" s="56">
        <v>38.492637773545859</v>
      </c>
      <c r="F460" s="56">
        <v>36.43303744879541</v>
      </c>
      <c r="G460" s="56">
        <v>37.26185445350005</v>
      </c>
      <c r="H460" s="56">
        <v>35.615131403605361</v>
      </c>
      <c r="I460" s="56">
        <v>38.708252367017224</v>
      </c>
      <c r="J460" s="56">
        <v>37.171173414497254</v>
      </c>
      <c r="K460" s="56">
        <v>37.583115221803745</v>
      </c>
      <c r="L460" s="56">
        <v>35.22445811599664</v>
      </c>
      <c r="M460" s="85">
        <v>38.665323896462709</v>
      </c>
    </row>
    <row r="461" spans="1:13" x14ac:dyDescent="0.4">
      <c r="A461" s="23" t="str">
        <f>B279&amp;C417&amp;D461</f>
        <v>DISTRIBUCION VOLUMEN X CRITERIO (kg ó litros)Total Bebidas FriasVIENDO DEPORTES</v>
      </c>
      <c r="B461" s="23">
        <v>0</v>
      </c>
      <c r="C461" s="23">
        <v>0</v>
      </c>
      <c r="D461" s="24" t="s">
        <v>184</v>
      </c>
      <c r="E461" s="24">
        <v>2.7795156852241902</v>
      </c>
      <c r="F461" s="24">
        <v>2.13628052595248</v>
      </c>
      <c r="G461" s="24">
        <v>1.788511728266498</v>
      </c>
      <c r="H461" s="24">
        <v>0.80959973837408905</v>
      </c>
      <c r="I461" s="24">
        <v>1.4054988331813374</v>
      </c>
      <c r="J461" s="24">
        <v>1.8782758221562557</v>
      </c>
      <c r="K461" s="24">
        <v>1.8602298402766886</v>
      </c>
      <c r="L461" s="24">
        <v>1.9173564366387275</v>
      </c>
      <c r="M461" s="85">
        <v>1.8380212791995612</v>
      </c>
    </row>
    <row r="462" spans="1:13" x14ac:dyDescent="0.4">
      <c r="A462" s="23" t="str">
        <f>B279&amp;C417&amp;D462</f>
        <v>DISTRIBUCION VOLUMEN X CRITERIO (kg ó litros)Total Bebidas FriasOTROS MOTIVOS</v>
      </c>
      <c r="B462" s="23">
        <v>0</v>
      </c>
      <c r="C462" s="23">
        <v>0</v>
      </c>
      <c r="D462" s="23" t="s">
        <v>185</v>
      </c>
      <c r="E462" s="56">
        <v>5.3089187771687172</v>
      </c>
      <c r="F462" s="56">
        <v>5.4674433184761266</v>
      </c>
      <c r="G462" s="56">
        <v>5.7501402551761416</v>
      </c>
      <c r="H462" s="56">
        <v>5.9036421310208533</v>
      </c>
      <c r="I462" s="56">
        <v>5.7162342794297158</v>
      </c>
      <c r="J462" s="56">
        <v>5.9777077079740533</v>
      </c>
      <c r="K462" s="56">
        <v>5.7475632330682886</v>
      </c>
      <c r="L462" s="56">
        <v>6.3443778010685143</v>
      </c>
      <c r="M462" s="85">
        <v>5.9521520008926725</v>
      </c>
    </row>
    <row r="463" spans="1:13" x14ac:dyDescent="0.4">
      <c r="A463" s="23" t="str">
        <f>B279&amp;C463&amp;D463</f>
        <v>DISTRIBUCION VOLUMEN X CRITERIO (kg ó litros)Total Bebidas CalientesT.ESPAÑA</v>
      </c>
      <c r="B463" s="23">
        <v>0</v>
      </c>
      <c r="C463" s="23" t="s">
        <v>61</v>
      </c>
      <c r="D463" s="24" t="s">
        <v>45</v>
      </c>
      <c r="E463" s="24">
        <v>100</v>
      </c>
      <c r="F463" s="24">
        <v>100</v>
      </c>
      <c r="G463" s="24">
        <v>100</v>
      </c>
      <c r="H463" s="24">
        <v>100</v>
      </c>
      <c r="I463" s="24">
        <v>100</v>
      </c>
      <c r="J463" s="24">
        <v>100</v>
      </c>
      <c r="K463" s="24">
        <v>100</v>
      </c>
      <c r="L463" s="24">
        <v>100</v>
      </c>
      <c r="M463" s="85">
        <v>100</v>
      </c>
    </row>
    <row r="464" spans="1:13" x14ac:dyDescent="0.4">
      <c r="A464" s="23" t="str">
        <f>B279&amp;C463&amp;D464</f>
        <v>DISTRIBUCION VOLUMEN X CRITERIO (kg ó litros)Total Bebidas CalientesHiper+Super+Discount+G.A</v>
      </c>
      <c r="B464" s="23">
        <v>0</v>
      </c>
      <c r="C464" s="23">
        <v>0</v>
      </c>
      <c r="D464" s="23" t="s">
        <v>108</v>
      </c>
      <c r="E464" s="56">
        <v>1.3086361576786392</v>
      </c>
      <c r="F464" s="56">
        <v>1.1794473107751591</v>
      </c>
      <c r="G464" s="56">
        <v>1.5906706344361612</v>
      </c>
      <c r="H464" s="56">
        <v>2.0381162587628112</v>
      </c>
      <c r="I464" s="56">
        <v>1.4406569438127226</v>
      </c>
      <c r="J464" s="56">
        <v>1.3916196598139192</v>
      </c>
      <c r="K464" s="56">
        <v>1.4248547979733124</v>
      </c>
      <c r="L464" s="56">
        <v>2.4318871314434753</v>
      </c>
      <c r="M464" s="85">
        <v>1.7305252424368263</v>
      </c>
    </row>
    <row r="465" spans="1:13" x14ac:dyDescent="0.4">
      <c r="A465" s="23" t="str">
        <f>B279&amp;C463&amp;D465</f>
        <v>DISTRIBUCION VOLUMEN X CRITERIO (kg ó litros)Total Bebidas CalientesRestaurantes</v>
      </c>
      <c r="B465" s="23">
        <v>0</v>
      </c>
      <c r="C465" s="23">
        <v>0</v>
      </c>
      <c r="D465" s="24" t="s">
        <v>109</v>
      </c>
      <c r="E465" s="24">
        <v>4.1721119582127733</v>
      </c>
      <c r="F465" s="24">
        <v>4.1900133844936489</v>
      </c>
      <c r="G465" s="24">
        <v>4.3094983781336351</v>
      </c>
      <c r="H465" s="24">
        <v>4.4621647867312317</v>
      </c>
      <c r="I465" s="24">
        <v>4.3260808340504351</v>
      </c>
      <c r="J465" s="24">
        <v>3.9034465581914457</v>
      </c>
      <c r="K465" s="24">
        <v>4.3986376036615402</v>
      </c>
      <c r="L465" s="24">
        <v>4.5613634557667728</v>
      </c>
      <c r="M465" s="85">
        <v>4.3949192860343498</v>
      </c>
    </row>
    <row r="466" spans="1:13" x14ac:dyDescent="0.4">
      <c r="A466" s="23" t="str">
        <f>B279&amp;C463&amp;D466</f>
        <v>DISTRIBUCION VOLUMEN X CRITERIO (kg ó litros)Total Bebidas CalientesRestaurantes Fast Food</v>
      </c>
      <c r="B466" s="23">
        <v>0</v>
      </c>
      <c r="C466" s="23">
        <v>0</v>
      </c>
      <c r="D466" s="23" t="s">
        <v>110</v>
      </c>
      <c r="E466" s="56">
        <v>1.1262595885391495</v>
      </c>
      <c r="F466" s="56">
        <v>1.2931930793168012</v>
      </c>
      <c r="G466" s="56">
        <v>1.2951792387302847</v>
      </c>
      <c r="H466" s="56">
        <v>1.3512052687611154</v>
      </c>
      <c r="I466" s="56">
        <v>1.4259138575303536</v>
      </c>
      <c r="J466" s="56">
        <v>1.7367388124065291</v>
      </c>
      <c r="K466" s="56">
        <v>1.7790420902615702</v>
      </c>
      <c r="L466" s="56">
        <v>1.8057152658065887</v>
      </c>
      <c r="M466" s="85">
        <v>1.732027659407323</v>
      </c>
    </row>
    <row r="467" spans="1:13" x14ac:dyDescent="0.4">
      <c r="A467" s="23" t="str">
        <f>B279&amp;C463&amp;D467</f>
        <v>DISTRIBUCION VOLUMEN X CRITERIO (kg ó litros)Total Bebidas CalientesBares/Cafeterias/Cervecerias</v>
      </c>
      <c r="B467" s="23">
        <v>0</v>
      </c>
      <c r="C467" s="23">
        <v>0</v>
      </c>
      <c r="D467" s="24" t="s">
        <v>111</v>
      </c>
      <c r="E467" s="24">
        <v>74.367342084073414</v>
      </c>
      <c r="F467" s="24">
        <v>72.771023348780986</v>
      </c>
      <c r="G467" s="24">
        <v>72.118528712140417</v>
      </c>
      <c r="H467" s="24">
        <v>71.571623698467945</v>
      </c>
      <c r="I467" s="24">
        <v>72.969833814976425</v>
      </c>
      <c r="J467" s="24">
        <v>72.40843258669436</v>
      </c>
      <c r="K467" s="24">
        <v>72.396575775067646</v>
      </c>
      <c r="L467" s="24">
        <v>70.342142575737256</v>
      </c>
      <c r="M467" s="85">
        <v>71.441729169612984</v>
      </c>
    </row>
    <row r="468" spans="1:13" x14ac:dyDescent="0.4">
      <c r="A468" s="23" t="str">
        <f>B279&amp;C463&amp;D468</f>
        <v>DISTRIBUCION VOLUMEN X CRITERIO (kg ó litros)Total Bebidas CalientesPanaderias/Pastelerias</v>
      </c>
      <c r="B468" s="23">
        <v>0</v>
      </c>
      <c r="C468" s="23">
        <v>0</v>
      </c>
      <c r="D468" s="23" t="s">
        <v>112</v>
      </c>
      <c r="E468" s="56">
        <v>3.5332854229099784</v>
      </c>
      <c r="F468" s="56">
        <v>4.0459727304796367</v>
      </c>
      <c r="G468" s="56">
        <v>3.5413064330351158</v>
      </c>
      <c r="H468" s="56">
        <v>3.4148388170501218</v>
      </c>
      <c r="I468" s="56">
        <v>4.5276481606925074</v>
      </c>
      <c r="J468" s="56">
        <v>4.2087329936221929</v>
      </c>
      <c r="K468" s="56">
        <v>3.8196338408016284</v>
      </c>
      <c r="L468" s="56">
        <v>3.9896162999508635</v>
      </c>
      <c r="M468" s="85">
        <v>4.7557440916431677</v>
      </c>
    </row>
    <row r="469" spans="1:13" x14ac:dyDescent="0.4">
      <c r="A469" s="23" t="str">
        <f>B279&amp;C463&amp;D469</f>
        <v>DISTRIBUCION VOLUMEN X CRITERIO (kg ó litros)Total Bebidas CalientesTda.Alimentacion/Delicatesen</v>
      </c>
      <c r="B469" s="23">
        <v>0</v>
      </c>
      <c r="C469" s="23">
        <v>0</v>
      </c>
      <c r="D469" s="24" t="s">
        <v>113</v>
      </c>
      <c r="E469" s="24">
        <v>0.37390770619622593</v>
      </c>
      <c r="F469" s="24">
        <v>0.23025541938040545</v>
      </c>
      <c r="G469" s="24">
        <v>0.20540344634675012</v>
      </c>
      <c r="H469" s="24">
        <v>0.27215318796675664</v>
      </c>
      <c r="I469" s="24">
        <v>0.13423169181936159</v>
      </c>
      <c r="J469" s="24">
        <v>0.1833386423842589</v>
      </c>
      <c r="K469" s="24">
        <v>0.18004111794598066</v>
      </c>
      <c r="L469" s="24">
        <v>0.22413192340057062</v>
      </c>
      <c r="M469" s="85">
        <v>0.16287863700602589</v>
      </c>
    </row>
    <row r="470" spans="1:13" x14ac:dyDescent="0.4">
      <c r="A470" s="23" t="str">
        <f>B279&amp;C463&amp;D470</f>
        <v>DISTRIBUCION VOLUMEN X CRITERIO (kg ó litros)Total Bebidas CalientesCanal Conveniencia/24h</v>
      </c>
      <c r="B470" s="23">
        <v>0</v>
      </c>
      <c r="C470" s="23">
        <v>0</v>
      </c>
      <c r="D470" s="23" t="s">
        <v>115</v>
      </c>
      <c r="E470" s="56">
        <v>0.41681270393748909</v>
      </c>
      <c r="F470" s="56">
        <v>0.34617301177889542</v>
      </c>
      <c r="G470" s="56">
        <v>0.28089956136930422</v>
      </c>
      <c r="H470" s="56">
        <v>0.2869492884665546</v>
      </c>
      <c r="I470" s="56">
        <v>0.41838576421281937</v>
      </c>
      <c r="J470" s="56">
        <v>0.35155715742906951</v>
      </c>
      <c r="K470" s="56">
        <v>0.3651850339369575</v>
      </c>
      <c r="L470" s="56">
        <v>0.34596080726075806</v>
      </c>
      <c r="M470" s="85">
        <v>0.35644880081614827</v>
      </c>
    </row>
    <row r="471" spans="1:13" x14ac:dyDescent="0.4">
      <c r="A471" s="23" t="str">
        <f>B279&amp;C463&amp;D471</f>
        <v>DISTRIBUCION VOLUMEN X CRITERIO (kg ó litros)Total Bebidas CalientesHoteles</v>
      </c>
      <c r="B471" s="23">
        <v>0</v>
      </c>
      <c r="C471" s="23">
        <v>0</v>
      </c>
      <c r="D471" s="24" t="s">
        <v>116</v>
      </c>
      <c r="E471" s="24">
        <v>0.46082178103649329</v>
      </c>
      <c r="F471" s="24">
        <v>0.42367776461886619</v>
      </c>
      <c r="G471" s="24">
        <v>0.62828404559866935</v>
      </c>
      <c r="H471" s="24">
        <v>0.68405020441180098</v>
      </c>
      <c r="I471" s="24">
        <v>0.26506464105306965</v>
      </c>
      <c r="J471" s="24">
        <v>0.39395278408613754</v>
      </c>
      <c r="K471" s="24">
        <v>0.58384335446348234</v>
      </c>
      <c r="L471" s="24">
        <v>0.74128450305998306</v>
      </c>
      <c r="M471" s="85">
        <v>0.51508630394241206</v>
      </c>
    </row>
    <row r="472" spans="1:13" x14ac:dyDescent="0.4">
      <c r="A472" s="23" t="str">
        <f>B279&amp;C463&amp;D472</f>
        <v>DISTRIBUCION VOLUMEN X CRITERIO (kg ó litros)Total Bebidas CalientesEstaciones de servicio</v>
      </c>
      <c r="B472" s="23">
        <v>0</v>
      </c>
      <c r="C472" s="23">
        <v>0</v>
      </c>
      <c r="D472" s="23" t="s">
        <v>117</v>
      </c>
      <c r="E472" s="56">
        <v>1.957847600200838</v>
      </c>
      <c r="F472" s="56">
        <v>1.9000398210159359</v>
      </c>
      <c r="G472" s="56">
        <v>2.26904862368005</v>
      </c>
      <c r="H472" s="56">
        <v>2.8321648615524087</v>
      </c>
      <c r="I472" s="56">
        <v>2.0914006050784226</v>
      </c>
      <c r="J472" s="56">
        <v>1.907456206729063</v>
      </c>
      <c r="K472" s="56">
        <v>2.1832553342916015</v>
      </c>
      <c r="L472" s="56">
        <v>2.7077793047641245</v>
      </c>
      <c r="M472" s="85">
        <v>2.150157070172706</v>
      </c>
    </row>
    <row r="473" spans="1:13" x14ac:dyDescent="0.4">
      <c r="A473" s="23" t="str">
        <f>B279&amp;C463&amp;D473</f>
        <v>DISTRIBUCION VOLUMEN X CRITERIO (kg ó litros)Total Bebidas CalientesMaquinas dispensadoras</v>
      </c>
      <c r="B473" s="23">
        <v>0</v>
      </c>
      <c r="C473" s="23">
        <v>0</v>
      </c>
      <c r="D473" s="24" t="s">
        <v>118</v>
      </c>
      <c r="E473" s="24">
        <v>7.6461211537038691</v>
      </c>
      <c r="F473" s="24">
        <v>8.2699255770377142</v>
      </c>
      <c r="G473" s="24">
        <v>7.974550593580763</v>
      </c>
      <c r="H473" s="24">
        <v>6.9543673883465784</v>
      </c>
      <c r="I473" s="24">
        <v>6.900647919094494</v>
      </c>
      <c r="J473" s="24">
        <v>8.0257604154030897</v>
      </c>
      <c r="K473" s="24">
        <v>7.6845239054822807</v>
      </c>
      <c r="L473" s="24">
        <v>7.2524930414772077</v>
      </c>
      <c r="M473" s="85">
        <v>7.5357659457510469</v>
      </c>
    </row>
    <row r="474" spans="1:13" x14ac:dyDescent="0.4">
      <c r="A474" s="23" t="str">
        <f>B279&amp;C463&amp;D474</f>
        <v>DISTRIBUCION VOLUMEN X CRITERIO (kg ó litros)Total Bebidas CalientesServicio en la empresa</v>
      </c>
      <c r="B474" s="23">
        <v>0</v>
      </c>
      <c r="C474" s="23">
        <v>0</v>
      </c>
      <c r="D474" s="23" t="s">
        <v>119</v>
      </c>
      <c r="E474" s="56">
        <v>2.5289516195800399</v>
      </c>
      <c r="F474" s="56">
        <v>3.1164994926564149</v>
      </c>
      <c r="G474" s="56">
        <v>3.0164362599164369</v>
      </c>
      <c r="H474" s="56">
        <v>2.8966287427985997</v>
      </c>
      <c r="I474" s="56">
        <v>2.9716692238058533</v>
      </c>
      <c r="J474" s="56">
        <v>3.0088594818689249</v>
      </c>
      <c r="K474" s="56">
        <v>2.8086248123753483</v>
      </c>
      <c r="L474" s="56">
        <v>2.567199650672237</v>
      </c>
      <c r="M474" s="85">
        <v>2.7656047273538786</v>
      </c>
    </row>
    <row r="475" spans="1:13" x14ac:dyDescent="0.4">
      <c r="A475" s="23" t="str">
        <f>B279&amp;C463&amp;D475</f>
        <v>DISTRIBUCION VOLUMEN X CRITERIO (kg ó litros)Total Bebidas CalientesResto de canales</v>
      </c>
      <c r="B475" s="23">
        <v>0</v>
      </c>
      <c r="C475" s="23">
        <v>0</v>
      </c>
      <c r="D475" s="24" t="s">
        <v>120</v>
      </c>
      <c r="E475" s="24">
        <v>2.1078961055673129</v>
      </c>
      <c r="F475" s="24">
        <v>2.2337710906057922</v>
      </c>
      <c r="G475" s="24">
        <v>2.7702079580077492</v>
      </c>
      <c r="H475" s="24">
        <v>3.2357388844615733</v>
      </c>
      <c r="I475" s="24">
        <v>2.5284613510828819</v>
      </c>
      <c r="J475" s="24">
        <v>2.4801042580035801</v>
      </c>
      <c r="K475" s="24">
        <v>2.3757806905854131</v>
      </c>
      <c r="L475" s="24">
        <v>3.0304118421111212</v>
      </c>
      <c r="M475" s="85">
        <v>2.4591108845063077</v>
      </c>
    </row>
    <row r="476" spans="1:13" x14ac:dyDescent="0.4">
      <c r="A476" s="23" t="str">
        <f>B279&amp;C463&amp;D476</f>
        <v>DISTRIBUCION VOLUMEN X CRITERIO (kg ó litros)Total Bebidas CalientesEN LA CALLE</v>
      </c>
      <c r="B476" s="23">
        <v>0</v>
      </c>
      <c r="C476" s="23">
        <v>0</v>
      </c>
      <c r="D476" s="23" t="s">
        <v>122</v>
      </c>
      <c r="E476" s="56">
        <v>1.1332616137868756</v>
      </c>
      <c r="F476" s="56">
        <v>1.217033172674153</v>
      </c>
      <c r="G476" s="56">
        <v>1.1930578143734596</v>
      </c>
      <c r="H476" s="56">
        <v>2.1212740582178955</v>
      </c>
      <c r="I476" s="56">
        <v>1.3979769738603109</v>
      </c>
      <c r="J476" s="56">
        <v>1.5544449629640673</v>
      </c>
      <c r="K476" s="56">
        <v>1.5174809034334058</v>
      </c>
      <c r="L476" s="56">
        <v>1.952710278672172</v>
      </c>
      <c r="M476" s="85">
        <v>1.5819100384779419</v>
      </c>
    </row>
    <row r="477" spans="1:13" x14ac:dyDescent="0.4">
      <c r="A477" s="23" t="str">
        <f>B279&amp;C463&amp;D477</f>
        <v>DISTRIBUCION VOLUMEN X CRITERIO (kg ó litros)Total Bebidas CalientesEN CASA DE OTROS</v>
      </c>
      <c r="B477" s="23">
        <v>0</v>
      </c>
      <c r="C477" s="23">
        <v>0</v>
      </c>
      <c r="D477" s="24" t="s">
        <v>124</v>
      </c>
      <c r="E477" s="24">
        <v>0.80319605640633629</v>
      </c>
      <c r="F477" s="24">
        <v>0.67313494967279108</v>
      </c>
      <c r="G477" s="24">
        <v>0.71481856079787187</v>
      </c>
      <c r="H477" s="24">
        <v>0.7230648101137408</v>
      </c>
      <c r="I477" s="24">
        <v>0.82317391903934911</v>
      </c>
      <c r="J477" s="24">
        <v>0.74178976982897993</v>
      </c>
      <c r="K477" s="24">
        <v>0.69130958649452912</v>
      </c>
      <c r="L477" s="24">
        <v>1.0732271427506066</v>
      </c>
      <c r="M477" s="85">
        <v>0.51590091675065186</v>
      </c>
    </row>
    <row r="478" spans="1:13" x14ac:dyDescent="0.4">
      <c r="A478" s="23" t="str">
        <f>B279&amp;C463&amp;D478</f>
        <v>DISTRIBUCION VOLUMEN X CRITERIO (kg ó litros)Total Bebidas CalientesEN EL ESTABLECIMIENTO</v>
      </c>
      <c r="B478" s="23">
        <v>0</v>
      </c>
      <c r="C478" s="23">
        <v>0</v>
      </c>
      <c r="D478" s="23" t="s">
        <v>126</v>
      </c>
      <c r="E478" s="56">
        <v>83.338683857897806</v>
      </c>
      <c r="F478" s="56">
        <v>82.211750371115073</v>
      </c>
      <c r="G478" s="56">
        <v>83.230707530544777</v>
      </c>
      <c r="H478" s="56">
        <v>82.51190318829947</v>
      </c>
      <c r="I478" s="56">
        <v>82.759981853316361</v>
      </c>
      <c r="J478" s="56">
        <v>81.999489576842578</v>
      </c>
      <c r="K478" s="56">
        <v>82.790822834352312</v>
      </c>
      <c r="L478" s="56">
        <v>82.321009424889866</v>
      </c>
      <c r="M478" s="85">
        <v>82.104982556460641</v>
      </c>
    </row>
    <row r="479" spans="1:13" x14ac:dyDescent="0.4">
      <c r="A479" s="23" t="str">
        <f>B279&amp;C463&amp;D479</f>
        <v>DISTRIBUCION VOLUMEN X CRITERIO (kg ó litros)Total Bebidas CalientesEN EL TRABAJO</v>
      </c>
      <c r="B479" s="23">
        <v>0</v>
      </c>
      <c r="C479" s="23">
        <v>0</v>
      </c>
      <c r="D479" s="24" t="s">
        <v>128</v>
      </c>
      <c r="E479" s="24">
        <v>12.523987665984205</v>
      </c>
      <c r="F479" s="24">
        <v>13.790489098057229</v>
      </c>
      <c r="G479" s="24">
        <v>12.848128122855831</v>
      </c>
      <c r="H479" s="24">
        <v>12.791694656367058</v>
      </c>
      <c r="I479" s="24">
        <v>12.817968339699334</v>
      </c>
      <c r="J479" s="24">
        <v>13.175074756996205</v>
      </c>
      <c r="K479" s="24">
        <v>12.862709952631468</v>
      </c>
      <c r="L479" s="24">
        <v>12.18272432150742</v>
      </c>
      <c r="M479" s="85">
        <v>12.778383131391491</v>
      </c>
    </row>
    <row r="480" spans="1:13" x14ac:dyDescent="0.4">
      <c r="A480" s="23" t="str">
        <f>B279&amp;C463&amp;D480</f>
        <v>DISTRIBUCION VOLUMEN X CRITERIO (kg ó litros)Total Bebidas CalientesEN COLEGIO/INSTITUTO/UNIV.</v>
      </c>
      <c r="B480" s="23">
        <v>0</v>
      </c>
      <c r="C480" s="23">
        <v>0</v>
      </c>
      <c r="D480" s="23" t="s">
        <v>130</v>
      </c>
      <c r="E480" s="56">
        <v>0.37520619475166683</v>
      </c>
      <c r="F480" s="56">
        <v>0.50037023134946412</v>
      </c>
      <c r="G480" s="56">
        <v>0.37756000291941627</v>
      </c>
      <c r="H480" s="56">
        <v>0.30853457631735265</v>
      </c>
      <c r="I480" s="56">
        <v>0.46032335787695738</v>
      </c>
      <c r="J480" s="56">
        <v>0.35083305750847016</v>
      </c>
      <c r="K480" s="56">
        <v>0.200614878964232</v>
      </c>
      <c r="L480" s="56">
        <v>0.11507181444408618</v>
      </c>
      <c r="M480" s="85">
        <v>0.40374300674137437</v>
      </c>
    </row>
    <row r="481" spans="1:13" x14ac:dyDescent="0.4">
      <c r="A481" s="23" t="str">
        <f>B279&amp;C463&amp;D481</f>
        <v>DISTRIBUCION VOLUMEN X CRITERIO (kg ó litros)Total Bebidas CalientesEN MI CASA</v>
      </c>
      <c r="B481" s="23">
        <v>0</v>
      </c>
      <c r="C481" s="23">
        <v>0</v>
      </c>
      <c r="D481" s="24" t="s">
        <v>132</v>
      </c>
      <c r="E481" s="24">
        <v>0.44783797121030383</v>
      </c>
      <c r="F481" s="24">
        <v>0.40026135879131219</v>
      </c>
      <c r="G481" s="24">
        <v>0.20291924992140881</v>
      </c>
      <c r="H481" s="24">
        <v>0.25456617398243175</v>
      </c>
      <c r="I481" s="24">
        <v>0.35734444357301243</v>
      </c>
      <c r="J481" s="24">
        <v>0.64213739711927276</v>
      </c>
      <c r="K481" s="24">
        <v>0.67947851766841627</v>
      </c>
      <c r="L481" s="24">
        <v>0.76981395700070765</v>
      </c>
      <c r="M481" s="85">
        <v>1.0243154470686695</v>
      </c>
    </row>
    <row r="482" spans="1:13" x14ac:dyDescent="0.4">
      <c r="A482" s="23" t="str">
        <f>B279&amp;C463&amp;D482</f>
        <v>DISTRIBUCION VOLUMEN X CRITERIO (kg ó litros)Total Bebidas CalientesEN M.TRANSP.(AVION,TREN,AUTOC,E</v>
      </c>
      <c r="B482" s="23">
        <v>0</v>
      </c>
      <c r="C482" s="23">
        <v>0</v>
      </c>
      <c r="D482" s="23" t="s">
        <v>134</v>
      </c>
      <c r="E482" s="56">
        <v>0.16662085691423703</v>
      </c>
      <c r="F482" s="56">
        <v>0.11675084302028574</v>
      </c>
      <c r="G482" s="56">
        <v>0.11675946545308623</v>
      </c>
      <c r="H482" s="56">
        <v>0.14789414785257113</v>
      </c>
      <c r="I482" s="56">
        <v>8.6050141695388424E-2</v>
      </c>
      <c r="J482" s="56">
        <v>0.11741966436546664</v>
      </c>
      <c r="K482" s="56">
        <v>9.2190659034205091E-2</v>
      </c>
      <c r="L482" s="56">
        <v>0.1404070734459423</v>
      </c>
      <c r="M482" s="85">
        <v>0.12951481520776884</v>
      </c>
    </row>
    <row r="483" spans="1:13" x14ac:dyDescent="0.4">
      <c r="A483" s="23" t="str">
        <f>B279&amp;C463&amp;D483</f>
        <v>DISTRIBUCION VOLUMEN X CRITERIO (kg ó litros)Total Bebidas CalientesEN OTRO LUGAR</v>
      </c>
      <c r="B483" s="23">
        <v>0</v>
      </c>
      <c r="C483" s="23">
        <v>0</v>
      </c>
      <c r="D483" s="24" t="s">
        <v>136</v>
      </c>
      <c r="E483" s="24">
        <v>1.2112038568234169</v>
      </c>
      <c r="F483" s="24">
        <v>1.0901870197703663</v>
      </c>
      <c r="G483" s="24">
        <v>1.3160699534424432</v>
      </c>
      <c r="H483" s="24">
        <v>1.1410666725759218</v>
      </c>
      <c r="I483" s="24">
        <v>1.2971854093173509</v>
      </c>
      <c r="J483" s="24">
        <v>1.4188282901441602</v>
      </c>
      <c r="K483" s="24">
        <v>1.1654009833595032</v>
      </c>
      <c r="L483" s="24">
        <v>1.445021018120171</v>
      </c>
      <c r="M483" s="85">
        <v>1.461239326712505</v>
      </c>
    </row>
    <row r="484" spans="1:13" x14ac:dyDescent="0.4">
      <c r="A484" s="23" t="str">
        <f>B279&amp;C463&amp;D484</f>
        <v>DISTRIBUCION VOLUMEN X CRITERIO (kg ó litros)Total Bebidas CalientesDESAYUNO</v>
      </c>
      <c r="B484" s="23">
        <v>0</v>
      </c>
      <c r="C484" s="23">
        <v>0</v>
      </c>
      <c r="D484" s="23" t="s">
        <v>138</v>
      </c>
      <c r="E484" s="56">
        <v>59.796856397446419</v>
      </c>
      <c r="F484" s="56">
        <v>58.337286397310827</v>
      </c>
      <c r="G484" s="56">
        <v>61.754142881945704</v>
      </c>
      <c r="H484" s="56">
        <v>64.366694425536579</v>
      </c>
      <c r="I484" s="56">
        <v>59.186106006806014</v>
      </c>
      <c r="J484" s="56">
        <v>58.571176392706327</v>
      </c>
      <c r="K484" s="56">
        <v>59.620568619745484</v>
      </c>
      <c r="L484" s="56">
        <v>61.598935927613773</v>
      </c>
      <c r="M484" s="85">
        <v>57.36833351607865</v>
      </c>
    </row>
    <row r="485" spans="1:13" x14ac:dyDescent="0.4">
      <c r="A485" s="23" t="str">
        <f>B279&amp;C463&amp;D485</f>
        <v>DISTRIBUCION VOLUMEN X CRITERIO (kg ó litros)Total Bebidas CalientesAPERITIVO/ANTES DE COMER</v>
      </c>
      <c r="B485" s="23">
        <v>0</v>
      </c>
      <c r="C485" s="23">
        <v>0</v>
      </c>
      <c r="D485" s="24" t="s">
        <v>140</v>
      </c>
      <c r="E485" s="24">
        <v>9.8545468938670435</v>
      </c>
      <c r="F485" s="24">
        <v>10.223460367336029</v>
      </c>
      <c r="G485" s="24">
        <v>8.9156403713624197</v>
      </c>
      <c r="H485" s="24">
        <v>8.849049973441204</v>
      </c>
      <c r="I485" s="24">
        <v>9.6966215531712034</v>
      </c>
      <c r="J485" s="24">
        <v>9.7854784608886689</v>
      </c>
      <c r="K485" s="24">
        <v>9.3498731073211143</v>
      </c>
      <c r="L485" s="24">
        <v>8.9669853879213264</v>
      </c>
      <c r="M485" s="85">
        <v>9.4502935591616719</v>
      </c>
    </row>
    <row r="486" spans="1:13" x14ac:dyDescent="0.4">
      <c r="A486" s="23" t="str">
        <f>B279&amp;C463&amp;D486</f>
        <v>DISTRIBUCION VOLUMEN X CRITERIO (kg ó litros)Total Bebidas CalientesCOMIDA</v>
      </c>
      <c r="B486" s="23">
        <v>0</v>
      </c>
      <c r="C486" s="23">
        <v>0</v>
      </c>
      <c r="D486" s="23" t="s">
        <v>142</v>
      </c>
      <c r="E486" s="56">
        <v>6.9050604186397395</v>
      </c>
      <c r="F486" s="56">
        <v>7.0118548489262338</v>
      </c>
      <c r="G486" s="56">
        <v>7.7231962087247865</v>
      </c>
      <c r="H486" s="56">
        <v>7.1691929296794399</v>
      </c>
      <c r="I486" s="56">
        <v>7.2659696666230111</v>
      </c>
      <c r="J486" s="56">
        <v>7.3450122820445776</v>
      </c>
      <c r="K486" s="56">
        <v>8.3383972442638079</v>
      </c>
      <c r="L486" s="56">
        <v>8.0949074276729149</v>
      </c>
      <c r="M486" s="85">
        <v>7.5635172415711267</v>
      </c>
    </row>
    <row r="487" spans="1:13" x14ac:dyDescent="0.4">
      <c r="A487" s="23" t="str">
        <f>B279&amp;C463&amp;D487</f>
        <v>DISTRIBUCION VOLUMEN X CRITERIO (kg ó litros)Total Bebidas CalientesTARDE/MERIENDA</v>
      </c>
      <c r="B487" s="23">
        <v>0</v>
      </c>
      <c r="C487" s="23">
        <v>0</v>
      </c>
      <c r="D487" s="24" t="s">
        <v>144</v>
      </c>
      <c r="E487" s="24">
        <v>17.051471865089603</v>
      </c>
      <c r="F487" s="24">
        <v>18.20560293579145</v>
      </c>
      <c r="G487" s="24">
        <v>14.784936754704049</v>
      </c>
      <c r="H487" s="24">
        <v>11.966444587001956</v>
      </c>
      <c r="I487" s="24">
        <v>17.135176258528826</v>
      </c>
      <c r="J487" s="24">
        <v>17.571791415831026</v>
      </c>
      <c r="K487" s="24">
        <v>15.556965513074456</v>
      </c>
      <c r="L487" s="24">
        <v>13.212675522238767</v>
      </c>
      <c r="M487" s="85">
        <v>18.088841082166667</v>
      </c>
    </row>
    <row r="488" spans="1:13" x14ac:dyDescent="0.4">
      <c r="A488" s="23" t="str">
        <f>B279&amp;C463&amp;D488</f>
        <v>DISTRIBUCION VOLUMEN X CRITERIO (kg ó litros)Total Bebidas CalientesANTES DE CENAR</v>
      </c>
      <c r="B488" s="23">
        <v>0</v>
      </c>
      <c r="C488" s="23">
        <v>0</v>
      </c>
      <c r="D488" s="23" t="s">
        <v>146</v>
      </c>
      <c r="E488" s="56">
        <v>1.5489014711037954</v>
      </c>
      <c r="F488" s="56">
        <v>1.3578048726151222</v>
      </c>
      <c r="G488" s="56">
        <v>1.1197695300268491</v>
      </c>
      <c r="H488" s="56">
        <v>1.0244524894430105</v>
      </c>
      <c r="I488" s="56">
        <v>1.3034887187156892</v>
      </c>
      <c r="J488" s="56">
        <v>1.1611926247519857</v>
      </c>
      <c r="K488" s="56">
        <v>1.1265395222278607</v>
      </c>
      <c r="L488" s="56">
        <v>1.1650135487645457</v>
      </c>
      <c r="M488" s="85">
        <v>1.4583337620005088</v>
      </c>
    </row>
    <row r="489" spans="1:13" x14ac:dyDescent="0.4">
      <c r="A489" s="23" t="str">
        <f>B279&amp;C463&amp;D489</f>
        <v>DISTRIBUCION VOLUMEN X CRITERIO (kg ó litros)Total Bebidas CalientesCENA</v>
      </c>
      <c r="B489" s="23">
        <v>0</v>
      </c>
      <c r="C489" s="23">
        <v>0</v>
      </c>
      <c r="D489" s="24" t="s">
        <v>148</v>
      </c>
      <c r="E489" s="24">
        <v>1.6685726827798759</v>
      </c>
      <c r="F489" s="24">
        <v>1.4689534786218856</v>
      </c>
      <c r="G489" s="24">
        <v>1.3944842888532769</v>
      </c>
      <c r="H489" s="24">
        <v>1.9351786438194634</v>
      </c>
      <c r="I489" s="24">
        <v>1.4419691187075612</v>
      </c>
      <c r="J489" s="24">
        <v>1.3474467765486984</v>
      </c>
      <c r="K489" s="24">
        <v>1.5374833069882199</v>
      </c>
      <c r="L489" s="24">
        <v>1.8301696125578815</v>
      </c>
      <c r="M489" s="85">
        <v>1.5985791455106564</v>
      </c>
    </row>
    <row r="490" spans="1:13" x14ac:dyDescent="0.4">
      <c r="A490" s="23" t="str">
        <f>B279&amp;C463&amp;D490</f>
        <v>DISTRIBUCION VOLUMEN X CRITERIO (kg ó litros)Total Bebidas CalientesDESPUES DE LA CENA</v>
      </c>
      <c r="B490" s="23">
        <v>0</v>
      </c>
      <c r="C490" s="23">
        <v>0</v>
      </c>
      <c r="D490" s="23" t="s">
        <v>150</v>
      </c>
      <c r="E490" s="56">
        <v>0.74438298613901299</v>
      </c>
      <c r="F490" s="56">
        <v>0.93301996062474779</v>
      </c>
      <c r="G490" s="56">
        <v>1.0022393082760948</v>
      </c>
      <c r="H490" s="56">
        <v>1.4989646443266891</v>
      </c>
      <c r="I490" s="56">
        <v>0.90359459214666027</v>
      </c>
      <c r="J490" s="56">
        <v>0.85161769111466512</v>
      </c>
      <c r="K490" s="56">
        <v>1.0378992754252316</v>
      </c>
      <c r="L490" s="56">
        <v>1.3929378924430598</v>
      </c>
      <c r="M490" s="85">
        <v>1.2664331552335908</v>
      </c>
    </row>
    <row r="491" spans="1:13" x14ac:dyDescent="0.4">
      <c r="A491" s="23" t="str">
        <f>B279&amp;C463&amp;D491</f>
        <v>DISTRIBUCION VOLUMEN X CRITERIO (kg ó litros)Total Bebidas CalientesDURANTE EL DIA</v>
      </c>
      <c r="B491" s="23">
        <v>0</v>
      </c>
      <c r="C491" s="23">
        <v>0</v>
      </c>
      <c r="D491" s="24" t="s">
        <v>152</v>
      </c>
      <c r="E491" s="24">
        <v>2.4302039600292975</v>
      </c>
      <c r="F491" s="24">
        <v>2.4619976152500582</v>
      </c>
      <c r="G491" s="24">
        <v>3.3056088741507512</v>
      </c>
      <c r="H491" s="24">
        <v>3.1900220967825152</v>
      </c>
      <c r="I491" s="24">
        <v>3.0670749141428524</v>
      </c>
      <c r="J491" s="24">
        <v>3.3662961157944991</v>
      </c>
      <c r="K491" s="24">
        <v>3.4322766132503046</v>
      </c>
      <c r="L491" s="24">
        <v>3.7383612213813882</v>
      </c>
      <c r="M491" s="85">
        <v>3.205670029998795</v>
      </c>
    </row>
    <row r="492" spans="1:13" x14ac:dyDescent="0.4">
      <c r="A492" s="23" t="str">
        <f>B279&amp;C463&amp;D492</f>
        <v>DISTRIBUCION VOLUMEN X CRITERIO (kg ó litros)Total Bebidas CalientesCON AMIGOS</v>
      </c>
      <c r="B492" s="23">
        <v>0</v>
      </c>
      <c r="C492" s="23">
        <v>0</v>
      </c>
      <c r="D492" s="23" t="s">
        <v>154</v>
      </c>
      <c r="E492" s="56">
        <v>20.82380629887723</v>
      </c>
      <c r="F492" s="56">
        <v>21.005692916934603</v>
      </c>
      <c r="G492" s="56">
        <v>17.937574188002852</v>
      </c>
      <c r="H492" s="56">
        <v>17.179515680228359</v>
      </c>
      <c r="I492" s="56">
        <v>19.887035667508449</v>
      </c>
      <c r="J492" s="56">
        <v>19.261694730139531</v>
      </c>
      <c r="K492" s="56">
        <v>18.050839656528325</v>
      </c>
      <c r="L492" s="56">
        <v>16.687681318814096</v>
      </c>
      <c r="M492" s="85">
        <v>19.591746280197821</v>
      </c>
    </row>
    <row r="493" spans="1:13" x14ac:dyDescent="0.4">
      <c r="A493" s="23" t="str">
        <f>B279&amp;C463&amp;D493</f>
        <v>DISTRIBUCION VOLUMEN X CRITERIO (kg ó litros)Total Bebidas CalientesCON CLIENTES</v>
      </c>
      <c r="B493" s="23">
        <v>0</v>
      </c>
      <c r="C493" s="23">
        <v>0</v>
      </c>
      <c r="D493" s="24" t="s">
        <v>156</v>
      </c>
      <c r="E493" s="24">
        <v>0.93273812273606405</v>
      </c>
      <c r="F493" s="24">
        <v>0.93701115031088922</v>
      </c>
      <c r="G493" s="24">
        <v>0.93710688223970318</v>
      </c>
      <c r="H493" s="24">
        <v>0.91456093730008636</v>
      </c>
      <c r="I493" s="24">
        <v>0.8505494210261364</v>
      </c>
      <c r="J493" s="24">
        <v>0.90204354403854403</v>
      </c>
      <c r="K493" s="24">
        <v>0.8782433918119017</v>
      </c>
      <c r="L493" s="24">
        <v>0.75403865759355182</v>
      </c>
      <c r="M493" s="85">
        <v>0.88233350282486966</v>
      </c>
    </row>
    <row r="494" spans="1:13" x14ac:dyDescent="0.4">
      <c r="A494" s="23" t="str">
        <f>B279&amp;C463&amp;D494</f>
        <v>DISTRIBUCION VOLUMEN X CRITERIO (kg ó litros)Total Bebidas CalientesCON COMPAÑEROS DE TRABAJO</v>
      </c>
      <c r="B494" s="23">
        <v>0</v>
      </c>
      <c r="C494" s="23">
        <v>0</v>
      </c>
      <c r="D494" s="23" t="s">
        <v>158</v>
      </c>
      <c r="E494" s="56">
        <v>16.721311190610745</v>
      </c>
      <c r="F494" s="56">
        <v>17.889561255676405</v>
      </c>
      <c r="G494" s="56">
        <v>18.403687297249352</v>
      </c>
      <c r="H494" s="56">
        <v>16.189514116013768</v>
      </c>
      <c r="I494" s="56">
        <v>16.632836761958316</v>
      </c>
      <c r="J494" s="56">
        <v>17.859915193732245</v>
      </c>
      <c r="K494" s="56">
        <v>17.114427111257953</v>
      </c>
      <c r="L494" s="56">
        <v>16.065411637930911</v>
      </c>
      <c r="M494" s="85">
        <v>16.227051390800774</v>
      </c>
    </row>
    <row r="495" spans="1:13" x14ac:dyDescent="0.4">
      <c r="A495" s="23" t="str">
        <f>B279&amp;C463&amp;D495</f>
        <v>DISTRIBUCION VOLUMEN X CRITERIO (kg ó litros)Total Bebidas CalientesCON COMPAÑEROS DE CLASE</v>
      </c>
      <c r="B495" s="23">
        <v>0</v>
      </c>
      <c r="C495" s="23">
        <v>0</v>
      </c>
      <c r="D495" s="24" t="s">
        <v>160</v>
      </c>
      <c r="E495" s="24">
        <v>0.52313349796004982</v>
      </c>
      <c r="F495" s="24">
        <v>0.62052786300633844</v>
      </c>
      <c r="G495" s="24">
        <v>0.47703791405442375</v>
      </c>
      <c r="H495" s="24">
        <v>0.48117263927207982</v>
      </c>
      <c r="I495" s="24">
        <v>0.52838319444469395</v>
      </c>
      <c r="J495" s="24">
        <v>0.56232519976989492</v>
      </c>
      <c r="K495" s="24">
        <v>0.44433583908415231</v>
      </c>
      <c r="L495" s="24">
        <v>0.55180567129063884</v>
      </c>
      <c r="M495" s="85">
        <v>0.77827432285359721</v>
      </c>
    </row>
    <row r="496" spans="1:13" x14ac:dyDescent="0.4">
      <c r="A496" s="23" t="str">
        <f>B279&amp;C463&amp;D496</f>
        <v>DISTRIBUCION VOLUMEN X CRITERIO (kg ó litros)Total Bebidas CalientesCON FAMILIA</v>
      </c>
      <c r="B496" s="23">
        <v>0</v>
      </c>
      <c r="C496" s="23">
        <v>0</v>
      </c>
      <c r="D496" s="23" t="s">
        <v>162</v>
      </c>
      <c r="E496" s="56">
        <v>18.538411877865965</v>
      </c>
      <c r="F496" s="56">
        <v>16.386938265723614</v>
      </c>
      <c r="G496" s="56">
        <v>17.04451421141227</v>
      </c>
      <c r="H496" s="56">
        <v>19.499756123463495</v>
      </c>
      <c r="I496" s="56">
        <v>18.725123959447163</v>
      </c>
      <c r="J496" s="56">
        <v>16.747972332953442</v>
      </c>
      <c r="K496" s="56">
        <v>17.530371852134333</v>
      </c>
      <c r="L496" s="56">
        <v>19.099505127233023</v>
      </c>
      <c r="M496" s="85">
        <v>16.487003353188992</v>
      </c>
    </row>
    <row r="497" spans="1:13" x14ac:dyDescent="0.4">
      <c r="A497" s="23" t="str">
        <f>B279&amp;C463&amp;D497</f>
        <v>DISTRIBUCION VOLUMEN X CRITERIO (kg ó litros)Total Bebidas CalientesCON LA PAREJA</v>
      </c>
      <c r="B497" s="23">
        <v>0</v>
      </c>
      <c r="C497" s="23">
        <v>0</v>
      </c>
      <c r="D497" s="24" t="s">
        <v>164</v>
      </c>
      <c r="E497" s="24">
        <v>15.268084222766406</v>
      </c>
      <c r="F497" s="24">
        <v>15.654076139139864</v>
      </c>
      <c r="G497" s="24">
        <v>17.015081265687769</v>
      </c>
      <c r="H497" s="24">
        <v>17.016856549659646</v>
      </c>
      <c r="I497" s="24">
        <v>16.521085579164193</v>
      </c>
      <c r="J497" s="24">
        <v>15.917984696288093</v>
      </c>
      <c r="K497" s="24">
        <v>17.323858071726253</v>
      </c>
      <c r="L497" s="24">
        <v>18.377996899853898</v>
      </c>
      <c r="M497" s="85">
        <v>17.61258014468849</v>
      </c>
    </row>
    <row r="498" spans="1:13" x14ac:dyDescent="0.4">
      <c r="A498" s="23" t="str">
        <f>B279&amp;C463&amp;D498</f>
        <v>DISTRIBUCION VOLUMEN X CRITERIO (kg ó litros)Total Bebidas CalientesESTABA SOLO/A</v>
      </c>
      <c r="B498" s="23">
        <v>0</v>
      </c>
      <c r="C498" s="23">
        <v>0</v>
      </c>
      <c r="D498" s="23" t="s">
        <v>166</v>
      </c>
      <c r="E498" s="56">
        <v>26.723167645851582</v>
      </c>
      <c r="F498" s="56">
        <v>27.06702596734592</v>
      </c>
      <c r="G498" s="56">
        <v>27.760505528335379</v>
      </c>
      <c r="H498" s="56">
        <v>28.24710965044666</v>
      </c>
      <c r="I498" s="56">
        <v>26.406060617988476</v>
      </c>
      <c r="J498" s="56">
        <v>28.227076568114573</v>
      </c>
      <c r="K498" s="56">
        <v>28.17645126769402</v>
      </c>
      <c r="L498" s="56">
        <v>28.102243722637432</v>
      </c>
      <c r="M498" s="85">
        <v>27.928429571303564</v>
      </c>
    </row>
    <row r="499" spans="1:13" x14ac:dyDescent="0.4">
      <c r="A499" s="23" t="str">
        <f>B279&amp;C463&amp;D499</f>
        <v>DISTRIBUCION VOLUMEN X CRITERIO (kg ó litros)Total Bebidas CalientesOTROS</v>
      </c>
      <c r="B499" s="23">
        <v>0</v>
      </c>
      <c r="C499" s="23">
        <v>0</v>
      </c>
      <c r="D499" s="24" t="s">
        <v>168</v>
      </c>
      <c r="E499" s="24">
        <v>0.46934419632816449</v>
      </c>
      <c r="F499" s="24">
        <v>0.43915093992290199</v>
      </c>
      <c r="G499" s="24">
        <v>0.42450785114292189</v>
      </c>
      <c r="H499" s="24">
        <v>0.47151532587531586</v>
      </c>
      <c r="I499" s="24">
        <v>0.44892009825655621</v>
      </c>
      <c r="J499" s="24">
        <v>0.52099269646473845</v>
      </c>
      <c r="K499" s="24">
        <v>0.4814724658763071</v>
      </c>
      <c r="L499" s="24">
        <v>0.361301809035043</v>
      </c>
      <c r="M499" s="85">
        <v>0.49258112283113936</v>
      </c>
    </row>
    <row r="500" spans="1:13" x14ac:dyDescent="0.4">
      <c r="A500" s="23" t="str">
        <f>B279&amp;C463&amp;D500</f>
        <v>DISTRIBUCION VOLUMEN X CRITERIO (kg ó litros)Total Bebidas CalientesESTAR TRABAJANDO</v>
      </c>
      <c r="B500" s="23">
        <v>0</v>
      </c>
      <c r="C500" s="23">
        <v>0</v>
      </c>
      <c r="D500" s="23" t="s">
        <v>170</v>
      </c>
      <c r="E500" s="56">
        <v>24.662022935943618</v>
      </c>
      <c r="F500" s="56">
        <v>26.640677096855647</v>
      </c>
      <c r="G500" s="56">
        <v>27.672498801050626</v>
      </c>
      <c r="H500" s="56">
        <v>25.029171079303445</v>
      </c>
      <c r="I500" s="56">
        <v>24.528910853051617</v>
      </c>
      <c r="J500" s="56">
        <v>26.189306945107795</v>
      </c>
      <c r="K500" s="56">
        <v>25.400465012987706</v>
      </c>
      <c r="L500" s="56">
        <v>24.135322498356182</v>
      </c>
      <c r="M500" s="85">
        <v>24.282522787040381</v>
      </c>
    </row>
    <row r="501" spans="1:13" x14ac:dyDescent="0.4">
      <c r="A501" s="23" t="str">
        <f>B279&amp;C463&amp;D501</f>
        <v>DISTRIBUCION VOLUMEN X CRITERIO (kg ó litros)Total Bebidas CalientesCOMIDA DE NEGOCIOS</v>
      </c>
      <c r="B501" s="23">
        <v>0</v>
      </c>
      <c r="C501" s="23">
        <v>0</v>
      </c>
      <c r="D501" s="24" t="s">
        <v>172</v>
      </c>
      <c r="E501" s="24">
        <v>0.29304733949804934</v>
      </c>
      <c r="F501" s="24">
        <v>0.19777268251725943</v>
      </c>
      <c r="G501" s="24">
        <v>0.17817939278303466</v>
      </c>
      <c r="H501" s="24">
        <v>0.23815269039576115</v>
      </c>
      <c r="I501" s="24">
        <v>0.14728395343247486</v>
      </c>
      <c r="J501" s="24">
        <v>0.15051625225299908</v>
      </c>
      <c r="K501" s="24">
        <v>0.14954114116015124</v>
      </c>
      <c r="L501" s="24">
        <v>0.1665593341190813</v>
      </c>
      <c r="M501" s="85">
        <v>0.16834701360926413</v>
      </c>
    </row>
    <row r="502" spans="1:13" x14ac:dyDescent="0.4">
      <c r="A502" s="23" t="str">
        <f>B279&amp;C463&amp;D502</f>
        <v>DISTRIBUCION VOLUMEN X CRITERIO (kg ó litros)Total Bebidas CalientesPOR PLACER/RELAX</v>
      </c>
      <c r="B502" s="23">
        <v>0</v>
      </c>
      <c r="C502" s="23">
        <v>0</v>
      </c>
      <c r="D502" s="23" t="s">
        <v>174</v>
      </c>
      <c r="E502" s="56">
        <v>14.728358033492093</v>
      </c>
      <c r="F502" s="56">
        <v>13.642648922983645</v>
      </c>
      <c r="G502" s="56">
        <v>14.507277839661548</v>
      </c>
      <c r="H502" s="56">
        <v>15.402191280679101</v>
      </c>
      <c r="I502" s="56">
        <v>12.960382762688097</v>
      </c>
      <c r="J502" s="56">
        <v>13.183242993390643</v>
      </c>
      <c r="K502" s="56">
        <v>14.50153233435465</v>
      </c>
      <c r="L502" s="56">
        <v>15.799334596656713</v>
      </c>
      <c r="M502" s="85">
        <v>13.672016379258075</v>
      </c>
    </row>
    <row r="503" spans="1:13" x14ac:dyDescent="0.4">
      <c r="A503" s="23" t="str">
        <f>B279&amp;C463&amp;D503</f>
        <v>DISTRIBUCION VOLUMEN X CRITERIO (kg ó litros)Total Bebidas CalientesTENER HAMBRE/SIN PLANIFICAR</v>
      </c>
      <c r="B503" s="23">
        <v>0</v>
      </c>
      <c r="C503" s="23">
        <v>0</v>
      </c>
      <c r="D503" s="24" t="s">
        <v>176</v>
      </c>
      <c r="E503" s="24">
        <v>24.142872933820655</v>
      </c>
      <c r="F503" s="24">
        <v>23.860596479645668</v>
      </c>
      <c r="G503" s="24">
        <v>23.276025277515288</v>
      </c>
      <c r="H503" s="24">
        <v>23.583205713813683</v>
      </c>
      <c r="I503" s="24">
        <v>24.967980570026938</v>
      </c>
      <c r="J503" s="24">
        <v>22.988292002128834</v>
      </c>
      <c r="K503" s="24">
        <v>22.541505682678231</v>
      </c>
      <c r="L503" s="24">
        <v>22.642082438354045</v>
      </c>
      <c r="M503" s="85">
        <v>23.960905279845726</v>
      </c>
    </row>
    <row r="504" spans="1:13" x14ac:dyDescent="0.4">
      <c r="A504" s="23" t="str">
        <f>B279&amp;C463&amp;D504</f>
        <v>DISTRIBUCION VOLUMEN X CRITERIO (kg ó litros)Total Bebidas CalientesESTAR DE COMPRAS</v>
      </c>
      <c r="B504" s="23">
        <v>0</v>
      </c>
      <c r="C504" s="23">
        <v>0</v>
      </c>
      <c r="D504" s="23" t="s">
        <v>178</v>
      </c>
      <c r="E504" s="56">
        <v>3.1574152488615765</v>
      </c>
      <c r="F504" s="56">
        <v>3.3272340332919716</v>
      </c>
      <c r="G504" s="56">
        <v>2.9010281861345852</v>
      </c>
      <c r="H504" s="56">
        <v>2.8982503227290466</v>
      </c>
      <c r="I504" s="56">
        <v>3.6982096934748876</v>
      </c>
      <c r="J504" s="56">
        <v>2.9954396471465126</v>
      </c>
      <c r="K504" s="56">
        <v>3.1813727453330976</v>
      </c>
      <c r="L504" s="56">
        <v>3.1607149408784991</v>
      </c>
      <c r="M504" s="85">
        <v>3.4484529977429288</v>
      </c>
    </row>
    <row r="505" spans="1:13" x14ac:dyDescent="0.4">
      <c r="A505" s="23" t="str">
        <f>B279&amp;C463&amp;D505</f>
        <v>DISTRIBUCION VOLUMEN X CRITERIO (kg ó litros)Total Bebidas CalientesNO COCINAR EN CASA</v>
      </c>
      <c r="B505" s="23">
        <v>0</v>
      </c>
      <c r="C505" s="23">
        <v>0</v>
      </c>
      <c r="D505" s="24" t="s">
        <v>180</v>
      </c>
      <c r="E505" s="24">
        <v>1.7954121005706536</v>
      </c>
      <c r="F505" s="24">
        <v>1.724785379479691</v>
      </c>
      <c r="G505" s="24">
        <v>1.9073820165900288</v>
      </c>
      <c r="H505" s="24">
        <v>2.3506073955271622</v>
      </c>
      <c r="I505" s="24">
        <v>2.0251001049810275</v>
      </c>
      <c r="J505" s="24">
        <v>2.0749346523582939</v>
      </c>
      <c r="K505" s="24">
        <v>2.1941587620821812</v>
      </c>
      <c r="L505" s="24">
        <v>2.5374661686936952</v>
      </c>
      <c r="M505" s="85">
        <v>1.9487717127793218</v>
      </c>
    </row>
    <row r="506" spans="1:13" x14ac:dyDescent="0.4">
      <c r="A506" s="23" t="str">
        <f>B279&amp;C463&amp;D506</f>
        <v>DISTRIBUCION VOLUMEN X CRITERIO (kg ó litros)Total Bebidas CalientesCELEBRACION/FIESTA/SALIR TOMAR</v>
      </c>
      <c r="B506" s="23">
        <v>0</v>
      </c>
      <c r="C506" s="23">
        <v>0</v>
      </c>
      <c r="D506" s="23" t="s">
        <v>182</v>
      </c>
      <c r="E506" s="56">
        <v>24.285406240019942</v>
      </c>
      <c r="F506" s="56">
        <v>23.37266104367572</v>
      </c>
      <c r="G506" s="56">
        <v>22.288251137386357</v>
      </c>
      <c r="H506" s="56">
        <v>23.197118391897938</v>
      </c>
      <c r="I506" s="56">
        <v>24.284281335500104</v>
      </c>
      <c r="J506" s="56">
        <v>24.752905296694781</v>
      </c>
      <c r="K506" s="56">
        <v>24.699468838770812</v>
      </c>
      <c r="L506" s="56">
        <v>23.875168145765819</v>
      </c>
      <c r="M506" s="85">
        <v>25.26790533733055</v>
      </c>
    </row>
    <row r="507" spans="1:13" x14ac:dyDescent="0.4">
      <c r="A507" s="23" t="str">
        <f>B279&amp;C463&amp;D507</f>
        <v>DISTRIBUCION VOLUMEN X CRITERIO (kg ó litros)Total Bebidas CalientesVIENDO DEPORTES</v>
      </c>
      <c r="B507" s="23">
        <v>0</v>
      </c>
      <c r="C507" s="23">
        <v>0</v>
      </c>
      <c r="D507" s="24" t="s">
        <v>184</v>
      </c>
      <c r="E507" s="24">
        <v>0.63536649551943725</v>
      </c>
      <c r="F507" s="24">
        <v>0.60692348094469695</v>
      </c>
      <c r="G507" s="24">
        <v>0.34517207168249797</v>
      </c>
      <c r="H507" s="24">
        <v>0.18031167843519594</v>
      </c>
      <c r="I507" s="24">
        <v>0.38979161134036799</v>
      </c>
      <c r="J507" s="24">
        <v>0.44980733135253742</v>
      </c>
      <c r="K507" s="24">
        <v>0.44599365587362927</v>
      </c>
      <c r="L507" s="24">
        <v>0.25583422819646701</v>
      </c>
      <c r="M507" s="85">
        <v>0.34242371646618991</v>
      </c>
    </row>
    <row r="508" spans="1:13" x14ac:dyDescent="0.4">
      <c r="A508" s="23" t="str">
        <f>B279&amp;C463&amp;D508</f>
        <v>DISTRIBUCION VOLUMEN X CRITERIO (kg ó litros)Total Bebidas CalientesOTROS MOTIVOS</v>
      </c>
      <c r="B508" s="23">
        <v>0</v>
      </c>
      <c r="C508" s="23">
        <v>0</v>
      </c>
      <c r="D508" s="23" t="s">
        <v>185</v>
      </c>
      <c r="E508" s="56">
        <v>6.3000962140917007</v>
      </c>
      <c r="F508" s="56">
        <v>6.6266859776573899</v>
      </c>
      <c r="G508" s="56">
        <v>6.9241977051077059</v>
      </c>
      <c r="H508" s="56">
        <v>7.1209851873295555</v>
      </c>
      <c r="I508" s="56">
        <v>6.9980508780627417</v>
      </c>
      <c r="J508" s="56">
        <v>7.2155600910385402</v>
      </c>
      <c r="K508" s="56">
        <v>6.8859608381193054</v>
      </c>
      <c r="L508" s="56">
        <v>7.4275053956820063</v>
      </c>
      <c r="M508" s="85">
        <v>6.9086580190106757</v>
      </c>
    </row>
    <row r="509" spans="1:13" x14ac:dyDescent="0.4">
      <c r="A509" s="23" t="str">
        <f>B279&amp;C509&amp;D509</f>
        <v>DISTRIBUCION VOLUMEN X CRITERIO (kg ó litros)Total AperitivosT.ESPAÑA</v>
      </c>
      <c r="B509" s="23">
        <v>0</v>
      </c>
      <c r="C509" s="23" t="s">
        <v>65</v>
      </c>
      <c r="D509" s="24" t="s">
        <v>45</v>
      </c>
      <c r="E509" s="24">
        <v>100</v>
      </c>
      <c r="F509" s="24">
        <v>100</v>
      </c>
      <c r="G509" s="24">
        <v>100</v>
      </c>
      <c r="H509" s="24">
        <v>100</v>
      </c>
      <c r="I509" s="24">
        <v>100</v>
      </c>
      <c r="J509" s="24">
        <v>100</v>
      </c>
      <c r="K509" s="24">
        <v>100</v>
      </c>
      <c r="L509" s="24">
        <v>100</v>
      </c>
      <c r="M509" s="85">
        <v>100</v>
      </c>
    </row>
    <row r="510" spans="1:13" x14ac:dyDescent="0.4">
      <c r="A510" s="23" t="str">
        <f>B279&amp;C509&amp;D510</f>
        <v>DISTRIBUCION VOLUMEN X CRITERIO (kg ó litros)Total AperitivosHiper+Super+Discount+G.A</v>
      </c>
      <c r="B510" s="23">
        <v>0</v>
      </c>
      <c r="C510" s="23">
        <v>0</v>
      </c>
      <c r="D510" s="23" t="s">
        <v>108</v>
      </c>
      <c r="E510" s="56">
        <v>51.009050608952492</v>
      </c>
      <c r="F510" s="56">
        <v>52.277855294817634</v>
      </c>
      <c r="G510" s="56">
        <v>48.292395864014381</v>
      </c>
      <c r="H510" s="56">
        <v>46.029068227344062</v>
      </c>
      <c r="I510" s="56">
        <v>53.002276485470276</v>
      </c>
      <c r="J510" s="56">
        <v>52.316770835945206</v>
      </c>
      <c r="K510" s="56">
        <v>53.208339529577842</v>
      </c>
      <c r="L510" s="56">
        <v>50.537208856599634</v>
      </c>
      <c r="M510" s="85">
        <v>54.485387751797532</v>
      </c>
    </row>
    <row r="511" spans="1:13" x14ac:dyDescent="0.4">
      <c r="A511" s="23" t="str">
        <f>B279&amp;C509&amp;D511</f>
        <v>DISTRIBUCION VOLUMEN X CRITERIO (kg ó litros)Total AperitivosRestaurantes</v>
      </c>
      <c r="B511" s="23">
        <v>0</v>
      </c>
      <c r="C511" s="23">
        <v>0</v>
      </c>
      <c r="D511" s="24" t="s">
        <v>109</v>
      </c>
      <c r="E511" s="24">
        <v>2.2551828801962737</v>
      </c>
      <c r="F511" s="24">
        <v>2.2944807811562211</v>
      </c>
      <c r="G511" s="24">
        <v>0.95613875224966494</v>
      </c>
      <c r="H511" s="24">
        <v>1.6329298431647141</v>
      </c>
      <c r="I511" s="24">
        <v>1.1634924584519704</v>
      </c>
      <c r="J511" s="24">
        <v>1.5447616809365194</v>
      </c>
      <c r="K511" s="24">
        <v>2.7056721875726502</v>
      </c>
      <c r="L511" s="24">
        <v>2.1203615040842947</v>
      </c>
      <c r="M511" s="85">
        <v>1.8209318594719426</v>
      </c>
    </row>
    <row r="512" spans="1:13" x14ac:dyDescent="0.4">
      <c r="A512" s="23" t="str">
        <f>B279&amp;C509&amp;D512</f>
        <v>DISTRIBUCION VOLUMEN X CRITERIO (kg ó litros)Total AperitivosRestaurantes Fast Food</v>
      </c>
      <c r="B512" s="23">
        <v>0</v>
      </c>
      <c r="C512" s="23">
        <v>0</v>
      </c>
      <c r="D512" s="23" t="s">
        <v>110</v>
      </c>
      <c r="E512" s="56">
        <v>1.6690755544366875</v>
      </c>
      <c r="F512" s="56">
        <v>1.9612171480311142</v>
      </c>
      <c r="G512" s="56">
        <v>1.3993101985386596</v>
      </c>
      <c r="H512" s="56">
        <v>2.4383157711740555</v>
      </c>
      <c r="I512" s="56">
        <v>1.9995225808956316</v>
      </c>
      <c r="J512" s="56">
        <v>1.9797858335033787</v>
      </c>
      <c r="K512" s="56">
        <v>1.8342279040172778</v>
      </c>
      <c r="L512" s="56">
        <v>1.6438227716418323</v>
      </c>
      <c r="M512" s="85">
        <v>1.9653161196673516</v>
      </c>
    </row>
    <row r="513" spans="1:13" x14ac:dyDescent="0.4">
      <c r="A513" s="23" t="str">
        <f>B279&amp;C509&amp;D513</f>
        <v>DISTRIBUCION VOLUMEN X CRITERIO (kg ó litros)Total AperitivosBares/Cafeterias/Cervecerias</v>
      </c>
      <c r="B513" s="23">
        <v>0</v>
      </c>
      <c r="C513" s="23">
        <v>0</v>
      </c>
      <c r="D513" s="24" t="s">
        <v>111</v>
      </c>
      <c r="E513" s="24">
        <v>6.8800569618359066</v>
      </c>
      <c r="F513" s="24">
        <v>7.2872186072094554</v>
      </c>
      <c r="G513" s="24">
        <v>8.2864772810360297</v>
      </c>
      <c r="H513" s="24">
        <v>9.1352363232831681</v>
      </c>
      <c r="I513" s="24">
        <v>7.7648836033695643</v>
      </c>
      <c r="J513" s="24">
        <v>8.1601090852271483</v>
      </c>
      <c r="K513" s="24">
        <v>7.604829925092603</v>
      </c>
      <c r="L513" s="24">
        <v>9.8862938715381166</v>
      </c>
      <c r="M513" s="85">
        <v>5.6912567729261667</v>
      </c>
    </row>
    <row r="514" spans="1:13" x14ac:dyDescent="0.4">
      <c r="A514" s="23" t="str">
        <f>B279&amp;C509&amp;D514</f>
        <v>DISTRIBUCION VOLUMEN X CRITERIO (kg ó litros)Total AperitivosPanaderias/Pastelerias</v>
      </c>
      <c r="B514" s="23">
        <v>0</v>
      </c>
      <c r="C514" s="23">
        <v>0</v>
      </c>
      <c r="D514" s="23" t="s">
        <v>112</v>
      </c>
      <c r="E514" s="56">
        <v>1.4225982300414599</v>
      </c>
      <c r="F514" s="56">
        <v>0.94098607919416133</v>
      </c>
      <c r="G514" s="56">
        <v>1.8992491362689223</v>
      </c>
      <c r="H514" s="56">
        <v>1.1253927273447242</v>
      </c>
      <c r="I514" s="56">
        <v>1.7032600493921839</v>
      </c>
      <c r="J514" s="56">
        <v>1.4399038358249139</v>
      </c>
      <c r="K514" s="56">
        <v>1.5655934420248128</v>
      </c>
      <c r="L514" s="56">
        <v>0.90314198656218625</v>
      </c>
      <c r="M514" s="85">
        <v>0.87651561215505092</v>
      </c>
    </row>
    <row r="515" spans="1:13" x14ac:dyDescent="0.4">
      <c r="A515" s="23" t="str">
        <f>B279&amp;C509&amp;D515</f>
        <v>DISTRIBUCION VOLUMEN X CRITERIO (kg ó litros)Total AperitivosTda.Alimentacion/Delicatesen</v>
      </c>
      <c r="B515" s="23">
        <v>0</v>
      </c>
      <c r="C515" s="23">
        <v>0</v>
      </c>
      <c r="D515" s="24" t="s">
        <v>113</v>
      </c>
      <c r="E515" s="24">
        <v>6.987893732840063</v>
      </c>
      <c r="F515" s="24">
        <v>5.7466329692343727</v>
      </c>
      <c r="G515" s="24">
        <v>8.2069677593931711</v>
      </c>
      <c r="H515" s="24">
        <v>7.9755316563184699</v>
      </c>
      <c r="I515" s="24">
        <v>7.4508833467999898</v>
      </c>
      <c r="J515" s="24">
        <v>6.301363313725818</v>
      </c>
      <c r="K515" s="24">
        <v>7.1289854874305103</v>
      </c>
      <c r="L515" s="24">
        <v>6.5312035448192596</v>
      </c>
      <c r="M515" s="85">
        <v>5.9876138929162988</v>
      </c>
    </row>
    <row r="516" spans="1:13" x14ac:dyDescent="0.4">
      <c r="A516" s="23" t="str">
        <f>B279&amp;C509&amp;D516</f>
        <v>DISTRIBUCION VOLUMEN X CRITERIO (kg ó litros)Total AperitivosCanal Conveniencia/24h</v>
      </c>
      <c r="B516" s="23">
        <v>0</v>
      </c>
      <c r="C516" s="23">
        <v>0</v>
      </c>
      <c r="D516" s="23" t="s">
        <v>115</v>
      </c>
      <c r="E516" s="56">
        <v>18.567349079138211</v>
      </c>
      <c r="F516" s="56">
        <v>17.298007006652213</v>
      </c>
      <c r="G516" s="56">
        <v>16.743817809503657</v>
      </c>
      <c r="H516" s="56">
        <v>14.05619708885013</v>
      </c>
      <c r="I516" s="56">
        <v>14.275240711155593</v>
      </c>
      <c r="J516" s="56">
        <v>15.979784223037626</v>
      </c>
      <c r="K516" s="56">
        <v>14.136519466619385</v>
      </c>
      <c r="L516" s="56">
        <v>12.912269309583285</v>
      </c>
      <c r="M516" s="85">
        <v>15.224194890540725</v>
      </c>
    </row>
    <row r="517" spans="1:13" x14ac:dyDescent="0.4">
      <c r="A517" s="23" t="str">
        <f>B279&amp;C509&amp;D517</f>
        <v>DISTRIBUCION VOLUMEN X CRITERIO (kg ó litros)Total AperitivosHoteles</v>
      </c>
      <c r="B517" s="23">
        <v>0</v>
      </c>
      <c r="C517" s="23">
        <v>0</v>
      </c>
      <c r="D517" s="24" t="s">
        <v>116</v>
      </c>
      <c r="E517" s="24">
        <v>0.15852321871861899</v>
      </c>
      <c r="F517" s="24">
        <v>6.3857680233549596E-2</v>
      </c>
      <c r="G517" s="24">
        <v>5.0110251841198251E-2</v>
      </c>
      <c r="H517" s="24">
        <v>0.25942281885726159</v>
      </c>
      <c r="I517" s="24">
        <v>0.23235782995724985</v>
      </c>
      <c r="J517" s="24">
        <v>2.2390160679258336E-2</v>
      </c>
      <c r="K517" s="24">
        <v>5.3211238473072658E-2</v>
      </c>
      <c r="L517" s="24">
        <v>5.9430565058056224E-2</v>
      </c>
      <c r="M517" s="85">
        <v>0.75511939950493512</v>
      </c>
    </row>
    <row r="518" spans="1:13" x14ac:dyDescent="0.4">
      <c r="A518" s="23" t="str">
        <f>B279&amp;C509&amp;D518</f>
        <v>DISTRIBUCION VOLUMEN X CRITERIO (kg ó litros)Total AperitivosEstaciones de servicio</v>
      </c>
      <c r="B518" s="23">
        <v>0</v>
      </c>
      <c r="C518" s="23">
        <v>0</v>
      </c>
      <c r="D518" s="23" t="s">
        <v>117</v>
      </c>
      <c r="E518" s="56">
        <v>2.304905612430836</v>
      </c>
      <c r="F518" s="56">
        <v>2.0906594117256665</v>
      </c>
      <c r="G518" s="56">
        <v>3.300451798129366</v>
      </c>
      <c r="H518" s="56">
        <v>4.0469606844933343</v>
      </c>
      <c r="I518" s="56">
        <v>2.9872374634242007</v>
      </c>
      <c r="J518" s="56">
        <v>2.2269118720457746</v>
      </c>
      <c r="K518" s="56">
        <v>2.900935373398366</v>
      </c>
      <c r="L518" s="56">
        <v>3.4766026628372164</v>
      </c>
      <c r="M518" s="85">
        <v>2.9440242502474767</v>
      </c>
    </row>
    <row r="519" spans="1:13" x14ac:dyDescent="0.4">
      <c r="A519" s="23" t="str">
        <f>B279&amp;C509&amp;D519</f>
        <v>DISTRIBUCION VOLUMEN X CRITERIO (kg ó litros)Total AperitivosMaquinas dispensadoras</v>
      </c>
      <c r="B519" s="23">
        <v>0</v>
      </c>
      <c r="C519" s="23">
        <v>0</v>
      </c>
      <c r="D519" s="24" t="s">
        <v>118</v>
      </c>
      <c r="E519" s="24">
        <v>2.3233999758681532</v>
      </c>
      <c r="F519" s="24">
        <v>3.8583012812541528</v>
      </c>
      <c r="G519" s="24">
        <v>3.7269327649038315</v>
      </c>
      <c r="H519" s="24">
        <v>3.4776345413801666</v>
      </c>
      <c r="I519" s="24">
        <v>3.6453981109623714</v>
      </c>
      <c r="J519" s="24">
        <v>4.26032925639017</v>
      </c>
      <c r="K519" s="24">
        <v>4.3512728505409504</v>
      </c>
      <c r="L519" s="24">
        <v>4.0597105589124762</v>
      </c>
      <c r="M519" s="85">
        <v>2.82036981102687</v>
      </c>
    </row>
    <row r="520" spans="1:13" x14ac:dyDescent="0.4">
      <c r="A520" s="23" t="str">
        <f>B279&amp;C509&amp;D520</f>
        <v>DISTRIBUCION VOLUMEN X CRITERIO (kg ó litros)Total AperitivosServicio en la empresa</v>
      </c>
      <c r="B520" s="23">
        <v>0</v>
      </c>
      <c r="C520" s="23">
        <v>0</v>
      </c>
      <c r="D520" s="23" t="s">
        <v>119</v>
      </c>
      <c r="E520" s="56">
        <v>1.2481585315789541</v>
      </c>
      <c r="F520" s="56">
        <v>0.68648283429698997</v>
      </c>
      <c r="G520" s="56">
        <v>0.5362573069210651</v>
      </c>
      <c r="H520" s="56">
        <v>0.35306859524797529</v>
      </c>
      <c r="I520" s="56">
        <v>0.45661129228971797</v>
      </c>
      <c r="J520" s="56">
        <v>0.30243372920009443</v>
      </c>
      <c r="K520" s="56">
        <v>0.51619067961235898</v>
      </c>
      <c r="L520" s="56">
        <v>0.28478366350066003</v>
      </c>
      <c r="M520" s="85">
        <v>0.86661501912747052</v>
      </c>
    </row>
    <row r="521" spans="1:13" x14ac:dyDescent="0.4">
      <c r="A521" s="23" t="str">
        <f>B279&amp;C509&amp;D521</f>
        <v>DISTRIBUCION VOLUMEN X CRITERIO (kg ó litros)Total AperitivosResto de canales</v>
      </c>
      <c r="B521" s="23">
        <v>0</v>
      </c>
      <c r="C521" s="23">
        <v>0</v>
      </c>
      <c r="D521" s="24" t="s">
        <v>120</v>
      </c>
      <c r="E521" s="24">
        <v>5.1738000839625951</v>
      </c>
      <c r="F521" s="24">
        <v>5.4943074135930523</v>
      </c>
      <c r="G521" s="24">
        <v>6.6018914069260415</v>
      </c>
      <c r="H521" s="24">
        <v>9.4702421459766963</v>
      </c>
      <c r="I521" s="24">
        <v>5.3188348784741271</v>
      </c>
      <c r="J521" s="24">
        <v>5.465455655569464</v>
      </c>
      <c r="K521" s="24">
        <v>3.9942211590187253</v>
      </c>
      <c r="L521" s="24">
        <v>7.5851752743090177</v>
      </c>
      <c r="M521" s="85">
        <v>6.5626558047462424</v>
      </c>
    </row>
    <row r="522" spans="1:13" x14ac:dyDescent="0.4">
      <c r="A522" s="23" t="str">
        <f>B279&amp;C509&amp;D522</f>
        <v>DISTRIBUCION VOLUMEN X CRITERIO (kg ó litros)Total AperitivosEN LA CALLE</v>
      </c>
      <c r="B522" s="23">
        <v>0</v>
      </c>
      <c r="C522" s="23">
        <v>0</v>
      </c>
      <c r="D522" s="23" t="s">
        <v>122</v>
      </c>
      <c r="E522" s="56">
        <v>34.728079418415774</v>
      </c>
      <c r="F522" s="56">
        <v>33.54312343409466</v>
      </c>
      <c r="G522" s="56">
        <v>38.371595015807095</v>
      </c>
      <c r="H522" s="56">
        <v>37.470461118496004</v>
      </c>
      <c r="I522" s="56">
        <v>32.528446860718361</v>
      </c>
      <c r="J522" s="56">
        <v>32.633431937848997</v>
      </c>
      <c r="K522" s="56">
        <v>33.649194800358103</v>
      </c>
      <c r="L522" s="56">
        <v>33.572460291287207</v>
      </c>
      <c r="M522" s="85">
        <v>30.727311099728709</v>
      </c>
    </row>
    <row r="523" spans="1:13" x14ac:dyDescent="0.4">
      <c r="A523" s="23" t="str">
        <f>B279&amp;C509&amp;D523</f>
        <v>DISTRIBUCION VOLUMEN X CRITERIO (kg ó litros)Total AperitivosEN CASA DE OTROS</v>
      </c>
      <c r="B523" s="23">
        <v>0</v>
      </c>
      <c r="C523" s="23">
        <v>0</v>
      </c>
      <c r="D523" s="24" t="s">
        <v>124</v>
      </c>
      <c r="E523" s="24">
        <v>24.087739528299178</v>
      </c>
      <c r="F523" s="24">
        <v>21.82175718782922</v>
      </c>
      <c r="G523" s="24">
        <v>18.698784583069735</v>
      </c>
      <c r="H523" s="24">
        <v>14.436507571820536</v>
      </c>
      <c r="I523" s="24">
        <v>25.154078122616948</v>
      </c>
      <c r="J523" s="24">
        <v>22.386251498986308</v>
      </c>
      <c r="K523" s="24">
        <v>23.011531741688582</v>
      </c>
      <c r="L523" s="24">
        <v>20.433143333717762</v>
      </c>
      <c r="M523" s="85">
        <v>23.181409416007316</v>
      </c>
    </row>
    <row r="524" spans="1:13" x14ac:dyDescent="0.4">
      <c r="A524" s="23" t="str">
        <f>B279&amp;C509&amp;D524</f>
        <v>DISTRIBUCION VOLUMEN X CRITERIO (kg ó litros)Total AperitivosEN EL ESTABLECIMIENTO</v>
      </c>
      <c r="B524" s="23">
        <v>0</v>
      </c>
      <c r="C524" s="23">
        <v>0</v>
      </c>
      <c r="D524" s="23" t="s">
        <v>126</v>
      </c>
      <c r="E524" s="56">
        <v>14.272562720038341</v>
      </c>
      <c r="F524" s="56">
        <v>14.01361115534154</v>
      </c>
      <c r="G524" s="56">
        <v>14.907480782327839</v>
      </c>
      <c r="H524" s="56">
        <v>16.929994392491022</v>
      </c>
      <c r="I524" s="56">
        <v>14.32594580169016</v>
      </c>
      <c r="J524" s="56">
        <v>13.932435989349335</v>
      </c>
      <c r="K524" s="56">
        <v>13.315182262533378</v>
      </c>
      <c r="L524" s="56">
        <v>16.909529025160683</v>
      </c>
      <c r="M524" s="85">
        <v>12.120259217551803</v>
      </c>
    </row>
    <row r="525" spans="1:13" x14ac:dyDescent="0.4">
      <c r="A525" s="23" t="str">
        <f>B279&amp;C509&amp;D525</f>
        <v>DISTRIBUCION VOLUMEN X CRITERIO (kg ó litros)Total AperitivosEN EL TRABAJO</v>
      </c>
      <c r="B525" s="23">
        <v>0</v>
      </c>
      <c r="C525" s="23">
        <v>0</v>
      </c>
      <c r="D525" s="24" t="s">
        <v>128</v>
      </c>
      <c r="E525" s="24">
        <v>9.7412572724220681</v>
      </c>
      <c r="F525" s="24">
        <v>10.166692313581391</v>
      </c>
      <c r="G525" s="24">
        <v>8.543916995330413</v>
      </c>
      <c r="H525" s="24">
        <v>7.7607695262745189</v>
      </c>
      <c r="I525" s="24">
        <v>8.8231734229335181</v>
      </c>
      <c r="J525" s="24">
        <v>9.1553444444977323</v>
      </c>
      <c r="K525" s="24">
        <v>11.906826387383324</v>
      </c>
      <c r="L525" s="24">
        <v>7.1193833144779495</v>
      </c>
      <c r="M525" s="85">
        <v>8.6675585918341849</v>
      </c>
    </row>
    <row r="526" spans="1:13" x14ac:dyDescent="0.4">
      <c r="A526" s="23" t="str">
        <f>B279&amp;C509&amp;D526</f>
        <v>DISTRIBUCION VOLUMEN X CRITERIO (kg ó litros)Total AperitivosEN COLEGIO/INSTITUTO/UNIV.</v>
      </c>
      <c r="B526" s="23">
        <v>0</v>
      </c>
      <c r="C526" s="23">
        <v>0</v>
      </c>
      <c r="D526" s="23" t="s">
        <v>130</v>
      </c>
      <c r="E526" s="56">
        <v>1.6794556378946213</v>
      </c>
      <c r="F526" s="56">
        <v>1.5745280195345774</v>
      </c>
      <c r="G526" s="56">
        <v>1.5713916869796094</v>
      </c>
      <c r="H526" s="56">
        <v>1.2009793796091328</v>
      </c>
      <c r="I526" s="56">
        <v>1.3255058350873556</v>
      </c>
      <c r="J526" s="56">
        <v>1.5052893453930951</v>
      </c>
      <c r="K526" s="56">
        <v>0.89594202386776978</v>
      </c>
      <c r="L526" s="56">
        <v>0.68215641144873251</v>
      </c>
      <c r="M526" s="85">
        <v>1.5261303421041892</v>
      </c>
    </row>
    <row r="527" spans="1:13" x14ac:dyDescent="0.4">
      <c r="A527" s="23" t="str">
        <f>B279&amp;C509&amp;D527</f>
        <v>DISTRIBUCION VOLUMEN X CRITERIO (kg ó litros)Total AperitivosEN MI CASA</v>
      </c>
      <c r="B527" s="23">
        <v>0</v>
      </c>
      <c r="C527" s="23">
        <v>0</v>
      </c>
      <c r="D527" s="24" t="s">
        <v>132</v>
      </c>
      <c r="E527" s="24">
        <v>5.1263731855166546</v>
      </c>
      <c r="F527" s="24">
        <v>7.3353123152707891</v>
      </c>
      <c r="G527" s="24">
        <v>6.0070059645549696</v>
      </c>
      <c r="H527" s="24">
        <v>5.5166489744824121</v>
      </c>
      <c r="I527" s="24">
        <v>5.6916133156195743</v>
      </c>
      <c r="J527" s="24">
        <v>6.3099539400023943</v>
      </c>
      <c r="K527" s="24">
        <v>5.3611112132790861</v>
      </c>
      <c r="L527" s="24">
        <v>8.2496072476481945</v>
      </c>
      <c r="M527" s="85">
        <v>8.1404036170602438</v>
      </c>
    </row>
    <row r="528" spans="1:13" x14ac:dyDescent="0.4">
      <c r="A528" s="23" t="str">
        <f>B279&amp;C509&amp;D528</f>
        <v>DISTRIBUCION VOLUMEN X CRITERIO (kg ó litros)Total AperitivosEN M.TRANSP.(AVION,TREN,AUTOC,E</v>
      </c>
      <c r="B528" s="23">
        <v>0</v>
      </c>
      <c r="C528" s="23">
        <v>0</v>
      </c>
      <c r="D528" s="23" t="s">
        <v>134</v>
      </c>
      <c r="E528" s="56">
        <v>1.3097912754319851</v>
      </c>
      <c r="F528" s="56">
        <v>0.51888090683203791</v>
      </c>
      <c r="G528" s="56">
        <v>0.34343028908998152</v>
      </c>
      <c r="H528" s="56">
        <v>0.63364349320384705</v>
      </c>
      <c r="I528" s="56">
        <v>0.15965310352390327</v>
      </c>
      <c r="J528" s="56">
        <v>0.5485221727067997</v>
      </c>
      <c r="K528" s="56">
        <v>0.22081538787396279</v>
      </c>
      <c r="L528" s="56">
        <v>0.39342450274338514</v>
      </c>
      <c r="M528" s="85">
        <v>0.52268486787853174</v>
      </c>
    </row>
    <row r="529" spans="1:13" x14ac:dyDescent="0.4">
      <c r="A529" s="23" t="str">
        <f>B279&amp;C509&amp;D529</f>
        <v>DISTRIBUCION VOLUMEN X CRITERIO (kg ó litros)Total AperitivosEN OTRO LUGAR</v>
      </c>
      <c r="B529" s="23">
        <v>0</v>
      </c>
      <c r="C529" s="23">
        <v>0</v>
      </c>
      <c r="D529" s="24" t="s">
        <v>136</v>
      </c>
      <c r="E529" s="24">
        <v>9.0547360917983415</v>
      </c>
      <c r="F529" s="24">
        <v>11.026103085987087</v>
      </c>
      <c r="G529" s="24">
        <v>11.55639599315395</v>
      </c>
      <c r="H529" s="24">
        <v>16.050995590213184</v>
      </c>
      <c r="I529" s="24">
        <v>11.9915816155558</v>
      </c>
      <c r="J529" s="24">
        <v>13.528767298161101</v>
      </c>
      <c r="K529" s="24">
        <v>11.639395366687438</v>
      </c>
      <c r="L529" s="24">
        <v>12.640300483643857</v>
      </c>
      <c r="M529" s="85">
        <v>15.114242482265341</v>
      </c>
    </row>
    <row r="530" spans="1:13" x14ac:dyDescent="0.4">
      <c r="A530" s="23" t="str">
        <f>B279&amp;C509&amp;D530</f>
        <v>DISTRIBUCION VOLUMEN X CRITERIO (kg ó litros)Total AperitivosDESAYUNO</v>
      </c>
      <c r="B530" s="23">
        <v>0</v>
      </c>
      <c r="C530" s="23">
        <v>0</v>
      </c>
      <c r="D530" s="23" t="s">
        <v>138</v>
      </c>
      <c r="E530" s="56">
        <v>5.8010445437369533</v>
      </c>
      <c r="F530" s="56">
        <v>5.9108035968034311</v>
      </c>
      <c r="G530" s="56">
        <v>4.5741461214708803</v>
      </c>
      <c r="H530" s="56">
        <v>6.5985603154267176</v>
      </c>
      <c r="I530" s="56">
        <v>4.6103902970991921</v>
      </c>
      <c r="J530" s="56">
        <v>5.1128624179225008</v>
      </c>
      <c r="K530" s="56">
        <v>3.6977663930789566</v>
      </c>
      <c r="L530" s="56">
        <v>3.5538365987358813</v>
      </c>
      <c r="M530" s="85">
        <v>3.0064824567697701</v>
      </c>
    </row>
    <row r="531" spans="1:13" x14ac:dyDescent="0.4">
      <c r="A531" s="23" t="str">
        <f>B279&amp;C509&amp;D531</f>
        <v>DISTRIBUCION VOLUMEN X CRITERIO (kg ó litros)Total AperitivosAPERITIVO/ANTES DE COMER</v>
      </c>
      <c r="B531" s="23">
        <v>0</v>
      </c>
      <c r="C531" s="23">
        <v>0</v>
      </c>
      <c r="D531" s="24" t="s">
        <v>140</v>
      </c>
      <c r="E531" s="24">
        <v>19.282001518451576</v>
      </c>
      <c r="F531" s="24">
        <v>19.083153523879862</v>
      </c>
      <c r="G531" s="24">
        <v>19.639049214025441</v>
      </c>
      <c r="H531" s="24">
        <v>21.331051521850945</v>
      </c>
      <c r="I531" s="24">
        <v>19.583892939602336</v>
      </c>
      <c r="J531" s="24">
        <v>17.981029083284586</v>
      </c>
      <c r="K531" s="24">
        <v>20.178640586280974</v>
      </c>
      <c r="L531" s="24">
        <v>21.023264628841478</v>
      </c>
      <c r="M531" s="85">
        <v>23.805927875164802</v>
      </c>
    </row>
    <row r="532" spans="1:13" x14ac:dyDescent="0.4">
      <c r="A532" s="23" t="str">
        <f>B279&amp;C509&amp;D532</f>
        <v>DISTRIBUCION VOLUMEN X CRITERIO (kg ó litros)Total AperitivosCOMIDA</v>
      </c>
      <c r="B532" s="23">
        <v>0</v>
      </c>
      <c r="C532" s="23">
        <v>0</v>
      </c>
      <c r="D532" s="23" t="s">
        <v>142</v>
      </c>
      <c r="E532" s="56">
        <v>12.840250194897299</v>
      </c>
      <c r="F532" s="56">
        <v>8.9130361668695777</v>
      </c>
      <c r="G532" s="56">
        <v>9.5779202931747704</v>
      </c>
      <c r="H532" s="56">
        <v>9.7453424237207127</v>
      </c>
      <c r="I532" s="56">
        <v>9.0081407975690979</v>
      </c>
      <c r="J532" s="56">
        <v>8.4181119162891722</v>
      </c>
      <c r="K532" s="56">
        <v>9.4936918139179785</v>
      </c>
      <c r="L532" s="56">
        <v>10.926004868792155</v>
      </c>
      <c r="M532" s="85">
        <v>12.604004208521049</v>
      </c>
    </row>
    <row r="533" spans="1:13" x14ac:dyDescent="0.4">
      <c r="A533" s="23" t="str">
        <f>B279&amp;C509&amp;D533</f>
        <v>DISTRIBUCION VOLUMEN X CRITERIO (kg ó litros)Total AperitivosTARDE/MERIENDA</v>
      </c>
      <c r="B533" s="23">
        <v>0</v>
      </c>
      <c r="C533" s="23">
        <v>0</v>
      </c>
      <c r="D533" s="24" t="s">
        <v>144</v>
      </c>
      <c r="E533" s="24">
        <v>29.307178994614389</v>
      </c>
      <c r="F533" s="24">
        <v>33.552849818952375</v>
      </c>
      <c r="G533" s="24">
        <v>36.127102187160332</v>
      </c>
      <c r="H533" s="24">
        <v>32.405890649619501</v>
      </c>
      <c r="I533" s="24">
        <v>30.628051967837379</v>
      </c>
      <c r="J533" s="24">
        <v>34.780427804476489</v>
      </c>
      <c r="K533" s="24">
        <v>36.006039154169414</v>
      </c>
      <c r="L533" s="24">
        <v>30.858086812397172</v>
      </c>
      <c r="M533" s="85">
        <v>30.405292608982482</v>
      </c>
    </row>
    <row r="534" spans="1:13" x14ac:dyDescent="0.4">
      <c r="A534" s="23" t="str">
        <f>B279&amp;C509&amp;D534</f>
        <v>DISTRIBUCION VOLUMEN X CRITERIO (kg ó litros)Total AperitivosANTES DE CENAR</v>
      </c>
      <c r="B534" s="23">
        <v>0</v>
      </c>
      <c r="C534" s="23">
        <v>0</v>
      </c>
      <c r="D534" s="23" t="s">
        <v>146</v>
      </c>
      <c r="E534" s="56">
        <v>8.0675463593196159</v>
      </c>
      <c r="F534" s="56">
        <v>5.8437109653404571</v>
      </c>
      <c r="G534" s="56">
        <v>6.5430439866332106</v>
      </c>
      <c r="H534" s="56">
        <v>7.6459819092960997</v>
      </c>
      <c r="I534" s="56">
        <v>6.165439513053137</v>
      </c>
      <c r="J534" s="56">
        <v>8.6296034452186046</v>
      </c>
      <c r="K534" s="56">
        <v>6.3202453309204847</v>
      </c>
      <c r="L534" s="56">
        <v>8.1934440638794079</v>
      </c>
      <c r="M534" s="85">
        <v>6.286866913469118</v>
      </c>
    </row>
    <row r="535" spans="1:13" x14ac:dyDescent="0.4">
      <c r="A535" s="23" t="str">
        <f>B279&amp;C509&amp;D535</f>
        <v>DISTRIBUCION VOLUMEN X CRITERIO (kg ó litros)Total AperitivosCENA</v>
      </c>
      <c r="B535" s="23">
        <v>0</v>
      </c>
      <c r="C535" s="23">
        <v>0</v>
      </c>
      <c r="D535" s="24" t="s">
        <v>148</v>
      </c>
      <c r="E535" s="24">
        <v>4.7418178520482055</v>
      </c>
      <c r="F535" s="24">
        <v>5.3639792904785004</v>
      </c>
      <c r="G535" s="24">
        <v>4.5726981153324555</v>
      </c>
      <c r="H535" s="24">
        <v>5.3968753245746353</v>
      </c>
      <c r="I535" s="24">
        <v>6.3205298798464957</v>
      </c>
      <c r="J535" s="24">
        <v>5.5867761741398283</v>
      </c>
      <c r="K535" s="24">
        <v>4.2178486821759904</v>
      </c>
      <c r="L535" s="24">
        <v>5.9899280351338531</v>
      </c>
      <c r="M535" s="85">
        <v>4.5367924520227216</v>
      </c>
    </row>
    <row r="536" spans="1:13" x14ac:dyDescent="0.4">
      <c r="A536" s="23" t="str">
        <f>B279&amp;C509&amp;D536</f>
        <v>DISTRIBUCION VOLUMEN X CRITERIO (kg ó litros)Total AperitivosDESPUES DE LA CENA</v>
      </c>
      <c r="B536" s="23">
        <v>0</v>
      </c>
      <c r="C536" s="23">
        <v>0</v>
      </c>
      <c r="D536" s="23" t="s">
        <v>150</v>
      </c>
      <c r="E536" s="56">
        <v>1.9973149095618439</v>
      </c>
      <c r="F536" s="56">
        <v>1.4709427459063107</v>
      </c>
      <c r="G536" s="56">
        <v>1.4863763758866786</v>
      </c>
      <c r="H536" s="56">
        <v>1.9618543274313265</v>
      </c>
      <c r="I536" s="56">
        <v>2.3348664328229058</v>
      </c>
      <c r="J536" s="56">
        <v>1.6547318399492073</v>
      </c>
      <c r="K536" s="56">
        <v>1.8901668598062855</v>
      </c>
      <c r="L536" s="56">
        <v>2.9435010187652804</v>
      </c>
      <c r="M536" s="85">
        <v>3.3925573094755932</v>
      </c>
    </row>
    <row r="537" spans="1:13" x14ac:dyDescent="0.4">
      <c r="A537" s="23" t="str">
        <f>B279&amp;C509&amp;D537</f>
        <v>DISTRIBUCION VOLUMEN X CRITERIO (kg ó litros)Total AperitivosDURANTE EL DIA</v>
      </c>
      <c r="B537" s="23">
        <v>0</v>
      </c>
      <c r="C537" s="23">
        <v>0</v>
      </c>
      <c r="D537" s="24" t="s">
        <v>152</v>
      </c>
      <c r="E537" s="24">
        <v>17.962843113009459</v>
      </c>
      <c r="F537" s="24">
        <v>19.861528676565914</v>
      </c>
      <c r="G537" s="24">
        <v>17.479669595847248</v>
      </c>
      <c r="H537" s="24">
        <v>14.914446542072653</v>
      </c>
      <c r="I537" s="24">
        <v>21.348685012668362</v>
      </c>
      <c r="J537" s="24">
        <v>17.836461978768423</v>
      </c>
      <c r="K537" s="24">
        <v>18.195598553733149</v>
      </c>
      <c r="L537" s="24">
        <v>16.511937592427163</v>
      </c>
      <c r="M537" s="85">
        <v>15.962078474083881</v>
      </c>
    </row>
    <row r="538" spans="1:13" x14ac:dyDescent="0.4">
      <c r="A538" s="23" t="str">
        <f>B279&amp;C509&amp;D538</f>
        <v>DISTRIBUCION VOLUMEN X CRITERIO (kg ó litros)Total AperitivosCON AMIGOS</v>
      </c>
      <c r="B538" s="23">
        <v>0</v>
      </c>
      <c r="C538" s="23">
        <v>0</v>
      </c>
      <c r="D538" s="23" t="s">
        <v>154</v>
      </c>
      <c r="E538" s="56">
        <v>21.814621904506279</v>
      </c>
      <c r="F538" s="56">
        <v>18.58070883883908</v>
      </c>
      <c r="G538" s="56">
        <v>20.891126255319801</v>
      </c>
      <c r="H538" s="56">
        <v>22.878547508072408</v>
      </c>
      <c r="I538" s="56">
        <v>22.947511151164885</v>
      </c>
      <c r="J538" s="56">
        <v>18.451478144757679</v>
      </c>
      <c r="K538" s="56">
        <v>16.301943100413922</v>
      </c>
      <c r="L538" s="56">
        <v>21.991916948746933</v>
      </c>
      <c r="M538" s="85">
        <v>24.099657280031948</v>
      </c>
    </row>
    <row r="539" spans="1:13" x14ac:dyDescent="0.4">
      <c r="A539" s="23" t="str">
        <f>B279&amp;C509&amp;D539</f>
        <v>DISTRIBUCION VOLUMEN X CRITERIO (kg ó litros)Total AperitivosCON CLIENTES</v>
      </c>
      <c r="B539" s="23">
        <v>0</v>
      </c>
      <c r="C539" s="23">
        <v>0</v>
      </c>
      <c r="D539" s="24" t="s">
        <v>156</v>
      </c>
      <c r="E539" s="24">
        <v>0.1194482344865458</v>
      </c>
      <c r="F539" s="24">
        <v>0.28078941531486956</v>
      </c>
      <c r="G539" s="24">
        <v>0.85570098659226868</v>
      </c>
      <c r="H539" s="24">
        <v>0.15892285882935772</v>
      </c>
      <c r="I539" s="24">
        <v>0.5321948391066309</v>
      </c>
      <c r="J539" s="24">
        <v>0.32463355552423279</v>
      </c>
      <c r="K539" s="24">
        <v>0.12120914524628615</v>
      </c>
      <c r="L539" s="24">
        <v>0.10225623582093674</v>
      </c>
      <c r="M539" s="85">
        <v>0.14930123999091274</v>
      </c>
    </row>
    <row r="540" spans="1:13" x14ac:dyDescent="0.4">
      <c r="A540" s="23" t="str">
        <f>B279&amp;C509&amp;D540</f>
        <v>DISTRIBUCION VOLUMEN X CRITERIO (kg ó litros)Total AperitivosCON COMPAÑEROS DE TRABAJO</v>
      </c>
      <c r="B540" s="23">
        <v>0</v>
      </c>
      <c r="C540" s="23">
        <v>0</v>
      </c>
      <c r="D540" s="23" t="s">
        <v>158</v>
      </c>
      <c r="E540" s="56">
        <v>6.1740115970335898</v>
      </c>
      <c r="F540" s="56">
        <v>7.0180223147622316</v>
      </c>
      <c r="G540" s="56">
        <v>4.4907454015999537</v>
      </c>
      <c r="H540" s="56">
        <v>4.5322294315693785</v>
      </c>
      <c r="I540" s="56">
        <v>4.3867124259526813</v>
      </c>
      <c r="J540" s="56">
        <v>4.9750856801627821</v>
      </c>
      <c r="K540" s="56">
        <v>5.7573857105432609</v>
      </c>
      <c r="L540" s="56">
        <v>2.8564407678821442</v>
      </c>
      <c r="M540" s="85">
        <v>4.0411057007263445</v>
      </c>
    </row>
    <row r="541" spans="1:13" x14ac:dyDescent="0.4">
      <c r="A541" s="23" t="str">
        <f>B279&amp;C509&amp;D541</f>
        <v>DISTRIBUCION VOLUMEN X CRITERIO (kg ó litros)Total AperitivosCON COMPAÑEROS DE CLASE</v>
      </c>
      <c r="B541" s="23">
        <v>0</v>
      </c>
      <c r="C541" s="23">
        <v>0</v>
      </c>
      <c r="D541" s="24" t="s">
        <v>160</v>
      </c>
      <c r="E541" s="24">
        <v>0.55659515214011901</v>
      </c>
      <c r="F541" s="24">
        <v>1.3419684559926528</v>
      </c>
      <c r="G541" s="24">
        <v>0.75861752827813012</v>
      </c>
      <c r="H541" s="24">
        <v>0.78612175678134411</v>
      </c>
      <c r="I541" s="24">
        <v>0.4539309296956085</v>
      </c>
      <c r="J541" s="24">
        <v>1.5672288894352262</v>
      </c>
      <c r="K541" s="24">
        <v>0.72312622477136101</v>
      </c>
      <c r="L541" s="24">
        <v>0.67077350338370267</v>
      </c>
      <c r="M541" s="85">
        <v>0.89372454502331689</v>
      </c>
    </row>
    <row r="542" spans="1:13" x14ac:dyDescent="0.4">
      <c r="A542" s="23" t="str">
        <f>B279&amp;C509&amp;D542</f>
        <v>DISTRIBUCION VOLUMEN X CRITERIO (kg ó litros)Total AperitivosCON FAMILIA</v>
      </c>
      <c r="B542" s="23">
        <v>0</v>
      </c>
      <c r="C542" s="23">
        <v>0</v>
      </c>
      <c r="D542" s="23" t="s">
        <v>162</v>
      </c>
      <c r="E542" s="56">
        <v>39.605993353923488</v>
      </c>
      <c r="F542" s="56">
        <v>39.561309617578893</v>
      </c>
      <c r="G542" s="56">
        <v>39.242297359263503</v>
      </c>
      <c r="H542" s="56">
        <v>38.325789608961514</v>
      </c>
      <c r="I542" s="56">
        <v>37.693802038341154</v>
      </c>
      <c r="J542" s="56">
        <v>37.530911252412444</v>
      </c>
      <c r="K542" s="56">
        <v>39.088737112449664</v>
      </c>
      <c r="L542" s="56">
        <v>41.924547034337444</v>
      </c>
      <c r="M542" s="85">
        <v>37.070277955484265</v>
      </c>
    </row>
    <row r="543" spans="1:13" x14ac:dyDescent="0.4">
      <c r="A543" s="23" t="str">
        <f>B279&amp;C509&amp;D543</f>
        <v>DISTRIBUCION VOLUMEN X CRITERIO (kg ó litros)Total AperitivosCON LA PAREJA</v>
      </c>
      <c r="B543" s="23">
        <v>0</v>
      </c>
      <c r="C543" s="23">
        <v>0</v>
      </c>
      <c r="D543" s="24" t="s">
        <v>164</v>
      </c>
      <c r="E543" s="24">
        <v>6.9554965394484247</v>
      </c>
      <c r="F543" s="24">
        <v>7.5737971384427771</v>
      </c>
      <c r="G543" s="24">
        <v>9.1324745202518702</v>
      </c>
      <c r="H543" s="24">
        <v>10.494890995923098</v>
      </c>
      <c r="I543" s="24">
        <v>8.9206083944264414</v>
      </c>
      <c r="J543" s="24">
        <v>8.8995847835783408</v>
      </c>
      <c r="K543" s="24">
        <v>10.102563035504515</v>
      </c>
      <c r="L543" s="24">
        <v>9.7841047529327341</v>
      </c>
      <c r="M543" s="85">
        <v>8.4124886056069119</v>
      </c>
    </row>
    <row r="544" spans="1:13" x14ac:dyDescent="0.4">
      <c r="A544" s="23" t="str">
        <f>B279&amp;C509&amp;D544</f>
        <v>DISTRIBUCION VOLUMEN X CRITERIO (kg ó litros)Total AperitivosESTABA SOLO/A</v>
      </c>
      <c r="B544" s="23">
        <v>0</v>
      </c>
      <c r="C544" s="23">
        <v>0</v>
      </c>
      <c r="D544" s="23" t="s">
        <v>166</v>
      </c>
      <c r="E544" s="56">
        <v>22.985869918784399</v>
      </c>
      <c r="F544" s="56">
        <v>22.972525023524359</v>
      </c>
      <c r="G544" s="56">
        <v>23.059339311302473</v>
      </c>
      <c r="H544" s="56">
        <v>21.743682152989628</v>
      </c>
      <c r="I544" s="56">
        <v>23.363397729043914</v>
      </c>
      <c r="J544" s="56">
        <v>27.447242433566931</v>
      </c>
      <c r="K544" s="56">
        <v>26.409662734117379</v>
      </c>
      <c r="L544" s="56">
        <v>21.629150860603914</v>
      </c>
      <c r="M544" s="85">
        <v>23.746871525768409</v>
      </c>
    </row>
    <row r="545" spans="1:13" x14ac:dyDescent="0.4">
      <c r="A545" s="23" t="str">
        <f>B279&amp;C509&amp;D545</f>
        <v>DISTRIBUCION VOLUMEN X CRITERIO (kg ó litros)Total AperitivosOTROS</v>
      </c>
      <c r="B545" s="23">
        <v>0</v>
      </c>
      <c r="C545" s="23">
        <v>0</v>
      </c>
      <c r="D545" s="24" t="s">
        <v>168</v>
      </c>
      <c r="E545" s="24">
        <v>1.7879633972587416</v>
      </c>
      <c r="F545" s="24">
        <v>2.6708876897332088</v>
      </c>
      <c r="G545" s="24">
        <v>1.5697019598079538</v>
      </c>
      <c r="H545" s="24">
        <v>1.0798161232066072</v>
      </c>
      <c r="I545" s="24">
        <v>1.7018433106128443</v>
      </c>
      <c r="J545" s="24">
        <v>0.80383594063667463</v>
      </c>
      <c r="K545" s="24">
        <v>1.4953702664405635</v>
      </c>
      <c r="L545" s="24">
        <v>1.0408128536318313</v>
      </c>
      <c r="M545" s="85">
        <v>1.5865754188798671</v>
      </c>
    </row>
    <row r="546" spans="1:13" x14ac:dyDescent="0.4">
      <c r="A546" s="23" t="str">
        <f>B279&amp;C509&amp;D546</f>
        <v>DISTRIBUCION VOLUMEN X CRITERIO (kg ó litros)Total AperitivosESTAR TRABAJANDO</v>
      </c>
      <c r="B546" s="23">
        <v>0</v>
      </c>
      <c r="C546" s="23">
        <v>0</v>
      </c>
      <c r="D546" s="23" t="s">
        <v>170</v>
      </c>
      <c r="E546" s="56">
        <v>7.7002933008686059</v>
      </c>
      <c r="F546" s="56">
        <v>8.3147670470586377</v>
      </c>
      <c r="G546" s="56">
        <v>7.2365385926125843</v>
      </c>
      <c r="H546" s="56">
        <v>6.3442851435683121</v>
      </c>
      <c r="I546" s="56">
        <v>7.8500520564123235</v>
      </c>
      <c r="J546" s="56">
        <v>7.4381305372976225</v>
      </c>
      <c r="K546" s="56">
        <v>9.4541503347337397</v>
      </c>
      <c r="L546" s="56">
        <v>5.2960226363922347</v>
      </c>
      <c r="M546" s="85">
        <v>6.5454156263163155</v>
      </c>
    </row>
    <row r="547" spans="1:13" x14ac:dyDescent="0.4">
      <c r="A547" s="23" t="str">
        <f>B279&amp;C509&amp;D547</f>
        <v>DISTRIBUCION VOLUMEN X CRITERIO (kg ó litros)Total AperitivosCOMIDA DE NEGOCIOS</v>
      </c>
      <c r="B547" s="23">
        <v>0</v>
      </c>
      <c r="C547" s="23">
        <v>0</v>
      </c>
      <c r="D547" s="24" t="s">
        <v>172</v>
      </c>
      <c r="E547" s="24">
        <v>1.2224419807339761</v>
      </c>
      <c r="F547" s="24">
        <v>0.33021421355147867</v>
      </c>
      <c r="G547" s="24">
        <v>0.19799877330729071</v>
      </c>
      <c r="H547" s="24">
        <v>4.6524861836550448E-2</v>
      </c>
      <c r="I547" s="24">
        <v>0.34278528163811439</v>
      </c>
      <c r="J547" s="24">
        <v>0.66862817679642739</v>
      </c>
      <c r="K547" s="24" t="s">
        <v>201</v>
      </c>
      <c r="L547" s="24">
        <v>0.24771453382603192</v>
      </c>
      <c r="M547" s="85">
        <v>0.5763032404448245</v>
      </c>
    </row>
    <row r="548" spans="1:13" x14ac:dyDescent="0.4">
      <c r="A548" s="23" t="str">
        <f>B279&amp;C509&amp;D548</f>
        <v>DISTRIBUCION VOLUMEN X CRITERIO (kg ó litros)Total AperitivosPOR PLACER/RELAX</v>
      </c>
      <c r="B548" s="23">
        <v>0</v>
      </c>
      <c r="C548" s="23">
        <v>0</v>
      </c>
      <c r="D548" s="23" t="s">
        <v>174</v>
      </c>
      <c r="E548" s="56">
        <v>17.999358412715736</v>
      </c>
      <c r="F548" s="56">
        <v>15.66405311723938</v>
      </c>
      <c r="G548" s="56">
        <v>19.814499923451464</v>
      </c>
      <c r="H548" s="56">
        <v>23.240276278958163</v>
      </c>
      <c r="I548" s="56">
        <v>19.3376035738954</v>
      </c>
      <c r="J548" s="56">
        <v>20.069863206438772</v>
      </c>
      <c r="K548" s="56">
        <v>19.289554488883145</v>
      </c>
      <c r="L548" s="56">
        <v>24.607768008142862</v>
      </c>
      <c r="M548" s="85">
        <v>18.46037875941845</v>
      </c>
    </row>
    <row r="549" spans="1:13" x14ac:dyDescent="0.4">
      <c r="A549" s="23" t="str">
        <f>B279&amp;C509&amp;D549</f>
        <v>DISTRIBUCION VOLUMEN X CRITERIO (kg ó litros)Total AperitivosTENER HAMBRE/SIN PLANIFICAR</v>
      </c>
      <c r="B549" s="23">
        <v>0</v>
      </c>
      <c r="C549" s="23">
        <v>0</v>
      </c>
      <c r="D549" s="24" t="s">
        <v>176</v>
      </c>
      <c r="E549" s="24">
        <v>36.319326018667944</v>
      </c>
      <c r="F549" s="24">
        <v>39.557807499405925</v>
      </c>
      <c r="G549" s="24">
        <v>39.255421570389174</v>
      </c>
      <c r="H549" s="24">
        <v>36.898081093262022</v>
      </c>
      <c r="I549" s="24">
        <v>37.75805228973249</v>
      </c>
      <c r="J549" s="24">
        <v>40.416229147583316</v>
      </c>
      <c r="K549" s="24">
        <v>39.505829784821884</v>
      </c>
      <c r="L549" s="24">
        <v>34.936349803963566</v>
      </c>
      <c r="M549" s="85">
        <v>42.705947958342847</v>
      </c>
    </row>
    <row r="550" spans="1:13" x14ac:dyDescent="0.4">
      <c r="A550" s="23" t="str">
        <f>B279&amp;C509&amp;D550</f>
        <v>DISTRIBUCION VOLUMEN X CRITERIO (kg ó litros)Total AperitivosESTAR DE COMPRAS</v>
      </c>
      <c r="B550" s="23">
        <v>0</v>
      </c>
      <c r="C550" s="23">
        <v>0</v>
      </c>
      <c r="D550" s="23" t="s">
        <v>178</v>
      </c>
      <c r="E550" s="56">
        <v>2.6469975145320768</v>
      </c>
      <c r="F550" s="56">
        <v>4.5815985000318875</v>
      </c>
      <c r="G550" s="56">
        <v>2.3132082085042986</v>
      </c>
      <c r="H550" s="56">
        <v>2.1460850247157861</v>
      </c>
      <c r="I550" s="56">
        <v>3.3169784468933163</v>
      </c>
      <c r="J550" s="56">
        <v>2.0183750914792866</v>
      </c>
      <c r="K550" s="56">
        <v>1.6713135484977886</v>
      </c>
      <c r="L550" s="56">
        <v>2.6153852368095039</v>
      </c>
      <c r="M550" s="85">
        <v>2.3084262952391743</v>
      </c>
    </row>
    <row r="551" spans="1:13" x14ac:dyDescent="0.4">
      <c r="A551" s="23" t="str">
        <f>B279&amp;C509&amp;D551</f>
        <v>DISTRIBUCION VOLUMEN X CRITERIO (kg ó litros)Total AperitivosNO COCINAR EN CASA</v>
      </c>
      <c r="B551" s="23">
        <v>0</v>
      </c>
      <c r="C551" s="23">
        <v>0</v>
      </c>
      <c r="D551" s="24" t="s">
        <v>180</v>
      </c>
      <c r="E551" s="24">
        <v>2.4112231137918108</v>
      </c>
      <c r="F551" s="24">
        <v>3.5446649066701807</v>
      </c>
      <c r="G551" s="24">
        <v>2.4786793125188482</v>
      </c>
      <c r="H551" s="24">
        <v>2.9336821024058044</v>
      </c>
      <c r="I551" s="24">
        <v>3.2456141477230616</v>
      </c>
      <c r="J551" s="24">
        <v>3.5045402707850664</v>
      </c>
      <c r="K551" s="24">
        <v>3.3036050957090919</v>
      </c>
      <c r="L551" s="24">
        <v>3.7254152887619933</v>
      </c>
      <c r="M551" s="85">
        <v>2.9108155799655955</v>
      </c>
    </row>
    <row r="552" spans="1:13" x14ac:dyDescent="0.4">
      <c r="A552" s="23" t="str">
        <f>B279&amp;C509&amp;D552</f>
        <v>DISTRIBUCION VOLUMEN X CRITERIO (kg ó litros)Total AperitivosCELEBRACION/FIESTA/SALIR TOMAR</v>
      </c>
      <c r="B552" s="23">
        <v>0</v>
      </c>
      <c r="C552" s="23">
        <v>0</v>
      </c>
      <c r="D552" s="23" t="s">
        <v>182</v>
      </c>
      <c r="E552" s="56">
        <v>18.901053023858246</v>
      </c>
      <c r="F552" s="56">
        <v>17.179628510483191</v>
      </c>
      <c r="G552" s="56">
        <v>18.938835993216365</v>
      </c>
      <c r="H552" s="56">
        <v>19.067660625777165</v>
      </c>
      <c r="I552" s="56">
        <v>17.780757909517391</v>
      </c>
      <c r="J552" s="56">
        <v>16.29006483998602</v>
      </c>
      <c r="K552" s="56">
        <v>16.293767018688534</v>
      </c>
      <c r="L552" s="56">
        <v>17.467533013214116</v>
      </c>
      <c r="M552" s="85">
        <v>16.235082498628241</v>
      </c>
    </row>
    <row r="553" spans="1:13" x14ac:dyDescent="0.4">
      <c r="A553" s="23" t="str">
        <f>B279&amp;C509&amp;D553</f>
        <v>DISTRIBUCION VOLUMEN X CRITERIO (kg ó litros)Total AperitivosVIENDO DEPORTES</v>
      </c>
      <c r="B553" s="23">
        <v>0</v>
      </c>
      <c r="C553" s="23">
        <v>0</v>
      </c>
      <c r="D553" s="24" t="s">
        <v>184</v>
      </c>
      <c r="E553" s="24">
        <v>4.109062719547202</v>
      </c>
      <c r="F553" s="24">
        <v>4.0948951516287497</v>
      </c>
      <c r="G553" s="24">
        <v>3.0885675386988081</v>
      </c>
      <c r="H553" s="24">
        <v>1.4378195138401673</v>
      </c>
      <c r="I553" s="24">
        <v>3.0075114732336696</v>
      </c>
      <c r="J553" s="24">
        <v>2.8101239258645259</v>
      </c>
      <c r="K553" s="24">
        <v>2.1003263635090033</v>
      </c>
      <c r="L553" s="24">
        <v>3.0849217931721009</v>
      </c>
      <c r="M553" s="85">
        <v>2.2851949848615525</v>
      </c>
    </row>
    <row r="554" spans="1:13" x14ac:dyDescent="0.4">
      <c r="A554" s="23" t="str">
        <f>B279&amp;C509&amp;D554</f>
        <v>DISTRIBUCION VOLUMEN X CRITERIO (kg ó litros)Total AperitivosOTROS MOTIVOS</v>
      </c>
      <c r="B554" s="23">
        <v>0</v>
      </c>
      <c r="C554" s="23">
        <v>0</v>
      </c>
      <c r="D554" s="23" t="s">
        <v>185</v>
      </c>
      <c r="E554" s="56">
        <v>8.6902392517196407</v>
      </c>
      <c r="F554" s="56">
        <v>6.7323768196150882</v>
      </c>
      <c r="G554" s="56">
        <v>6.6762538504550832</v>
      </c>
      <c r="H554" s="56">
        <v>7.8855879240606459</v>
      </c>
      <c r="I554" s="56">
        <v>7.3606439387007843</v>
      </c>
      <c r="J554" s="56">
        <v>6.7840495726379544</v>
      </c>
      <c r="K554" s="56">
        <v>8.3814524344130916</v>
      </c>
      <c r="L554" s="56">
        <v>8.01889705366405</v>
      </c>
      <c r="M554" s="85">
        <v>7.9724355039312158</v>
      </c>
    </row>
    <row r="555" spans="1:13" x14ac:dyDescent="0.4">
      <c r="A555" s="23" t="str">
        <f>B555&amp;C555&amp;D555</f>
        <v>CONSUMO PER CAPITA (kg ó litros por individuo)TotalAlimentacionT.ESPAÑA</v>
      </c>
      <c r="B555" s="23" t="s">
        <v>53</v>
      </c>
      <c r="C555" s="23" t="s">
        <v>42</v>
      </c>
      <c r="D555" s="24" t="s">
        <v>45</v>
      </c>
      <c r="E555" s="24">
        <v>24.891254819158725</v>
      </c>
      <c r="F555" s="24">
        <v>23.231197013511824</v>
      </c>
      <c r="G555" s="24">
        <v>25.385582077916347</v>
      </c>
      <c r="H555" s="24">
        <v>37.418329531811771</v>
      </c>
      <c r="I555" s="24">
        <v>24.1336329556508</v>
      </c>
      <c r="J555" s="24">
        <v>22.928444221513157</v>
      </c>
      <c r="K555" s="24">
        <v>24.885005669465276</v>
      </c>
      <c r="L555" s="24">
        <v>37.059423397778104</v>
      </c>
      <c r="M555" s="85">
        <v>23.445319441927072</v>
      </c>
    </row>
    <row r="556" spans="1:13" x14ac:dyDescent="0.4">
      <c r="A556" s="23" t="str">
        <f>B555&amp;C555&amp;D556</f>
        <v>CONSUMO PER CAPITA (kg ó litros por individuo)TotalAlimentacionHiper+Super+Discount+G.A</v>
      </c>
      <c r="B556" s="23">
        <v>0</v>
      </c>
      <c r="C556" s="23">
        <v>0</v>
      </c>
      <c r="D556" s="23" t="s">
        <v>108</v>
      </c>
      <c r="E556" s="56">
        <v>1.9579633595483477</v>
      </c>
      <c r="F556" s="56">
        <v>1.7147561445913544</v>
      </c>
      <c r="G556" s="56">
        <v>1.8559516380352785</v>
      </c>
      <c r="H556" s="56">
        <v>2.9237784699803617</v>
      </c>
      <c r="I556" s="56">
        <v>1.8007763315711194</v>
      </c>
      <c r="J556" s="56">
        <v>1.7677376763589996</v>
      </c>
      <c r="K556" s="56">
        <v>1.9603550865094033</v>
      </c>
      <c r="L556" s="56">
        <v>3.4687187093625251</v>
      </c>
      <c r="M556" s="85">
        <v>1.9760417408068081</v>
      </c>
    </row>
    <row r="557" spans="1:13" x14ac:dyDescent="0.4">
      <c r="A557" s="23" t="str">
        <f>B555&amp;C555&amp;D557</f>
        <v>CONSUMO PER CAPITA (kg ó litros por individuo)TotalAlimentacionRestaurantes</v>
      </c>
      <c r="B557" s="23">
        <v>0</v>
      </c>
      <c r="C557" s="23">
        <v>0</v>
      </c>
      <c r="D557" s="24" t="s">
        <v>109</v>
      </c>
      <c r="E557" s="24">
        <v>5.2883218324446579</v>
      </c>
      <c r="F557" s="24">
        <v>4.7658212319227244</v>
      </c>
      <c r="G557" s="24">
        <v>5.3356168622804159</v>
      </c>
      <c r="H557" s="24">
        <v>7.7420390583623444</v>
      </c>
      <c r="I557" s="24">
        <v>5.5364865163544934</v>
      </c>
      <c r="J557" s="24">
        <v>5.0036033781983242</v>
      </c>
      <c r="K557" s="24">
        <v>5.3233209853256813</v>
      </c>
      <c r="L557" s="24">
        <v>7.5486418366874988</v>
      </c>
      <c r="M557" s="85">
        <v>5.0327775661372058</v>
      </c>
    </row>
    <row r="558" spans="1:13" x14ac:dyDescent="0.4">
      <c r="A558" s="23" t="str">
        <f>B555&amp;C555&amp;D558</f>
        <v>CONSUMO PER CAPITA (kg ó litros por individuo)TotalAlimentacionRestaurantes Fast Food</v>
      </c>
      <c r="B558" s="23">
        <v>0</v>
      </c>
      <c r="C558" s="23">
        <v>0</v>
      </c>
      <c r="D558" s="23" t="s">
        <v>110</v>
      </c>
      <c r="E558" s="56">
        <v>4.0010045057144978</v>
      </c>
      <c r="F558" s="56">
        <v>3.6990531335944374</v>
      </c>
      <c r="G558" s="56">
        <v>3.5513531040379842</v>
      </c>
      <c r="H558" s="56">
        <v>5.261904582287972</v>
      </c>
      <c r="I558" s="56">
        <v>3.7354629096659564</v>
      </c>
      <c r="J558" s="56">
        <v>3.5500103300645258</v>
      </c>
      <c r="K558" s="56">
        <v>3.7454860918873414</v>
      </c>
      <c r="L558" s="56">
        <v>5.4946854947266379</v>
      </c>
      <c r="M558" s="85">
        <v>3.9007751524337229</v>
      </c>
    </row>
    <row r="559" spans="1:13" x14ac:dyDescent="0.4">
      <c r="A559" s="23" t="str">
        <f>B555&amp;C555&amp;D559</f>
        <v>CONSUMO PER CAPITA (kg ó litros por individuo)TotalAlimentacionBares/Cafeterias/Cervecerias</v>
      </c>
      <c r="B559" s="23">
        <v>0</v>
      </c>
      <c r="C559" s="23">
        <v>0</v>
      </c>
      <c r="D559" s="24" t="s">
        <v>111</v>
      </c>
      <c r="E559" s="24">
        <v>10.159980166206223</v>
      </c>
      <c r="F559" s="24">
        <v>9.748739160079273</v>
      </c>
      <c r="G559" s="24">
        <v>10.662145379762785</v>
      </c>
      <c r="H559" s="24">
        <v>15.114870934462143</v>
      </c>
      <c r="I559" s="24">
        <v>9.7629840832540964</v>
      </c>
      <c r="J559" s="24">
        <v>9.3439265998011152</v>
      </c>
      <c r="K559" s="24">
        <v>10.27510280504176</v>
      </c>
      <c r="L559" s="24">
        <v>14.556888770692458</v>
      </c>
      <c r="M559" s="85">
        <v>9.263836335899617</v>
      </c>
    </row>
    <row r="560" spans="1:13" x14ac:dyDescent="0.4">
      <c r="A560" s="23" t="str">
        <f>B555&amp;C555&amp;D560</f>
        <v>CONSUMO PER CAPITA (kg ó litros por individuo)TotalAlimentacionPanaderias/Pastelerias</v>
      </c>
      <c r="B560" s="23">
        <v>0</v>
      </c>
      <c r="C560" s="23">
        <v>0</v>
      </c>
      <c r="D560" s="23" t="s">
        <v>112</v>
      </c>
      <c r="E560" s="56">
        <v>0.29878666654329256</v>
      </c>
      <c r="F560" s="56">
        <v>0.31942655848856116</v>
      </c>
      <c r="G560" s="56">
        <v>0.31934382595062438</v>
      </c>
      <c r="H560" s="56">
        <v>0.35682116488710303</v>
      </c>
      <c r="I560" s="56">
        <v>0.34162653899546075</v>
      </c>
      <c r="J560" s="56">
        <v>0.35017857513226452</v>
      </c>
      <c r="K560" s="56">
        <v>0.33494688801249412</v>
      </c>
      <c r="L560" s="56">
        <v>0.44767221606422436</v>
      </c>
      <c r="M560" s="85">
        <v>0.3618966769093539</v>
      </c>
    </row>
    <row r="561" spans="1:13" x14ac:dyDescent="0.4">
      <c r="A561" s="23" t="str">
        <f>B555&amp;C555&amp;D561</f>
        <v>CONSUMO PER CAPITA (kg ó litros por individuo)TotalAlimentacionTda.Alimentacion/Delicatesen</v>
      </c>
      <c r="B561" s="23">
        <v>0</v>
      </c>
      <c r="C561" s="23">
        <v>0</v>
      </c>
      <c r="D561" s="24" t="s">
        <v>113</v>
      </c>
      <c r="E561" s="24">
        <v>0.34721019378805157</v>
      </c>
      <c r="F561" s="24">
        <v>0.31165171318620694</v>
      </c>
      <c r="G561" s="24">
        <v>0.3868628687635462</v>
      </c>
      <c r="H561" s="24">
        <v>0.57684146073519871</v>
      </c>
      <c r="I561" s="24">
        <v>0.28282364920218195</v>
      </c>
      <c r="J561" s="24">
        <v>0.27809881617582016</v>
      </c>
      <c r="K561" s="24">
        <v>0.26534804659036115</v>
      </c>
      <c r="L561" s="24">
        <v>0.44018161106782816</v>
      </c>
      <c r="M561" s="85">
        <v>0.25360635922673158</v>
      </c>
    </row>
    <row r="562" spans="1:13" x14ac:dyDescent="0.4">
      <c r="A562" s="23" t="str">
        <f>B555&amp;C555&amp;D562</f>
        <v>CONSUMO PER CAPITA (kg ó litros por individuo)TotalAlimentacionCanal Conveniencia/24h</v>
      </c>
      <c r="B562" s="23">
        <v>0</v>
      </c>
      <c r="C562" s="23">
        <v>0</v>
      </c>
      <c r="D562" s="23" t="s">
        <v>115</v>
      </c>
      <c r="E562" s="56">
        <v>0.8282100564235243</v>
      </c>
      <c r="F562" s="56">
        <v>0.82113649185051685</v>
      </c>
      <c r="G562" s="56">
        <v>0.81192705482739236</v>
      </c>
      <c r="H562" s="56">
        <v>1.203145950686648</v>
      </c>
      <c r="I562" s="56">
        <v>0.78993386558642742</v>
      </c>
      <c r="J562" s="56">
        <v>0.78529293004988709</v>
      </c>
      <c r="K562" s="56">
        <v>0.74916442218879287</v>
      </c>
      <c r="L562" s="56">
        <v>0.96566282668766745</v>
      </c>
      <c r="M562" s="85">
        <v>0.74651671359409943</v>
      </c>
    </row>
    <row r="563" spans="1:13" x14ac:dyDescent="0.4">
      <c r="A563" s="23" t="str">
        <f>B555&amp;C555&amp;D563</f>
        <v>CONSUMO PER CAPITA (kg ó litros por individuo)TotalAlimentacionHoteles</v>
      </c>
      <c r="B563" s="23">
        <v>0</v>
      </c>
      <c r="C563" s="23">
        <v>0</v>
      </c>
      <c r="D563" s="24" t="s">
        <v>116</v>
      </c>
      <c r="E563" s="24">
        <v>0.11194775147223554</v>
      </c>
      <c r="F563" s="24">
        <v>0.12515712188541295</v>
      </c>
      <c r="G563" s="24">
        <v>0.13407182986255337</v>
      </c>
      <c r="H563" s="24">
        <v>0.2764020355576266</v>
      </c>
      <c r="I563" s="24">
        <v>9.3813759002951164E-2</v>
      </c>
      <c r="J563" s="24">
        <v>8.0612968477673158E-2</v>
      </c>
      <c r="K563" s="24">
        <v>0.11318112847384247</v>
      </c>
      <c r="L563" s="24">
        <v>0.29335999859196149</v>
      </c>
      <c r="M563" s="85">
        <v>0.12820122197066272</v>
      </c>
    </row>
    <row r="564" spans="1:13" x14ac:dyDescent="0.4">
      <c r="A564" s="23" t="str">
        <f>B555&amp;C555&amp;D564</f>
        <v>CONSUMO PER CAPITA (kg ó litros por individuo)TotalAlimentacionEstaciones de servicio</v>
      </c>
      <c r="B564" s="23">
        <v>0</v>
      </c>
      <c r="C564" s="23">
        <v>0</v>
      </c>
      <c r="D564" s="23" t="s">
        <v>117</v>
      </c>
      <c r="E564" s="56">
        <v>0.34252488831761152</v>
      </c>
      <c r="F564" s="56">
        <v>0.329177895783962</v>
      </c>
      <c r="G564" s="56">
        <v>0.37713550092459236</v>
      </c>
      <c r="H564" s="56">
        <v>0.62219295230100657</v>
      </c>
      <c r="I564" s="56">
        <v>0.32436049963083724</v>
      </c>
      <c r="J564" s="56">
        <v>0.2790676251791453</v>
      </c>
      <c r="K564" s="56">
        <v>0.34515085887353658</v>
      </c>
      <c r="L564" s="56">
        <v>0.61211436375666239</v>
      </c>
      <c r="M564" s="85">
        <v>0.32174177115800995</v>
      </c>
    </row>
    <row r="565" spans="1:13" x14ac:dyDescent="0.4">
      <c r="A565" s="23" t="str">
        <f>B555&amp;C555&amp;D565</f>
        <v>CONSUMO PER CAPITA (kg ó litros por individuo)TotalAlimentacionMaquinas dispensadoras</v>
      </c>
      <c r="B565" s="23">
        <v>0</v>
      </c>
      <c r="C565" s="23">
        <v>0</v>
      </c>
      <c r="D565" s="24" t="s">
        <v>118</v>
      </c>
      <c r="E565" s="24">
        <v>0.37453167115287156</v>
      </c>
      <c r="F565" s="24">
        <v>0.41362191965712336</v>
      </c>
      <c r="G565" s="24">
        <v>0.41058972104258573</v>
      </c>
      <c r="H565" s="24">
        <v>0.5496616866501205</v>
      </c>
      <c r="I565" s="24">
        <v>0.33308420743621353</v>
      </c>
      <c r="J565" s="24">
        <v>0.39147917769560259</v>
      </c>
      <c r="K565" s="24">
        <v>0.40276490439796697</v>
      </c>
      <c r="L565" s="24">
        <v>0.54805081149513368</v>
      </c>
      <c r="M565" s="85">
        <v>0.40378998181292181</v>
      </c>
    </row>
    <row r="566" spans="1:13" x14ac:dyDescent="0.4">
      <c r="A566" s="23" t="str">
        <f>B555&amp;C555&amp;D566</f>
        <v>CONSUMO PER CAPITA (kg ó litros por individuo)TotalAlimentacionServicio en la empresa</v>
      </c>
      <c r="B566" s="23">
        <v>0</v>
      </c>
      <c r="C566" s="23">
        <v>0</v>
      </c>
      <c r="D566" s="23" t="s">
        <v>119</v>
      </c>
      <c r="E566" s="56">
        <v>0.2871626483772185</v>
      </c>
      <c r="F566" s="56">
        <v>0.24331529472994262</v>
      </c>
      <c r="G566" s="56">
        <v>0.27911611878337245</v>
      </c>
      <c r="H566" s="56">
        <v>0.34977916334139902</v>
      </c>
      <c r="I566" s="56">
        <v>0.28215914062800179</v>
      </c>
      <c r="J566" s="56">
        <v>0.28101319000050651</v>
      </c>
      <c r="K566" s="56">
        <v>0.28000267610790791</v>
      </c>
      <c r="L566" s="56">
        <v>0.34638302450858977</v>
      </c>
      <c r="M566" s="85">
        <v>0.2379663604391398</v>
      </c>
    </row>
    <row r="567" spans="1:13" x14ac:dyDescent="0.4">
      <c r="A567" s="23" t="str">
        <f>B555&amp;C555&amp;D567</f>
        <v>CONSUMO PER CAPITA (kg ó litros por individuo)TotalAlimentacionResto de canales</v>
      </c>
      <c r="B567" s="23">
        <v>0</v>
      </c>
      <c r="C567" s="23">
        <v>0</v>
      </c>
      <c r="D567" s="24" t="s">
        <v>120</v>
      </c>
      <c r="E567" s="24">
        <v>0.89360774401021159</v>
      </c>
      <c r="F567" s="24">
        <v>0.73934064047197556</v>
      </c>
      <c r="G567" s="24">
        <v>1.2614666695192605</v>
      </c>
      <c r="H567" s="24">
        <v>2.4408840662619888</v>
      </c>
      <c r="I567" s="24">
        <v>0.85012312173765336</v>
      </c>
      <c r="J567" s="24">
        <v>0.81742628453308641</v>
      </c>
      <c r="K567" s="24">
        <v>1.0901798228021131</v>
      </c>
      <c r="L567" s="24">
        <v>2.3370634633393297</v>
      </c>
      <c r="M567" s="85">
        <v>0.81816822964031988</v>
      </c>
    </row>
    <row r="568" spans="1:13" x14ac:dyDescent="0.4">
      <c r="A568" s="23" t="str">
        <f>B555&amp;C555&amp;D568</f>
        <v>CONSUMO PER CAPITA (kg ó litros por individuo)TotalAlimentacionEN LA CALLE</v>
      </c>
      <c r="B568" s="23">
        <v>0</v>
      </c>
      <c r="C568" s="23">
        <v>0</v>
      </c>
      <c r="D568" s="23" t="s">
        <v>122</v>
      </c>
      <c r="E568" s="56">
        <v>0.89998541631081908</v>
      </c>
      <c r="F568" s="56">
        <v>0.85480532532032083</v>
      </c>
      <c r="G568" s="56">
        <v>1.0978548733867519</v>
      </c>
      <c r="H568" s="56">
        <v>2.1560898514673994</v>
      </c>
      <c r="I568" s="56">
        <v>0.85220669752953748</v>
      </c>
      <c r="J568" s="56">
        <v>0.74411418002636009</v>
      </c>
      <c r="K568" s="56">
        <v>0.93410688327877922</v>
      </c>
      <c r="L568" s="56">
        <v>1.9691256525362839</v>
      </c>
      <c r="M568" s="85">
        <v>0.78627783878660384</v>
      </c>
    </row>
    <row r="569" spans="1:13" x14ac:dyDescent="0.4">
      <c r="A569" s="23" t="str">
        <f>B555&amp;C555&amp;D569</f>
        <v>CONSUMO PER CAPITA (kg ó litros por individuo)TotalAlimentacionEN CASA DE OTROS</v>
      </c>
      <c r="B569" s="23">
        <v>0</v>
      </c>
      <c r="C569" s="23">
        <v>0</v>
      </c>
      <c r="D569" s="24" t="s">
        <v>124</v>
      </c>
      <c r="E569" s="24">
        <v>1.6315977460764568</v>
      </c>
      <c r="F569" s="24">
        <v>1.1984277331051485</v>
      </c>
      <c r="G569" s="24">
        <v>1.0947286865206245</v>
      </c>
      <c r="H569" s="24">
        <v>1.4885122614490336</v>
      </c>
      <c r="I569" s="24">
        <v>1.3280812004196867</v>
      </c>
      <c r="J569" s="24">
        <v>1.212122138906933</v>
      </c>
      <c r="K569" s="24">
        <v>1.2062284215203585</v>
      </c>
      <c r="L569" s="24">
        <v>1.9779396725161333</v>
      </c>
      <c r="M569" s="85">
        <v>1.4262069503660586</v>
      </c>
    </row>
    <row r="570" spans="1:13" x14ac:dyDescent="0.4">
      <c r="A570" s="23" t="str">
        <f>B555&amp;C555&amp;D570</f>
        <v>CONSUMO PER CAPITA (kg ó litros por individuo)TotalAlimentacionEN EL ESTABLECIMIENTO</v>
      </c>
      <c r="B570" s="23">
        <v>0</v>
      </c>
      <c r="C570" s="23">
        <v>0</v>
      </c>
      <c r="D570" s="23" t="s">
        <v>126</v>
      </c>
      <c r="E570" s="56">
        <v>17.353478636748221</v>
      </c>
      <c r="F570" s="56">
        <v>16.363521021145353</v>
      </c>
      <c r="G570" s="56">
        <v>18.310759933746585</v>
      </c>
      <c r="H570" s="56">
        <v>27.193167509288411</v>
      </c>
      <c r="I570" s="56">
        <v>17.421705086562788</v>
      </c>
      <c r="J570" s="56">
        <v>16.194418825972566</v>
      </c>
      <c r="K570" s="56">
        <v>17.99606127223678</v>
      </c>
      <c r="L570" s="56">
        <v>26.751974683995133</v>
      </c>
      <c r="M570" s="85">
        <v>16.758479959833675</v>
      </c>
    </row>
    <row r="571" spans="1:13" x14ac:dyDescent="0.4">
      <c r="A571" s="23" t="str">
        <f>B555&amp;C555&amp;D571</f>
        <v>CONSUMO PER CAPITA (kg ó litros por individuo)TotalAlimentacionEN EL TRABAJO</v>
      </c>
      <c r="B571" s="23">
        <v>0</v>
      </c>
      <c r="C571" s="23">
        <v>0</v>
      </c>
      <c r="D571" s="24" t="s">
        <v>128</v>
      </c>
      <c r="E571" s="24">
        <v>1.4119387248710071</v>
      </c>
      <c r="F571" s="24">
        <v>1.4725266995366266</v>
      </c>
      <c r="G571" s="24">
        <v>1.4669363702017346</v>
      </c>
      <c r="H571" s="24">
        <v>1.7873038788317579</v>
      </c>
      <c r="I571" s="24">
        <v>1.3029173191983172</v>
      </c>
      <c r="J571" s="24">
        <v>1.4790839823042385</v>
      </c>
      <c r="K571" s="24">
        <v>1.5053408429730601</v>
      </c>
      <c r="L571" s="24">
        <v>1.727846729958884</v>
      </c>
      <c r="M571" s="85">
        <v>1.2318255952815829</v>
      </c>
    </row>
    <row r="572" spans="1:13" x14ac:dyDescent="0.4">
      <c r="A572" s="23" t="str">
        <f>B555&amp;C555&amp;D572</f>
        <v>CONSUMO PER CAPITA (kg ó litros por individuo)TotalAlimentacionEN COLEGIO/INSTITUTO/UNIV.</v>
      </c>
      <c r="B572" s="23">
        <v>0</v>
      </c>
      <c r="C572" s="23">
        <v>0</v>
      </c>
      <c r="D572" s="23" t="s">
        <v>130</v>
      </c>
      <c r="E572" s="56">
        <v>5.4287206336980552E-2</v>
      </c>
      <c r="F572" s="56">
        <v>5.1420262033843388E-2</v>
      </c>
      <c r="G572" s="56">
        <v>4.3684484728414415E-2</v>
      </c>
      <c r="H572" s="56">
        <v>5.3807199568809125E-2</v>
      </c>
      <c r="I572" s="56">
        <v>5.1488232533381431E-2</v>
      </c>
      <c r="J572" s="56">
        <v>4.144822517342317E-2</v>
      </c>
      <c r="K572" s="56">
        <v>3.2684607257254583E-2</v>
      </c>
      <c r="L572" s="56">
        <v>3.7998343418527585E-2</v>
      </c>
      <c r="M572" s="85">
        <v>7.0404003489270117E-2</v>
      </c>
    </row>
    <row r="573" spans="1:13" x14ac:dyDescent="0.4">
      <c r="A573" s="23" t="str">
        <f>B555&amp;C555&amp;D573</f>
        <v>CONSUMO PER CAPITA (kg ó litros por individuo)TotalAlimentacionEN MI CASA</v>
      </c>
      <c r="B573" s="23">
        <v>0</v>
      </c>
      <c r="C573" s="23">
        <v>0</v>
      </c>
      <c r="D573" s="24" t="s">
        <v>132</v>
      </c>
      <c r="E573" s="24">
        <v>2.9686500357699521</v>
      </c>
      <c r="F573" s="24">
        <v>2.7387047699844294</v>
      </c>
      <c r="G573" s="24">
        <v>2.7030183860001809</v>
      </c>
      <c r="H573" s="24">
        <v>3.484046665372734</v>
      </c>
      <c r="I573" s="24">
        <v>2.590080077790136</v>
      </c>
      <c r="J573" s="24">
        <v>2.6897258509430801</v>
      </c>
      <c r="K573" s="24">
        <v>2.6057007923059037</v>
      </c>
      <c r="L573" s="24">
        <v>3.4408662870406825</v>
      </c>
      <c r="M573" s="85">
        <v>2.5887395635130237</v>
      </c>
    </row>
    <row r="574" spans="1:13" x14ac:dyDescent="0.4">
      <c r="A574" s="23" t="str">
        <f>B555&amp;C555&amp;D574</f>
        <v>CONSUMO PER CAPITA (kg ó litros por individuo)TotalAlimentacionEN M.TRANSP.(AVION,TREN,AUTOC,E</v>
      </c>
      <c r="B574" s="23">
        <v>0</v>
      </c>
      <c r="C574" s="23">
        <v>0</v>
      </c>
      <c r="D574" s="23" t="s">
        <v>134</v>
      </c>
      <c r="E574" s="56">
        <v>7.3575743069328736E-2</v>
      </c>
      <c r="F574" s="56">
        <v>3.8162563279816333E-2</v>
      </c>
      <c r="G574" s="56">
        <v>1.5331517940667736E-2</v>
      </c>
      <c r="H574" s="56">
        <v>4.9847576014310384E-2</v>
      </c>
      <c r="I574" s="56">
        <v>2.0884370399254518E-2</v>
      </c>
      <c r="J574" s="56">
        <v>2.5554704814629729E-2</v>
      </c>
      <c r="K574" s="56">
        <v>1.6387927025969865E-2</v>
      </c>
      <c r="L574" s="56">
        <v>5.2883858037645934E-2</v>
      </c>
      <c r="M574" s="85">
        <v>2.2347550182110668E-2</v>
      </c>
    </row>
    <row r="575" spans="1:13" x14ac:dyDescent="0.4">
      <c r="A575" s="23" t="str">
        <f>B555&amp;C555&amp;D575</f>
        <v>CONSUMO PER CAPITA (kg ó litros por individuo)TotalAlimentacionEN OTRO LUGAR</v>
      </c>
      <c r="B575" s="23">
        <v>0</v>
      </c>
      <c r="C575" s="23">
        <v>0</v>
      </c>
      <c r="D575" s="24" t="s">
        <v>136</v>
      </c>
      <c r="E575" s="24">
        <v>0.4977367774419742</v>
      </c>
      <c r="F575" s="24">
        <v>0.51362774402796507</v>
      </c>
      <c r="G575" s="24">
        <v>0.65326776335834125</v>
      </c>
      <c r="H575" s="24">
        <v>1.2055461902520599</v>
      </c>
      <c r="I575" s="24">
        <v>0.56627246870029679</v>
      </c>
      <c r="J575" s="24">
        <v>0.54198007473095744</v>
      </c>
      <c r="K575" s="24">
        <v>0.58849614717136123</v>
      </c>
      <c r="L575" s="24">
        <v>1.1007913731553876</v>
      </c>
      <c r="M575" s="85">
        <v>0.56103330089231329</v>
      </c>
    </row>
    <row r="576" spans="1:13" x14ac:dyDescent="0.4">
      <c r="A576" s="23" t="str">
        <f>B555&amp;C555&amp;D576</f>
        <v>CONSUMO PER CAPITA (kg ó litros por individuo)TotalAlimentacionDESAYUNO</v>
      </c>
      <c r="B576" s="23">
        <v>0</v>
      </c>
      <c r="C576" s="23">
        <v>0</v>
      </c>
      <c r="D576" s="23" t="s">
        <v>138</v>
      </c>
      <c r="E576" s="56">
        <v>2.7445583149249106</v>
      </c>
      <c r="F576" s="56">
        <v>2.7767259825674255</v>
      </c>
      <c r="G576" s="56">
        <v>2.7049382266130144</v>
      </c>
      <c r="H576" s="56">
        <v>3.7160609578255737</v>
      </c>
      <c r="I576" s="56">
        <v>2.6396916753196589</v>
      </c>
      <c r="J576" s="56">
        <v>2.7231782688095016</v>
      </c>
      <c r="K576" s="56">
        <v>2.6156664207933424</v>
      </c>
      <c r="L576" s="56">
        <v>3.504940103640994</v>
      </c>
      <c r="M576" s="85">
        <v>2.460429382023432</v>
      </c>
    </row>
    <row r="577" spans="1:13" x14ac:dyDescent="0.4">
      <c r="A577" s="23" t="str">
        <f>B555&amp;C555&amp;D577</f>
        <v>CONSUMO PER CAPITA (kg ó litros por individuo)TotalAlimentacionAPERITIVO/ANTES DE COMER</v>
      </c>
      <c r="B577" s="23">
        <v>0</v>
      </c>
      <c r="C577" s="23">
        <v>0</v>
      </c>
      <c r="D577" s="24" t="s">
        <v>140</v>
      </c>
      <c r="E577" s="24">
        <v>2.7146151672934895</v>
      </c>
      <c r="F577" s="24">
        <v>2.4503036119143116</v>
      </c>
      <c r="G577" s="24">
        <v>2.7265056106573637</v>
      </c>
      <c r="H577" s="24">
        <v>3.9157587407412309</v>
      </c>
      <c r="I577" s="24">
        <v>2.6321437944411907</v>
      </c>
      <c r="J577" s="24">
        <v>2.3169280078732384</v>
      </c>
      <c r="K577" s="24">
        <v>2.5292708916064619</v>
      </c>
      <c r="L577" s="24">
        <v>3.7383146228494537</v>
      </c>
      <c r="M577" s="85">
        <v>2.3289525898800787</v>
      </c>
    </row>
    <row r="578" spans="1:13" x14ac:dyDescent="0.4">
      <c r="A578" s="23" t="str">
        <f>B555&amp;C555&amp;D578</f>
        <v>CONSUMO PER CAPITA (kg ó litros por individuo)TotalAlimentacionCOMIDA</v>
      </c>
      <c r="B578" s="23">
        <v>0</v>
      </c>
      <c r="C578" s="23">
        <v>0</v>
      </c>
      <c r="D578" s="23" t="s">
        <v>142</v>
      </c>
      <c r="E578" s="56">
        <v>9.4583677106108759</v>
      </c>
      <c r="F578" s="56">
        <v>8.8967633003638813</v>
      </c>
      <c r="G578" s="56">
        <v>9.5773704911216377</v>
      </c>
      <c r="H578" s="56">
        <v>12.952171599251422</v>
      </c>
      <c r="I578" s="56">
        <v>9.5485485526500113</v>
      </c>
      <c r="J578" s="56">
        <v>8.9404287652714203</v>
      </c>
      <c r="K578" s="56">
        <v>9.5818619302429209</v>
      </c>
      <c r="L578" s="56">
        <v>13.358245101404634</v>
      </c>
      <c r="M578" s="85">
        <v>9.6298164077531094</v>
      </c>
    </row>
    <row r="579" spans="1:13" x14ac:dyDescent="0.4">
      <c r="A579" s="23" t="str">
        <f>B555&amp;C555&amp;D579</f>
        <v>CONSUMO PER CAPITA (kg ó litros por individuo)TotalAlimentacionTARDE/MERIENDA</v>
      </c>
      <c r="B579" s="23">
        <v>0</v>
      </c>
      <c r="C579" s="23">
        <v>0</v>
      </c>
      <c r="D579" s="24" t="s">
        <v>144</v>
      </c>
      <c r="E579" s="24">
        <v>2.2326497417646465</v>
      </c>
      <c r="F579" s="24">
        <v>2.1795268400096468</v>
      </c>
      <c r="G579" s="24">
        <v>2.4454444278888379</v>
      </c>
      <c r="H579" s="24">
        <v>3.6526158321307594</v>
      </c>
      <c r="I579" s="24">
        <v>2.0708136960993708</v>
      </c>
      <c r="J579" s="24">
        <v>1.9652466307872463</v>
      </c>
      <c r="K579" s="24">
        <v>2.4706145243905646</v>
      </c>
      <c r="L579" s="24">
        <v>3.34247136009553</v>
      </c>
      <c r="M579" s="85">
        <v>1.980003749098491</v>
      </c>
    </row>
    <row r="580" spans="1:13" x14ac:dyDescent="0.4">
      <c r="A580" s="23" t="str">
        <f>B555&amp;C555&amp;D580</f>
        <v>CONSUMO PER CAPITA (kg ó litros por individuo)TotalAlimentacionANTES DE CENAR</v>
      </c>
      <c r="B580" s="23">
        <v>0</v>
      </c>
      <c r="C580" s="23">
        <v>0</v>
      </c>
      <c r="D580" s="23" t="s">
        <v>146</v>
      </c>
      <c r="E580" s="56">
        <v>1.2993885952225799</v>
      </c>
      <c r="F580" s="56">
        <v>1.205464097081457</v>
      </c>
      <c r="G580" s="56">
        <v>1.367225423382763</v>
      </c>
      <c r="H580" s="56">
        <v>2.1156619760712525</v>
      </c>
      <c r="I580" s="56">
        <v>1.2541343422798237</v>
      </c>
      <c r="J580" s="56">
        <v>1.1711016736484967</v>
      </c>
      <c r="K580" s="56">
        <v>1.3010192195348655</v>
      </c>
      <c r="L580" s="56">
        <v>2.0965291815710132</v>
      </c>
      <c r="M580" s="85">
        <v>1.2278118067315555</v>
      </c>
    </row>
    <row r="581" spans="1:13" x14ac:dyDescent="0.4">
      <c r="A581" s="23" t="str">
        <f>B555&amp;C555&amp;D581</f>
        <v>CONSUMO PER CAPITA (kg ó litros por individuo)TotalAlimentacionCENA</v>
      </c>
      <c r="B581" s="23">
        <v>0</v>
      </c>
      <c r="C581" s="23">
        <v>0</v>
      </c>
      <c r="D581" s="24" t="s">
        <v>148</v>
      </c>
      <c r="E581" s="24">
        <v>4.915369094477156</v>
      </c>
      <c r="F581" s="24">
        <v>4.4680509366322685</v>
      </c>
      <c r="G581" s="24">
        <v>5.0157761252500386</v>
      </c>
      <c r="H581" s="24">
        <v>8.5856335718378993</v>
      </c>
      <c r="I581" s="24">
        <v>4.7459908847614001</v>
      </c>
      <c r="J581" s="24">
        <v>4.5132375379199416</v>
      </c>
      <c r="K581" s="24">
        <v>4.9486846038782382</v>
      </c>
      <c r="L581" s="24">
        <v>8.45479866681349</v>
      </c>
      <c r="M581" s="85">
        <v>4.6532374685292961</v>
      </c>
    </row>
    <row r="582" spans="1:13" x14ac:dyDescent="0.4">
      <c r="A582" s="23" t="str">
        <f>B555&amp;C555&amp;D582</f>
        <v>CONSUMO PER CAPITA (kg ó litros por individuo)TotalAlimentacionDESPUES DE LA CENA</v>
      </c>
      <c r="B582" s="23">
        <v>0</v>
      </c>
      <c r="C582" s="23">
        <v>0</v>
      </c>
      <c r="D582" s="23" t="s">
        <v>150</v>
      </c>
      <c r="E582" s="56">
        <v>0.36839554599616375</v>
      </c>
      <c r="F582" s="56">
        <v>0.29444659252419803</v>
      </c>
      <c r="G582" s="56">
        <v>0.34300559269730035</v>
      </c>
      <c r="H582" s="56">
        <v>0.79222344128543754</v>
      </c>
      <c r="I582" s="56">
        <v>0.29235818083580778</v>
      </c>
      <c r="J582" s="56">
        <v>0.27548354227575927</v>
      </c>
      <c r="K582" s="56">
        <v>0.32364919423589195</v>
      </c>
      <c r="L582" s="56">
        <v>0.81239586803096553</v>
      </c>
      <c r="M582" s="85">
        <v>0.33295509450526428</v>
      </c>
    </row>
    <row r="583" spans="1:13" x14ac:dyDescent="0.4">
      <c r="A583" s="23" t="str">
        <f>B555&amp;C555&amp;D583</f>
        <v>CONSUMO PER CAPITA (kg ó litros por individuo)TotalAlimentacionDURANTE EL DIA</v>
      </c>
      <c r="B583" s="23">
        <v>0</v>
      </c>
      <c r="C583" s="23">
        <v>0</v>
      </c>
      <c r="D583" s="24" t="s">
        <v>152</v>
      </c>
      <c r="E583" s="24">
        <v>1.1579076632137963</v>
      </c>
      <c r="F583" s="24">
        <v>0.95991089115117967</v>
      </c>
      <c r="G583" s="24">
        <v>1.2053127694397121</v>
      </c>
      <c r="H583" s="24">
        <v>1.6882028356445069</v>
      </c>
      <c r="I583" s="24">
        <v>0.94995583150888707</v>
      </c>
      <c r="J583" s="24">
        <v>1.0228414305919897</v>
      </c>
      <c r="K583" s="24">
        <v>1.114240290546159</v>
      </c>
      <c r="L583" s="24">
        <v>1.7517274066982489</v>
      </c>
      <c r="M583" s="85">
        <v>0.83210850599164599</v>
      </c>
    </row>
    <row r="584" spans="1:13" x14ac:dyDescent="0.4">
      <c r="A584" s="23" t="str">
        <f>B555&amp;C555&amp;D584</f>
        <v>CONSUMO PER CAPITA (kg ó litros por individuo)TotalAlimentacionCON AMIGOS</v>
      </c>
      <c r="B584" s="23">
        <v>0</v>
      </c>
      <c r="C584" s="23">
        <v>0</v>
      </c>
      <c r="D584" s="23" t="s">
        <v>154</v>
      </c>
      <c r="E584" s="56">
        <v>6.5241848266741256</v>
      </c>
      <c r="F584" s="56">
        <v>6.2043908638493743</v>
      </c>
      <c r="G584" s="56">
        <v>6.4904580632008972</v>
      </c>
      <c r="H584" s="56">
        <v>9.2921086372844233</v>
      </c>
      <c r="I584" s="56">
        <v>6.7299186283229044</v>
      </c>
      <c r="J584" s="56">
        <v>5.9828159901326838</v>
      </c>
      <c r="K584" s="56">
        <v>6.3189692927494798</v>
      </c>
      <c r="L584" s="56">
        <v>9.2914243486862933</v>
      </c>
      <c r="M584" s="85">
        <v>6.1674390671981438</v>
      </c>
    </row>
    <row r="585" spans="1:13" x14ac:dyDescent="0.4">
      <c r="A585" s="23" t="str">
        <f>B555&amp;C555&amp;D585</f>
        <v>CONSUMO PER CAPITA (kg ó litros por individuo)TotalAlimentacionCON CLIENTES</v>
      </c>
      <c r="B585" s="23">
        <v>0</v>
      </c>
      <c r="C585" s="23">
        <v>0</v>
      </c>
      <c r="D585" s="24" t="s">
        <v>156</v>
      </c>
      <c r="E585" s="24">
        <v>8.7844105087903704E-2</v>
      </c>
      <c r="F585" s="24">
        <v>7.5019354479973863E-2</v>
      </c>
      <c r="G585" s="24">
        <v>7.9078450225784455E-2</v>
      </c>
      <c r="H585" s="24">
        <v>0.12607570120615091</v>
      </c>
      <c r="I585" s="24">
        <v>0.1575941131600781</v>
      </c>
      <c r="J585" s="24">
        <v>0.1227282439363602</v>
      </c>
      <c r="K585" s="24">
        <v>8.3247832279668019E-2</v>
      </c>
      <c r="L585" s="24">
        <v>0.1425848145523648</v>
      </c>
      <c r="M585" s="85">
        <v>0.15365171748386147</v>
      </c>
    </row>
    <row r="586" spans="1:13" x14ac:dyDescent="0.4">
      <c r="A586" s="23" t="str">
        <f>B555&amp;C555&amp;D586</f>
        <v>CONSUMO PER CAPITA (kg ó litros por individuo)TotalAlimentacionCON COMPAÑEROS DE TRABAJO</v>
      </c>
      <c r="B586" s="23">
        <v>0</v>
      </c>
      <c r="C586" s="23">
        <v>0</v>
      </c>
      <c r="D586" s="23" t="s">
        <v>158</v>
      </c>
      <c r="E586" s="56">
        <v>1.5766559501189823</v>
      </c>
      <c r="F586" s="56">
        <v>1.4948119159198223</v>
      </c>
      <c r="G586" s="56">
        <v>1.5176537296203736</v>
      </c>
      <c r="H586" s="56">
        <v>1.6518509893692264</v>
      </c>
      <c r="I586" s="56">
        <v>1.4794178010188308</v>
      </c>
      <c r="J586" s="56">
        <v>1.688824932063145</v>
      </c>
      <c r="K586" s="56">
        <v>1.6630623698634777</v>
      </c>
      <c r="L586" s="56">
        <v>1.6692559672377245</v>
      </c>
      <c r="M586" s="85">
        <v>1.3851643486306675</v>
      </c>
    </row>
    <row r="587" spans="1:13" x14ac:dyDescent="0.4">
      <c r="A587" s="23" t="str">
        <f>B555&amp;C555&amp;D587</f>
        <v>CONSUMO PER CAPITA (kg ó litros por individuo)TotalAlimentacionCON COMPAÑEROS DE CLASE</v>
      </c>
      <c r="B587" s="23">
        <v>0</v>
      </c>
      <c r="C587" s="23">
        <v>0</v>
      </c>
      <c r="D587" s="24" t="s">
        <v>160</v>
      </c>
      <c r="E587" s="24">
        <v>0.10623660079728521</v>
      </c>
      <c r="F587" s="24">
        <v>9.0830871710615962E-2</v>
      </c>
      <c r="G587" s="24">
        <v>8.1094136510214063E-2</v>
      </c>
      <c r="H587" s="24">
        <v>8.8928679651087847E-2</v>
      </c>
      <c r="I587" s="24">
        <v>7.9224204546142207E-2</v>
      </c>
      <c r="J587" s="24">
        <v>6.4445879615181473E-2</v>
      </c>
      <c r="K587" s="24">
        <v>8.2097803751101192E-2</v>
      </c>
      <c r="L587" s="24">
        <v>9.6342348103251735E-2</v>
      </c>
      <c r="M587" s="85">
        <v>0.11148816450925403</v>
      </c>
    </row>
    <row r="588" spans="1:13" x14ac:dyDescent="0.4">
      <c r="A588" s="23" t="str">
        <f>B555&amp;C555&amp;D588</f>
        <v>CONSUMO PER CAPITA (kg ó litros por individuo)TotalAlimentacionCON FAMILIA</v>
      </c>
      <c r="B588" s="23">
        <v>0</v>
      </c>
      <c r="C588" s="23">
        <v>0</v>
      </c>
      <c r="D588" s="23" t="s">
        <v>162</v>
      </c>
      <c r="E588" s="56">
        <v>8.7598410835758305</v>
      </c>
      <c r="F588" s="56">
        <v>7.573144449951668</v>
      </c>
      <c r="G588" s="56">
        <v>8.6099301805300783</v>
      </c>
      <c r="H588" s="56">
        <v>14.248623142650414</v>
      </c>
      <c r="I588" s="56">
        <v>8.0241289691133062</v>
      </c>
      <c r="J588" s="56">
        <v>7.5450980720667156</v>
      </c>
      <c r="K588" s="56">
        <v>8.8585398561798776</v>
      </c>
      <c r="L588" s="56">
        <v>14.034192042683612</v>
      </c>
      <c r="M588" s="85">
        <v>7.9243820837782382</v>
      </c>
    </row>
    <row r="589" spans="1:13" x14ac:dyDescent="0.4">
      <c r="A589" s="23" t="str">
        <f>B555&amp;C555&amp;D589</f>
        <v>CONSUMO PER CAPITA (kg ó litros por individuo)TotalAlimentacionCON LA PAREJA</v>
      </c>
      <c r="B589" s="23">
        <v>0</v>
      </c>
      <c r="C589" s="23">
        <v>0</v>
      </c>
      <c r="D589" s="24" t="s">
        <v>164</v>
      </c>
      <c r="E589" s="24">
        <v>4.309848819490651</v>
      </c>
      <c r="F589" s="24">
        <v>4.1664449416900613</v>
      </c>
      <c r="G589" s="24">
        <v>4.7231680818797797</v>
      </c>
      <c r="H589" s="24">
        <v>6.9455409206925633</v>
      </c>
      <c r="I589" s="24">
        <v>4.2239969563050082</v>
      </c>
      <c r="J589" s="24">
        <v>4.1718785572098174</v>
      </c>
      <c r="K589" s="24">
        <v>4.3612150696253531</v>
      </c>
      <c r="L589" s="24">
        <v>6.9583523842506985</v>
      </c>
      <c r="M589" s="85">
        <v>4.083705629922715</v>
      </c>
    </row>
    <row r="590" spans="1:13" x14ac:dyDescent="0.4">
      <c r="A590" s="23" t="str">
        <f>B555&amp;C555&amp;D590</f>
        <v>CONSUMO PER CAPITA (kg ó litros por individuo)TotalAlimentacionESTABA SOLO/A</v>
      </c>
      <c r="B590" s="23">
        <v>0</v>
      </c>
      <c r="C590" s="23">
        <v>0</v>
      </c>
      <c r="D590" s="23" t="s">
        <v>166</v>
      </c>
      <c r="E590" s="56">
        <v>3.355039452372826</v>
      </c>
      <c r="F590" s="56">
        <v>3.4524525962680901</v>
      </c>
      <c r="G590" s="56">
        <v>3.7212746379601453</v>
      </c>
      <c r="H590" s="56">
        <v>4.8851552084782686</v>
      </c>
      <c r="I590" s="56">
        <v>3.3129900053592873</v>
      </c>
      <c r="J590" s="56">
        <v>3.2515944776603622</v>
      </c>
      <c r="K590" s="56">
        <v>3.3826579041298825</v>
      </c>
      <c r="L590" s="56">
        <v>4.6967911697506661</v>
      </c>
      <c r="M590" s="85">
        <v>3.4854364790840253</v>
      </c>
    </row>
    <row r="591" spans="1:13" x14ac:dyDescent="0.4">
      <c r="A591" s="23" t="str">
        <f>B555&amp;C555&amp;D591</f>
        <v>CONSUMO PER CAPITA (kg ó litros por individuo)TotalAlimentacionOTROS</v>
      </c>
      <c r="B591" s="23">
        <v>0</v>
      </c>
      <c r="C591" s="23">
        <v>0</v>
      </c>
      <c r="D591" s="24" t="s">
        <v>168</v>
      </c>
      <c r="E591" s="24">
        <v>0.17160119283634259</v>
      </c>
      <c r="F591" s="24">
        <v>0.17410105973939793</v>
      </c>
      <c r="G591" s="24">
        <v>0.16292027373507026</v>
      </c>
      <c r="H591" s="24">
        <v>0.18003982935999868</v>
      </c>
      <c r="I591" s="24">
        <v>0.12636834531885416</v>
      </c>
      <c r="J591" s="24">
        <v>0.10106344021689141</v>
      </c>
      <c r="K591" s="24">
        <v>0.13521727631994956</v>
      </c>
      <c r="L591" s="24">
        <v>0.17048569252330503</v>
      </c>
      <c r="M591" s="85">
        <v>0.13404528216230369</v>
      </c>
    </row>
    <row r="592" spans="1:13" x14ac:dyDescent="0.4">
      <c r="A592" s="23" t="str">
        <f>B555&amp;C555&amp;D592</f>
        <v>CONSUMO PER CAPITA (kg ó litros por individuo)TotalAlimentacionESTAR TRABAJANDO</v>
      </c>
      <c r="B592" s="23">
        <v>0</v>
      </c>
      <c r="C592" s="23">
        <v>0</v>
      </c>
      <c r="D592" s="23" t="s">
        <v>170</v>
      </c>
      <c r="E592" s="56">
        <v>2.3512916183653139</v>
      </c>
      <c r="F592" s="56">
        <v>2.5833484540307392</v>
      </c>
      <c r="G592" s="56">
        <v>2.6505812927931003</v>
      </c>
      <c r="H592" s="56">
        <v>3.0808092916732566</v>
      </c>
      <c r="I592" s="56">
        <v>2.2402330382012603</v>
      </c>
      <c r="J592" s="56">
        <v>2.5355582783576782</v>
      </c>
      <c r="K592" s="56">
        <v>2.3886219163124029</v>
      </c>
      <c r="L592" s="56">
        <v>2.9172026059347043</v>
      </c>
      <c r="M592" s="85">
        <v>2.2291163054785419</v>
      </c>
    </row>
    <row r="593" spans="1:13" x14ac:dyDescent="0.4">
      <c r="A593" s="23" t="str">
        <f>B555&amp;C555&amp;D593</f>
        <v>CONSUMO PER CAPITA (kg ó litros por individuo)TotalAlimentacionCOMIDA DE NEGOCIOS</v>
      </c>
      <c r="B593" s="23">
        <v>0</v>
      </c>
      <c r="C593" s="23">
        <v>0</v>
      </c>
      <c r="D593" s="24" t="s">
        <v>172</v>
      </c>
      <c r="E593" s="24">
        <v>0.14798137364286648</v>
      </c>
      <c r="F593" s="24">
        <v>5.3656950248842011E-2</v>
      </c>
      <c r="G593" s="24">
        <v>6.4348574443413825E-2</v>
      </c>
      <c r="H593" s="24">
        <v>9.4200543290008196E-2</v>
      </c>
      <c r="I593" s="24">
        <v>6.2374571872453446E-2</v>
      </c>
      <c r="J593" s="24">
        <v>8.8951307302054319E-2</v>
      </c>
      <c r="K593" s="24">
        <v>5.0283404068090169E-2</v>
      </c>
      <c r="L593" s="24">
        <v>0.11601501719503719</v>
      </c>
      <c r="M593" s="85">
        <v>0.11253896768541322</v>
      </c>
    </row>
    <row r="594" spans="1:13" x14ac:dyDescent="0.4">
      <c r="A594" s="23" t="str">
        <f>B555&amp;C555&amp;D594</f>
        <v>CONSUMO PER CAPITA (kg ó litros por individuo)TotalAlimentacionPOR PLACER/RELAX</v>
      </c>
      <c r="B594" s="23">
        <v>0</v>
      </c>
      <c r="C594" s="23">
        <v>0</v>
      </c>
      <c r="D594" s="23" t="s">
        <v>174</v>
      </c>
      <c r="E594" s="56">
        <v>3.8162336603309748</v>
      </c>
      <c r="F594" s="56">
        <v>3.5832310084849142</v>
      </c>
      <c r="G594" s="56">
        <v>4.2913339441807796</v>
      </c>
      <c r="H594" s="56">
        <v>7.6567420740454244</v>
      </c>
      <c r="I594" s="56">
        <v>3.755459917177419</v>
      </c>
      <c r="J594" s="56">
        <v>3.4829567250753026</v>
      </c>
      <c r="K594" s="56">
        <v>4.1410720348340959</v>
      </c>
      <c r="L594" s="56">
        <v>7.6335589556735641</v>
      </c>
      <c r="M594" s="85">
        <v>3.7805519171822932</v>
      </c>
    </row>
    <row r="595" spans="1:13" x14ac:dyDescent="0.4">
      <c r="A595" s="23" t="str">
        <f>B555&amp;C555&amp;D595</f>
        <v>CONSUMO PER CAPITA (kg ó litros por individuo)TotalAlimentacionTENER HAMBRE/SIN PLANIFICAR</v>
      </c>
      <c r="B595" s="23">
        <v>0</v>
      </c>
      <c r="C595" s="23">
        <v>0</v>
      </c>
      <c r="D595" s="24" t="s">
        <v>176</v>
      </c>
      <c r="E595" s="24">
        <v>6.2375703180243276</v>
      </c>
      <c r="F595" s="24">
        <v>5.7742122818838375</v>
      </c>
      <c r="G595" s="24">
        <v>6.326750393110558</v>
      </c>
      <c r="H595" s="24">
        <v>9.3416343714996355</v>
      </c>
      <c r="I595" s="24">
        <v>6.0658352921857572</v>
      </c>
      <c r="J595" s="24">
        <v>5.5621759969843714</v>
      </c>
      <c r="K595" s="24">
        <v>6.0132312674139348</v>
      </c>
      <c r="L595" s="24">
        <v>9.1348819246483739</v>
      </c>
      <c r="M595" s="85">
        <v>5.5073056573961345</v>
      </c>
    </row>
    <row r="596" spans="1:13" x14ac:dyDescent="0.4">
      <c r="A596" s="23" t="str">
        <f>B555&amp;C555&amp;D596</f>
        <v>CONSUMO PER CAPITA (kg ó litros por individuo)TotalAlimentacionESTAR DE COMPRAS</v>
      </c>
      <c r="B596" s="23">
        <v>0</v>
      </c>
      <c r="C596" s="23">
        <v>0</v>
      </c>
      <c r="D596" s="23" t="s">
        <v>178</v>
      </c>
      <c r="E596" s="56">
        <v>0.76277225469430832</v>
      </c>
      <c r="F596" s="56">
        <v>0.84848977056468333</v>
      </c>
      <c r="G596" s="56">
        <v>0.58948686957087437</v>
      </c>
      <c r="H596" s="56">
        <v>0.99560003703119215</v>
      </c>
      <c r="I596" s="56">
        <v>0.80950546012674718</v>
      </c>
      <c r="J596" s="56">
        <v>0.75891129157186199</v>
      </c>
      <c r="K596" s="56">
        <v>0.63791290221252084</v>
      </c>
      <c r="L596" s="56">
        <v>1.0494384774701802</v>
      </c>
      <c r="M596" s="85">
        <v>0.76203237395513357</v>
      </c>
    </row>
    <row r="597" spans="1:13" x14ac:dyDescent="0.4">
      <c r="A597" s="23" t="str">
        <f>B555&amp;C555&amp;D597</f>
        <v>CONSUMO PER CAPITA (kg ó litros por individuo)TotalAlimentacionNO COCINAR EN CASA</v>
      </c>
      <c r="B597" s="23">
        <v>0</v>
      </c>
      <c r="C597" s="23">
        <v>0</v>
      </c>
      <c r="D597" s="24" t="s">
        <v>180</v>
      </c>
      <c r="E597" s="24">
        <v>1.6211735017819908</v>
      </c>
      <c r="F597" s="24">
        <v>1.4426278132477866</v>
      </c>
      <c r="G597" s="24">
        <v>1.6472126766307893</v>
      </c>
      <c r="H597" s="24">
        <v>2.2612569348624314</v>
      </c>
      <c r="I597" s="24">
        <v>1.6721407701938189</v>
      </c>
      <c r="J597" s="24">
        <v>1.6448896701943325</v>
      </c>
      <c r="K597" s="24">
        <v>1.7319428595552586</v>
      </c>
      <c r="L597" s="24">
        <v>1.9550989941764192</v>
      </c>
      <c r="M597" s="85">
        <v>1.5328613186348548</v>
      </c>
    </row>
    <row r="598" spans="1:13" x14ac:dyDescent="0.4">
      <c r="A598" s="23" t="str">
        <f>B555&amp;C555&amp;D598</f>
        <v>CONSUMO PER CAPITA (kg ó litros por individuo)TotalAlimentacionCELEBRACION/FIESTA/SALIR TOMAR</v>
      </c>
      <c r="B598" s="23">
        <v>0</v>
      </c>
      <c r="C598" s="23">
        <v>0</v>
      </c>
      <c r="D598" s="23" t="s">
        <v>182</v>
      </c>
      <c r="E598" s="56">
        <v>8.0156370268525929</v>
      </c>
      <c r="F598" s="56">
        <v>7.1937020125238584</v>
      </c>
      <c r="G598" s="56">
        <v>8.010301990749749</v>
      </c>
      <c r="H598" s="56">
        <v>11.595759224678595</v>
      </c>
      <c r="I598" s="56">
        <v>7.7735303195928562</v>
      </c>
      <c r="J598" s="56">
        <v>7.0853238351188628</v>
      </c>
      <c r="K598" s="56">
        <v>8.019554854571723</v>
      </c>
      <c r="L598" s="56">
        <v>11.322027614663337</v>
      </c>
      <c r="M598" s="85">
        <v>7.6973439825547239</v>
      </c>
    </row>
    <row r="599" spans="1:13" x14ac:dyDescent="0.4">
      <c r="A599" s="23" t="str">
        <f>B555&amp;C555&amp;D599</f>
        <v>CONSUMO PER CAPITA (kg ó litros por individuo)TotalAlimentacionVIENDO DEPORTES</v>
      </c>
      <c r="B599" s="23">
        <v>0</v>
      </c>
      <c r="C599" s="23">
        <v>0</v>
      </c>
      <c r="D599" s="24" t="s">
        <v>184</v>
      </c>
      <c r="E599" s="24">
        <v>0.54052942980813401</v>
      </c>
      <c r="F599" s="24">
        <v>0.38887165584315592</v>
      </c>
      <c r="G599" s="24">
        <v>0.32836144576145793</v>
      </c>
      <c r="H599" s="24">
        <v>0.25319896887152615</v>
      </c>
      <c r="I599" s="24">
        <v>0.31223726449218331</v>
      </c>
      <c r="J599" s="24">
        <v>0.3404223778875668</v>
      </c>
      <c r="K599" s="24">
        <v>0.37238977749601732</v>
      </c>
      <c r="L599" s="24">
        <v>0.54820188767469968</v>
      </c>
      <c r="M599" s="85">
        <v>0.32020206967102288</v>
      </c>
    </row>
    <row r="600" spans="1:13" x14ac:dyDescent="0.4">
      <c r="A600" s="23" t="str">
        <f>B555&amp;C555&amp;D600</f>
        <v>CONSUMO PER CAPITA (kg ó litros por individuo)TotalAlimentacionOTROS MOTIVOS</v>
      </c>
      <c r="B600" s="23">
        <v>0</v>
      </c>
      <c r="C600" s="23">
        <v>0</v>
      </c>
      <c r="D600" s="23" t="s">
        <v>185</v>
      </c>
      <c r="E600" s="56">
        <v>1.3980663246764777</v>
      </c>
      <c r="F600" s="56">
        <v>1.3630557079815031</v>
      </c>
      <c r="G600" s="56">
        <v>1.4772029787421992</v>
      </c>
      <c r="H600" s="56">
        <v>2.1391243886463682</v>
      </c>
      <c r="I600" s="56">
        <v>1.4423214936905278</v>
      </c>
      <c r="J600" s="56">
        <v>1.4292568006625079</v>
      </c>
      <c r="K600" s="56">
        <v>1.52999954780551</v>
      </c>
      <c r="L600" s="56">
        <v>2.3830040081328319</v>
      </c>
      <c r="M600" s="85">
        <v>1.5033656250563254</v>
      </c>
    </row>
    <row r="601" spans="1:13" x14ac:dyDescent="0.4">
      <c r="A601" s="23" t="str">
        <f>B555&amp;C601&amp;D601</f>
        <v>CONSUMO PER CAPITA (kg ó litros por individuo).T.Alimentos TOTAL INGT.ESPAÑA</v>
      </c>
      <c r="B601" s="23">
        <v>0</v>
      </c>
      <c r="C601" s="23" t="s">
        <v>44</v>
      </c>
      <c r="D601" s="24" t="s">
        <v>45</v>
      </c>
      <c r="E601" s="24">
        <v>10.290178544952211</v>
      </c>
      <c r="F601" s="24">
        <v>9.8650913814334462</v>
      </c>
      <c r="G601" s="24">
        <v>10.250411612649241</v>
      </c>
      <c r="H601" s="24">
        <v>14.551004848282792</v>
      </c>
      <c r="I601" s="24">
        <v>10.117187786106941</v>
      </c>
      <c r="J601" s="24">
        <v>10.096561879152404</v>
      </c>
      <c r="K601" s="24">
        <v>10.507219223257689</v>
      </c>
      <c r="L601" s="24">
        <v>15.013728391635604</v>
      </c>
      <c r="M601" s="85">
        <v>10.156946629480846</v>
      </c>
    </row>
    <row r="602" spans="1:13" x14ac:dyDescent="0.4">
      <c r="A602" s="23" t="str">
        <f>B555&amp;C601&amp;D602</f>
        <v>CONSUMO PER CAPITA (kg ó litros por individuo).T.Alimentos TOTAL INGHiper+Super+Discount+G.A</v>
      </c>
      <c r="B602" s="23">
        <v>0</v>
      </c>
      <c r="C602" s="23">
        <v>0</v>
      </c>
      <c r="D602" s="23" t="s">
        <v>108</v>
      </c>
      <c r="E602" s="56">
        <v>0.32389604470186228</v>
      </c>
      <c r="F602" s="56">
        <v>0.29857457734286469</v>
      </c>
      <c r="G602" s="56">
        <v>0.29161120486806641</v>
      </c>
      <c r="H602" s="56">
        <v>0.43432737654087622</v>
      </c>
      <c r="I602" s="56">
        <v>0.31636959899149908</v>
      </c>
      <c r="J602" s="56">
        <v>0.34222918245997386</v>
      </c>
      <c r="K602" s="56">
        <v>0.41128352801602308</v>
      </c>
      <c r="L602" s="56">
        <v>0.60972414841991174</v>
      </c>
      <c r="M602" s="85">
        <v>0.35113590712654885</v>
      </c>
    </row>
    <row r="603" spans="1:13" x14ac:dyDescent="0.4">
      <c r="A603" s="23" t="str">
        <f>B555&amp;C601&amp;D603</f>
        <v>CONSUMO PER CAPITA (kg ó litros por individuo).T.Alimentos TOTAL INGRestaurantes</v>
      </c>
      <c r="B603" s="23">
        <v>0</v>
      </c>
      <c r="C603" s="23">
        <v>0</v>
      </c>
      <c r="D603" s="24" t="s">
        <v>109</v>
      </c>
      <c r="E603" s="24">
        <v>2.8075432738579522</v>
      </c>
      <c r="F603" s="24">
        <v>2.5261554405597657</v>
      </c>
      <c r="G603" s="24">
        <v>2.7826196825340306</v>
      </c>
      <c r="H603" s="24">
        <v>3.9393677497410371</v>
      </c>
      <c r="I603" s="24">
        <v>2.9580542545671626</v>
      </c>
      <c r="J603" s="24">
        <v>2.7810238807070595</v>
      </c>
      <c r="K603" s="24">
        <v>2.8667335187716092</v>
      </c>
      <c r="L603" s="24">
        <v>3.9595020971855641</v>
      </c>
      <c r="M603" s="85">
        <v>2.6948787722568572</v>
      </c>
    </row>
    <row r="604" spans="1:13" x14ac:dyDescent="0.4">
      <c r="A604" s="23" t="str">
        <f>B555&amp;C601&amp;D604</f>
        <v>CONSUMO PER CAPITA (kg ó litros por individuo).T.Alimentos TOTAL INGRestaurantes Fast Food</v>
      </c>
      <c r="B604" s="23">
        <v>0</v>
      </c>
      <c r="C604" s="23">
        <v>0</v>
      </c>
      <c r="D604" s="23" t="s">
        <v>110</v>
      </c>
      <c r="E604" s="56">
        <v>3.1954193880853397</v>
      </c>
      <c r="F604" s="56">
        <v>2.9701083559685508</v>
      </c>
      <c r="G604" s="56">
        <v>2.8177228446378808</v>
      </c>
      <c r="H604" s="56">
        <v>4.072195110090326</v>
      </c>
      <c r="I604" s="56">
        <v>2.9374534875915108</v>
      </c>
      <c r="J604" s="56">
        <v>2.8185649718090233</v>
      </c>
      <c r="K604" s="56">
        <v>2.959648863094309</v>
      </c>
      <c r="L604" s="56">
        <v>4.2959869665051471</v>
      </c>
      <c r="M604" s="85">
        <v>3.079427370325365</v>
      </c>
    </row>
    <row r="605" spans="1:13" x14ac:dyDescent="0.4">
      <c r="A605" s="23" t="str">
        <f>B555&amp;C601&amp;D605</f>
        <v>CONSUMO PER CAPITA (kg ó litros por individuo).T.Alimentos TOTAL INGBares/Cafeterias/Cervecerias</v>
      </c>
      <c r="B605" s="23">
        <v>0</v>
      </c>
      <c r="C605" s="23">
        <v>0</v>
      </c>
      <c r="D605" s="24" t="s">
        <v>111</v>
      </c>
      <c r="E605" s="24">
        <v>2.7698172770223071</v>
      </c>
      <c r="F605" s="24">
        <v>2.8424954145524417</v>
      </c>
      <c r="G605" s="24">
        <v>2.9656260791754137</v>
      </c>
      <c r="H605" s="24">
        <v>4.0392205609853624</v>
      </c>
      <c r="I605" s="24">
        <v>2.7162941455049672</v>
      </c>
      <c r="J605" s="24">
        <v>2.8508911642432957</v>
      </c>
      <c r="K605" s="24">
        <v>2.9987753794755321</v>
      </c>
      <c r="L605" s="24">
        <v>4.0665241501120697</v>
      </c>
      <c r="M605" s="85">
        <v>2.7514118386543132</v>
      </c>
    </row>
    <row r="606" spans="1:13" x14ac:dyDescent="0.4">
      <c r="A606" s="23" t="str">
        <f>B555&amp;C601&amp;D606</f>
        <v>CONSUMO PER CAPITA (kg ó litros por individuo).T.Alimentos TOTAL INGPanaderias/Pastelerias</v>
      </c>
      <c r="B606" s="23">
        <v>0</v>
      </c>
      <c r="C606" s="23">
        <v>0</v>
      </c>
      <c r="D606" s="23" t="s">
        <v>112</v>
      </c>
      <c r="E606" s="56">
        <v>0.16667941874967754</v>
      </c>
      <c r="F606" s="56">
        <v>0.16733812262498471</v>
      </c>
      <c r="G606" s="56">
        <v>0.16312227227367659</v>
      </c>
      <c r="H606" s="56">
        <v>0.19058859174257986</v>
      </c>
      <c r="I606" s="56">
        <v>0.18355162995408897</v>
      </c>
      <c r="J606" s="56">
        <v>0.19897275301381345</v>
      </c>
      <c r="K606" s="56">
        <v>0.18059019770626797</v>
      </c>
      <c r="L606" s="56">
        <v>0.22300335249471279</v>
      </c>
      <c r="M606" s="85">
        <v>0.20518885532418957</v>
      </c>
    </row>
    <row r="607" spans="1:13" x14ac:dyDescent="0.4">
      <c r="A607" s="23" t="str">
        <f>B555&amp;C601&amp;D607</f>
        <v>CONSUMO PER CAPITA (kg ó litros por individuo).T.Alimentos TOTAL INGTda.Alimentacion/Delicatesen</v>
      </c>
      <c r="B607" s="23">
        <v>0</v>
      </c>
      <c r="C607" s="23">
        <v>0</v>
      </c>
      <c r="D607" s="24" t="s">
        <v>113</v>
      </c>
      <c r="E607" s="24">
        <v>4.4747602053775364E-2</v>
      </c>
      <c r="F607" s="24">
        <v>4.7682683700573027E-2</v>
      </c>
      <c r="G607" s="24">
        <v>5.1747820539638049E-2</v>
      </c>
      <c r="H607" s="24">
        <v>7.2622655739794775E-2</v>
      </c>
      <c r="I607" s="24">
        <v>4.355375344114655E-2</v>
      </c>
      <c r="J607" s="24">
        <v>5.310641636038517E-2</v>
      </c>
      <c r="K607" s="24">
        <v>4.2783165008376534E-2</v>
      </c>
      <c r="L607" s="24">
        <v>7.1795191356939903E-2</v>
      </c>
      <c r="M607" s="85">
        <v>4.305736319295185E-2</v>
      </c>
    </row>
    <row r="608" spans="1:13" x14ac:dyDescent="0.4">
      <c r="A608" s="23" t="str">
        <f>B555&amp;C601&amp;D608</f>
        <v>CONSUMO PER CAPITA (kg ó litros por individuo).T.Alimentos TOTAL INGCanal Conveniencia/24h</v>
      </c>
      <c r="B608" s="23">
        <v>0</v>
      </c>
      <c r="C608" s="23">
        <v>0</v>
      </c>
      <c r="D608" s="23" t="s">
        <v>115</v>
      </c>
      <c r="E608" s="56">
        <v>0.51699998747217557</v>
      </c>
      <c r="F608" s="56">
        <v>0.55499420577969727</v>
      </c>
      <c r="G608" s="56">
        <v>0.53623842112786635</v>
      </c>
      <c r="H608" s="56">
        <v>0.72959466649270532</v>
      </c>
      <c r="I608" s="56">
        <v>0.50905076338600475</v>
      </c>
      <c r="J608" s="56">
        <v>0.5684114920355432</v>
      </c>
      <c r="K608" s="56">
        <v>0.49501687359097252</v>
      </c>
      <c r="L608" s="56">
        <v>0.59104517854255112</v>
      </c>
      <c r="M608" s="85">
        <v>0.52913814099323286</v>
      </c>
    </row>
    <row r="609" spans="1:13" x14ac:dyDescent="0.4">
      <c r="A609" s="23" t="str">
        <f>B555&amp;C601&amp;D609</f>
        <v>CONSUMO PER CAPITA (kg ó litros por individuo).T.Alimentos TOTAL INGHoteles</v>
      </c>
      <c r="B609" s="23">
        <v>0</v>
      </c>
      <c r="C609" s="23">
        <v>0</v>
      </c>
      <c r="D609" s="24" t="s">
        <v>116</v>
      </c>
      <c r="E609" s="24">
        <v>3.1577385650517119E-2</v>
      </c>
      <c r="F609" s="24">
        <v>5.2852769218012581E-2</v>
      </c>
      <c r="G609" s="24">
        <v>3.8972641030160383E-2</v>
      </c>
      <c r="H609" s="24">
        <v>6.2137147648483125E-2</v>
      </c>
      <c r="I609" s="24">
        <v>3.6814385904366941E-2</v>
      </c>
      <c r="J609" s="24">
        <v>3.4215809972139515E-2</v>
      </c>
      <c r="K609" s="24">
        <v>2.153482777553805E-2</v>
      </c>
      <c r="L609" s="24">
        <v>0.11538280844120773</v>
      </c>
      <c r="M609" s="85">
        <v>3.1127218952831232E-2</v>
      </c>
    </row>
    <row r="610" spans="1:13" x14ac:dyDescent="0.4">
      <c r="A610" s="23" t="str">
        <f>B555&amp;C601&amp;D610</f>
        <v>CONSUMO PER CAPITA (kg ó litros por individuo).T.Alimentos TOTAL INGEstaciones de servicio</v>
      </c>
      <c r="B610" s="23">
        <v>0</v>
      </c>
      <c r="C610" s="23">
        <v>0</v>
      </c>
      <c r="D610" s="23" t="s">
        <v>117</v>
      </c>
      <c r="E610" s="56">
        <v>8.2564334452694982E-2</v>
      </c>
      <c r="F610" s="56">
        <v>9.1449178096140449E-2</v>
      </c>
      <c r="G610" s="56">
        <v>8.7639229255490642E-2</v>
      </c>
      <c r="H610" s="56">
        <v>0.1263860594422343</v>
      </c>
      <c r="I610" s="56">
        <v>7.5994000881217369E-2</v>
      </c>
      <c r="J610" s="56">
        <v>6.9325487942104885E-2</v>
      </c>
      <c r="K610" s="56">
        <v>8.3951790604019597E-2</v>
      </c>
      <c r="L610" s="56">
        <v>0.14703772936435783</v>
      </c>
      <c r="M610" s="85">
        <v>9.0331157551157004E-2</v>
      </c>
    </row>
    <row r="611" spans="1:13" x14ac:dyDescent="0.4">
      <c r="A611" s="23" t="str">
        <f>B555&amp;C601&amp;D611</f>
        <v>CONSUMO PER CAPITA (kg ó litros por individuo).T.Alimentos TOTAL INGMaquinas dispensadoras</v>
      </c>
      <c r="B611" s="23">
        <v>0</v>
      </c>
      <c r="C611" s="23">
        <v>0</v>
      </c>
      <c r="D611" s="24" t="s">
        <v>118</v>
      </c>
      <c r="E611" s="24">
        <v>1.3538447613380359E-2</v>
      </c>
      <c r="F611" s="24">
        <v>1.6483974499206498E-2</v>
      </c>
      <c r="G611" s="24">
        <v>1.4022411909478696E-2</v>
      </c>
      <c r="H611" s="24">
        <v>1.9164249110464639E-2</v>
      </c>
      <c r="I611" s="24">
        <v>1.7416404391834398E-2</v>
      </c>
      <c r="J611" s="24">
        <v>1.7425452459699266E-2</v>
      </c>
      <c r="K611" s="24">
        <v>1.5642438832776964E-2</v>
      </c>
      <c r="L611" s="24">
        <v>1.7445382103339603E-2</v>
      </c>
      <c r="M611" s="85">
        <v>1.4641421760566525E-2</v>
      </c>
    </row>
    <row r="612" spans="1:13" x14ac:dyDescent="0.4">
      <c r="A612" s="23" t="str">
        <f>B555&amp;C601&amp;D612</f>
        <v>CONSUMO PER CAPITA (kg ó litros por individuo).T.Alimentos TOTAL INGServicio en la empresa</v>
      </c>
      <c r="B612" s="23">
        <v>0</v>
      </c>
      <c r="C612" s="23">
        <v>0</v>
      </c>
      <c r="D612" s="23" t="s">
        <v>119</v>
      </c>
      <c r="E612" s="56">
        <v>6.4910238172494458E-2</v>
      </c>
      <c r="F612" s="56">
        <v>5.5940710148260138E-2</v>
      </c>
      <c r="G612" s="56">
        <v>6.2516500396215341E-2</v>
      </c>
      <c r="H612" s="56">
        <v>8.3604005923601885E-2</v>
      </c>
      <c r="I612" s="56">
        <v>5.0073584701477068E-2</v>
      </c>
      <c r="J612" s="56">
        <v>6.4496553942727616E-2</v>
      </c>
      <c r="K612" s="56">
        <v>7.2668993466711143E-2</v>
      </c>
      <c r="L612" s="56">
        <v>0.11667459632451121</v>
      </c>
      <c r="M612" s="85">
        <v>7.7653853940872347E-2</v>
      </c>
    </row>
    <row r="613" spans="1:13" x14ac:dyDescent="0.4">
      <c r="A613" s="23" t="str">
        <f>B555&amp;C601&amp;D613</f>
        <v>CONSUMO PER CAPITA (kg ó litros por individuo).T.Alimentos TOTAL INGResto de canales</v>
      </c>
      <c r="B613" s="23">
        <v>0</v>
      </c>
      <c r="C613" s="23">
        <v>0</v>
      </c>
      <c r="D613" s="24" t="s">
        <v>120</v>
      </c>
      <c r="E613" s="24">
        <v>0.27248323849249045</v>
      </c>
      <c r="F613" s="24">
        <v>0.24101727963188249</v>
      </c>
      <c r="G613" s="24">
        <v>0.4385728189868589</v>
      </c>
      <c r="H613" s="24">
        <v>0.78179808803421957</v>
      </c>
      <c r="I613" s="24">
        <v>0.27255837251534237</v>
      </c>
      <c r="J613" s="24">
        <v>0.29789977240705312</v>
      </c>
      <c r="K613" s="24">
        <v>0.35858752614870759</v>
      </c>
      <c r="L613" s="24">
        <v>0.79960728416813387</v>
      </c>
      <c r="M613" s="85">
        <v>0.28895268216989489</v>
      </c>
    </row>
    <row r="614" spans="1:13" x14ac:dyDescent="0.4">
      <c r="A614" s="23" t="str">
        <f>B555&amp;C601&amp;D614</f>
        <v>CONSUMO PER CAPITA (kg ó litros por individuo).T.Alimentos TOTAL INGEN LA CALLE</v>
      </c>
      <c r="B614" s="23">
        <v>0</v>
      </c>
      <c r="C614" s="23">
        <v>0</v>
      </c>
      <c r="D614" s="23" t="s">
        <v>122</v>
      </c>
      <c r="E614" s="56">
        <v>0.22659734249392374</v>
      </c>
      <c r="F614" s="56">
        <v>0.20926561366475174</v>
      </c>
      <c r="G614" s="56">
        <v>0.27281431369619169</v>
      </c>
      <c r="H614" s="56">
        <v>0.48617427993910423</v>
      </c>
      <c r="I614" s="56">
        <v>0.22425951805158201</v>
      </c>
      <c r="J614" s="56">
        <v>0.20587118416550929</v>
      </c>
      <c r="K614" s="56">
        <v>0.24119233772891305</v>
      </c>
      <c r="L614" s="56">
        <v>0.46461002013556008</v>
      </c>
      <c r="M614" s="85">
        <v>0.22099560415935859</v>
      </c>
    </row>
    <row r="615" spans="1:13" x14ac:dyDescent="0.4">
      <c r="A615" s="23" t="str">
        <f>B555&amp;C601&amp;D615</f>
        <v>CONSUMO PER CAPITA (kg ó litros por individuo).T.Alimentos TOTAL INGEN CASA DE OTROS</v>
      </c>
      <c r="B615" s="23">
        <v>0</v>
      </c>
      <c r="C615" s="23">
        <v>0</v>
      </c>
      <c r="D615" s="24" t="s">
        <v>124</v>
      </c>
      <c r="E615" s="24">
        <v>0.74055386613969265</v>
      </c>
      <c r="F615" s="24">
        <v>0.61928296481778211</v>
      </c>
      <c r="G615" s="24">
        <v>0.44242176036246494</v>
      </c>
      <c r="H615" s="24">
        <v>0.62525957986157066</v>
      </c>
      <c r="I615" s="24">
        <v>0.53067639815994427</v>
      </c>
      <c r="J615" s="24">
        <v>0.60717535975692549</v>
      </c>
      <c r="K615" s="24">
        <v>0.50756358924196388</v>
      </c>
      <c r="L615" s="24">
        <v>0.65863948993178112</v>
      </c>
      <c r="M615" s="85">
        <v>0.50104038823921104</v>
      </c>
    </row>
    <row r="616" spans="1:13" x14ac:dyDescent="0.4">
      <c r="A616" s="23" t="str">
        <f>B555&amp;C601&amp;D616</f>
        <v>CONSUMO PER CAPITA (kg ó litros por individuo).T.Alimentos TOTAL INGEN EL ESTABLECIMIENTO</v>
      </c>
      <c r="B616" s="23">
        <v>0</v>
      </c>
      <c r="C616" s="23">
        <v>0</v>
      </c>
      <c r="D616" s="23" t="s">
        <v>126</v>
      </c>
      <c r="E616" s="56">
        <v>6.3023851195949208</v>
      </c>
      <c r="F616" s="56">
        <v>6.1609661480610898</v>
      </c>
      <c r="G616" s="56">
        <v>6.6925246865038766</v>
      </c>
      <c r="H616" s="56">
        <v>9.8492458215068019</v>
      </c>
      <c r="I616" s="56">
        <v>6.6553247009861298</v>
      </c>
      <c r="J616" s="56">
        <v>6.4619713859615002</v>
      </c>
      <c r="K616" s="56">
        <v>6.9797014179454955</v>
      </c>
      <c r="L616" s="56">
        <v>10.269112663413942</v>
      </c>
      <c r="M616" s="85">
        <v>6.793509893973444</v>
      </c>
    </row>
    <row r="617" spans="1:13" x14ac:dyDescent="0.4">
      <c r="A617" s="23" t="str">
        <f>B555&amp;C601&amp;D617</f>
        <v>CONSUMO PER CAPITA (kg ó litros por individuo).T.Alimentos TOTAL INGEN EL TRABAJO</v>
      </c>
      <c r="B617" s="23">
        <v>0</v>
      </c>
      <c r="C617" s="23">
        <v>0</v>
      </c>
      <c r="D617" s="24" t="s">
        <v>128</v>
      </c>
      <c r="E617" s="24">
        <v>0.22572860675230444</v>
      </c>
      <c r="F617" s="24">
        <v>0.27713818411013186</v>
      </c>
      <c r="G617" s="24">
        <v>0.27107451650993886</v>
      </c>
      <c r="H617" s="24">
        <v>0.31603225966704174</v>
      </c>
      <c r="I617" s="24">
        <v>0.24749495613696942</v>
      </c>
      <c r="J617" s="24">
        <v>0.30802091670517179</v>
      </c>
      <c r="K617" s="24">
        <v>0.33433258300374008</v>
      </c>
      <c r="L617" s="24">
        <v>0.3519990211377001</v>
      </c>
      <c r="M617" s="85">
        <v>0.28634711955255521</v>
      </c>
    </row>
    <row r="618" spans="1:13" x14ac:dyDescent="0.4">
      <c r="A618" s="23" t="str">
        <f>B555&amp;C601&amp;D618</f>
        <v>CONSUMO PER CAPITA (kg ó litros por individuo).T.Alimentos TOTAL INGEN COLEGIO/INSTITUTO/UNIV.</v>
      </c>
      <c r="B618" s="23">
        <v>0</v>
      </c>
      <c r="C618" s="23">
        <v>0</v>
      </c>
      <c r="D618" s="23" t="s">
        <v>130</v>
      </c>
      <c r="E618" s="56">
        <v>1.3635125966329488E-2</v>
      </c>
      <c r="F618" s="56">
        <v>2.1189575567480211E-2</v>
      </c>
      <c r="G618" s="56">
        <v>1.4265385027506294E-2</v>
      </c>
      <c r="H618" s="56">
        <v>2.6730003919941292E-2</v>
      </c>
      <c r="I618" s="56">
        <v>2.0230750817429272E-2</v>
      </c>
      <c r="J618" s="56">
        <v>1.2846078692031689E-2</v>
      </c>
      <c r="K618" s="56">
        <v>1.4168508958607653E-2</v>
      </c>
      <c r="L618" s="56">
        <v>9.4546132150106991E-3</v>
      </c>
      <c r="M618" s="85">
        <v>2.4158941161102742E-2</v>
      </c>
    </row>
    <row r="619" spans="1:13" x14ac:dyDescent="0.4">
      <c r="A619" s="23" t="str">
        <f>B555&amp;C601&amp;D619</f>
        <v>CONSUMO PER CAPITA (kg ó litros por individuo).T.Alimentos TOTAL INGEN MI CASA</v>
      </c>
      <c r="B619" s="23">
        <v>0</v>
      </c>
      <c r="C619" s="23">
        <v>0</v>
      </c>
      <c r="D619" s="24" t="s">
        <v>132</v>
      </c>
      <c r="E619" s="24">
        <v>2.5853630900192108</v>
      </c>
      <c r="F619" s="24">
        <v>2.3869280584921904</v>
      </c>
      <c r="G619" s="24">
        <v>2.3386208990941753</v>
      </c>
      <c r="H619" s="24">
        <v>2.944503355705884</v>
      </c>
      <c r="I619" s="24">
        <v>2.2514573383448626</v>
      </c>
      <c r="J619" s="24">
        <v>2.3084926820952059</v>
      </c>
      <c r="K619" s="24">
        <v>2.2331126762913884</v>
      </c>
      <c r="L619" s="24">
        <v>2.9003714193871706</v>
      </c>
      <c r="M619" s="85">
        <v>2.1415971119775037</v>
      </c>
    </row>
    <row r="620" spans="1:13" x14ac:dyDescent="0.4">
      <c r="A620" s="23" t="str">
        <f>B555&amp;C601&amp;D620</f>
        <v>CONSUMO PER CAPITA (kg ó litros por individuo).T.Alimentos TOTAL INGEN M.TRANSP.(AVION,TREN,AUTOC,E</v>
      </c>
      <c r="B620" s="23">
        <v>0</v>
      </c>
      <c r="C620" s="23">
        <v>0</v>
      </c>
      <c r="D620" s="23" t="s">
        <v>134</v>
      </c>
      <c r="E620" s="56">
        <v>2.4825663600564683E-2</v>
      </c>
      <c r="F620" s="56">
        <v>1.5586406807023728E-2</v>
      </c>
      <c r="G620" s="56">
        <v>6.0376600799164825E-3</v>
      </c>
      <c r="H620" s="56">
        <v>1.3513789016808985E-2</v>
      </c>
      <c r="I620" s="56">
        <v>7.0131309327340664E-3</v>
      </c>
      <c r="J620" s="56">
        <v>6.9752649311493045E-3</v>
      </c>
      <c r="K620" s="56">
        <v>4.326348927716139E-3</v>
      </c>
      <c r="L620" s="56">
        <v>1.9222392911506406E-2</v>
      </c>
      <c r="M620" s="85">
        <v>5.9696802333762001E-3</v>
      </c>
    </row>
    <row r="621" spans="1:13" x14ac:dyDescent="0.4">
      <c r="A621" s="23" t="str">
        <f>B555&amp;C601&amp;D621</f>
        <v>CONSUMO PER CAPITA (kg ó litros por individuo).T.Alimentos TOTAL INGEN OTRO LUGAR</v>
      </c>
      <c r="B621" s="23">
        <v>0</v>
      </c>
      <c r="C621" s="23">
        <v>0</v>
      </c>
      <c r="D621" s="24" t="s">
        <v>136</v>
      </c>
      <c r="E621" s="24">
        <v>0.17108888377465348</v>
      </c>
      <c r="F621" s="24">
        <v>0.17473588617537283</v>
      </c>
      <c r="G621" s="24">
        <v>0.21265382159262469</v>
      </c>
      <c r="H621" s="24">
        <v>0.28954275764044302</v>
      </c>
      <c r="I621" s="24">
        <v>0.18073011035500078</v>
      </c>
      <c r="J621" s="24">
        <v>0.18521008244272946</v>
      </c>
      <c r="K621" s="24">
        <v>0.19281995572241017</v>
      </c>
      <c r="L621" s="24">
        <v>0.34031886650026461</v>
      </c>
      <c r="M621" s="85">
        <v>0.1833276523025561</v>
      </c>
    </row>
    <row r="622" spans="1:13" x14ac:dyDescent="0.4">
      <c r="A622" s="23" t="str">
        <f>B555&amp;C601&amp;D622</f>
        <v>CONSUMO PER CAPITA (kg ó litros por individuo).T.Alimentos TOTAL INGDESAYUNO</v>
      </c>
      <c r="B622" s="23">
        <v>0</v>
      </c>
      <c r="C622" s="23">
        <v>0</v>
      </c>
      <c r="D622" s="23" t="s">
        <v>138</v>
      </c>
      <c r="E622" s="56">
        <v>0.85077276469455287</v>
      </c>
      <c r="F622" s="56">
        <v>0.85191254352216927</v>
      </c>
      <c r="G622" s="56">
        <v>0.83339029726880742</v>
      </c>
      <c r="H622" s="56">
        <v>1.1026944581635847</v>
      </c>
      <c r="I622" s="56">
        <v>0.79406854200538657</v>
      </c>
      <c r="J622" s="56">
        <v>0.91388454075071479</v>
      </c>
      <c r="K622" s="56">
        <v>0.87388010005235117</v>
      </c>
      <c r="L622" s="56">
        <v>1.1750317192370632</v>
      </c>
      <c r="M622" s="85">
        <v>0.86019672043867701</v>
      </c>
    </row>
    <row r="623" spans="1:13" x14ac:dyDescent="0.4">
      <c r="A623" s="23" t="str">
        <f>B555&amp;C601&amp;D623</f>
        <v>CONSUMO PER CAPITA (kg ó litros por individuo).T.Alimentos TOTAL INGAPERITIVO/ANTES DE COMER</v>
      </c>
      <c r="B623" s="23">
        <v>0</v>
      </c>
      <c r="C623" s="23">
        <v>0</v>
      </c>
      <c r="D623" s="24" t="s">
        <v>140</v>
      </c>
      <c r="E623" s="24">
        <v>0.32963456994258022</v>
      </c>
      <c r="F623" s="24">
        <v>0.3061823299041378</v>
      </c>
      <c r="G623" s="24">
        <v>0.33874203088317673</v>
      </c>
      <c r="H623" s="24">
        <v>0.41577247712978427</v>
      </c>
      <c r="I623" s="24">
        <v>0.31124304684387544</v>
      </c>
      <c r="J623" s="24">
        <v>0.28238565097529739</v>
      </c>
      <c r="K623" s="24">
        <v>0.29715603068275814</v>
      </c>
      <c r="L623" s="24">
        <v>0.38651212293431847</v>
      </c>
      <c r="M623" s="85">
        <v>0.30171819346955275</v>
      </c>
    </row>
    <row r="624" spans="1:13" x14ac:dyDescent="0.4">
      <c r="A624" s="23" t="str">
        <f>B555&amp;C601&amp;D624</f>
        <v>CONSUMO PER CAPITA (kg ó litros por individuo).T.Alimentos TOTAL INGCOMIDA</v>
      </c>
      <c r="B624" s="23">
        <v>0</v>
      </c>
      <c r="C624" s="23">
        <v>0</v>
      </c>
      <c r="D624" s="23" t="s">
        <v>142</v>
      </c>
      <c r="E624" s="56">
        <v>5.2404447318469636</v>
      </c>
      <c r="F624" s="56">
        <v>5.0677674289238031</v>
      </c>
      <c r="G624" s="56">
        <v>5.2683111503180511</v>
      </c>
      <c r="H624" s="56">
        <v>6.9536779853723836</v>
      </c>
      <c r="I624" s="56">
        <v>5.3579548350621709</v>
      </c>
      <c r="J624" s="56">
        <v>5.243131462497769</v>
      </c>
      <c r="K624" s="56">
        <v>5.4535851333272065</v>
      </c>
      <c r="L624" s="56">
        <v>7.4098920736054463</v>
      </c>
      <c r="M624" s="85">
        <v>5.4182477261875119</v>
      </c>
    </row>
    <row r="625" spans="1:13" x14ac:dyDescent="0.4">
      <c r="A625" s="23" t="str">
        <f>B555&amp;C601&amp;D625</f>
        <v>CONSUMO PER CAPITA (kg ó litros por individuo).T.Alimentos TOTAL INGTARDE/MERIENDA</v>
      </c>
      <c r="B625" s="23">
        <v>0</v>
      </c>
      <c r="C625" s="23">
        <v>0</v>
      </c>
      <c r="D625" s="24" t="s">
        <v>144</v>
      </c>
      <c r="E625" s="24">
        <v>0.43866901650199697</v>
      </c>
      <c r="F625" s="24">
        <v>0.48036333169553103</v>
      </c>
      <c r="G625" s="24">
        <v>0.46301227357726116</v>
      </c>
      <c r="H625" s="24">
        <v>0.66655455275076714</v>
      </c>
      <c r="I625" s="24">
        <v>0.41150332072092022</v>
      </c>
      <c r="J625" s="24">
        <v>0.43448952684011943</v>
      </c>
      <c r="K625" s="24">
        <v>0.51502646585429945</v>
      </c>
      <c r="L625" s="24">
        <v>0.6660371311687231</v>
      </c>
      <c r="M625" s="85">
        <v>0.40854024385132587</v>
      </c>
    </row>
    <row r="626" spans="1:13" x14ac:dyDescent="0.4">
      <c r="A626" s="23" t="str">
        <f>B555&amp;C601&amp;D626</f>
        <v>CONSUMO PER CAPITA (kg ó litros por individuo).T.Alimentos TOTAL INGANTES DE CENAR</v>
      </c>
      <c r="B626" s="23">
        <v>0</v>
      </c>
      <c r="C626" s="23">
        <v>0</v>
      </c>
      <c r="D626" s="23" t="s">
        <v>146</v>
      </c>
      <c r="E626" s="56">
        <v>0.11939759473051346</v>
      </c>
      <c r="F626" s="56">
        <v>0.14480109146846881</v>
      </c>
      <c r="G626" s="56">
        <v>0.11601000720359868</v>
      </c>
      <c r="H626" s="56">
        <v>0.19794595209272986</v>
      </c>
      <c r="I626" s="56">
        <v>0.13142727200170473</v>
      </c>
      <c r="J626" s="56">
        <v>0.13200879105872734</v>
      </c>
      <c r="K626" s="56">
        <v>0.13941304883044423</v>
      </c>
      <c r="L626" s="56">
        <v>0.18426716558886275</v>
      </c>
      <c r="M626" s="85">
        <v>0.1208174140276782</v>
      </c>
    </row>
    <row r="627" spans="1:13" x14ac:dyDescent="0.4">
      <c r="A627" s="23" t="str">
        <f>B555&amp;C601&amp;D627</f>
        <v>CONSUMO PER CAPITA (kg ó litros por individuo).T.Alimentos TOTAL INGCENA</v>
      </c>
      <c r="B627" s="23">
        <v>0</v>
      </c>
      <c r="C627" s="23">
        <v>0</v>
      </c>
      <c r="D627" s="24" t="s">
        <v>148</v>
      </c>
      <c r="E627" s="24">
        <v>3.0984534184834067</v>
      </c>
      <c r="F627" s="24">
        <v>2.8621552467998437</v>
      </c>
      <c r="G627" s="24">
        <v>3.0669797415799502</v>
      </c>
      <c r="H627" s="24">
        <v>4.9123308608035305</v>
      </c>
      <c r="I627" s="24">
        <v>2.9842585918352085</v>
      </c>
      <c r="J627" s="24">
        <v>2.9287491723002841</v>
      </c>
      <c r="K627" s="24">
        <v>3.0661390554249097</v>
      </c>
      <c r="L627" s="24">
        <v>4.8880381665715875</v>
      </c>
      <c r="M627" s="85">
        <v>2.9110472975220718</v>
      </c>
    </row>
    <row r="628" spans="1:13" x14ac:dyDescent="0.4">
      <c r="A628" s="23" t="str">
        <f>B555&amp;C601&amp;D628</f>
        <v>CONSUMO PER CAPITA (kg ó litros por individuo).T.Alimentos TOTAL INGDESPUES DE LA CENA</v>
      </c>
      <c r="B628" s="23">
        <v>0</v>
      </c>
      <c r="C628" s="23">
        <v>0</v>
      </c>
      <c r="D628" s="23" t="s">
        <v>150</v>
      </c>
      <c r="E628" s="56">
        <v>4.5857609850684593E-2</v>
      </c>
      <c r="F628" s="56">
        <v>5.0127246749665989E-2</v>
      </c>
      <c r="G628" s="56">
        <v>3.2836926248991434E-2</v>
      </c>
      <c r="H628" s="56">
        <v>0.12635192949623117</v>
      </c>
      <c r="I628" s="56">
        <v>3.53754424648361E-2</v>
      </c>
      <c r="J628" s="56">
        <v>3.8984991319067901E-2</v>
      </c>
      <c r="K628" s="56">
        <v>3.1909497603327869E-2</v>
      </c>
      <c r="L628" s="56">
        <v>0.13363580836074668</v>
      </c>
      <c r="M628" s="85">
        <v>5.2830923757124247E-2</v>
      </c>
    </row>
    <row r="629" spans="1:13" x14ac:dyDescent="0.4">
      <c r="A629" s="23" t="str">
        <f>B555&amp;C601&amp;D629</f>
        <v>CONSUMO PER CAPITA (kg ó litros por individuo).T.Alimentos TOTAL INGDURANTE EL DIA</v>
      </c>
      <c r="B629" s="23">
        <v>0</v>
      </c>
      <c r="C629" s="23">
        <v>0</v>
      </c>
      <c r="D629" s="24" t="s">
        <v>152</v>
      </c>
      <c r="E629" s="24">
        <v>0.1669493585802079</v>
      </c>
      <c r="F629" s="24">
        <v>0.10178230061115476</v>
      </c>
      <c r="G629" s="24">
        <v>0.13113051723488731</v>
      </c>
      <c r="H629" s="24">
        <v>0.17567649039013872</v>
      </c>
      <c r="I629" s="24">
        <v>9.1357279443204278E-2</v>
      </c>
      <c r="J629" s="24">
        <v>0.12292752999420789</v>
      </c>
      <c r="K629" s="24">
        <v>0.13010694052770366</v>
      </c>
      <c r="L629" s="24">
        <v>0.17031541606475767</v>
      </c>
      <c r="M629" s="85">
        <v>8.3548606089400401E-2</v>
      </c>
    </row>
    <row r="630" spans="1:13" x14ac:dyDescent="0.4">
      <c r="A630" s="23" t="str">
        <f>B555&amp;C601&amp;D630</f>
        <v>CONSUMO PER CAPITA (kg ó litros por individuo).T.Alimentos TOTAL INGCON AMIGOS</v>
      </c>
      <c r="B630" s="23">
        <v>0</v>
      </c>
      <c r="C630" s="23">
        <v>0</v>
      </c>
      <c r="D630" s="23" t="s">
        <v>154</v>
      </c>
      <c r="E630" s="56">
        <v>2.0994607829658398</v>
      </c>
      <c r="F630" s="56">
        <v>2.0518716385655642</v>
      </c>
      <c r="G630" s="56">
        <v>2.0225353719482952</v>
      </c>
      <c r="H630" s="56">
        <v>2.7398035528644895</v>
      </c>
      <c r="I630" s="56">
        <v>2.2202474053816261</v>
      </c>
      <c r="J630" s="56">
        <v>2.0785546500471139</v>
      </c>
      <c r="K630" s="56">
        <v>1.9921037856886645</v>
      </c>
      <c r="L630" s="56">
        <v>2.9130072918591479</v>
      </c>
      <c r="M630" s="85">
        <v>2.0620939483051224</v>
      </c>
    </row>
    <row r="631" spans="1:13" x14ac:dyDescent="0.4">
      <c r="A631" s="23" t="str">
        <f>B555&amp;C601&amp;D631</f>
        <v>CONSUMO PER CAPITA (kg ó litros por individuo).T.Alimentos TOTAL INGCON CLIENTES</v>
      </c>
      <c r="B631" s="23">
        <v>0</v>
      </c>
      <c r="C631" s="23">
        <v>0</v>
      </c>
      <c r="D631" s="24" t="s">
        <v>156</v>
      </c>
      <c r="E631" s="24">
        <v>1.849135323883087E-2</v>
      </c>
      <c r="F631" s="24">
        <v>1.472947636636074E-2</v>
      </c>
      <c r="G631" s="24">
        <v>1.7417653520136342E-2</v>
      </c>
      <c r="H631" s="24">
        <v>4.8301693012615658E-2</v>
      </c>
      <c r="I631" s="24">
        <v>5.2547717222209203E-2</v>
      </c>
      <c r="J631" s="24">
        <v>5.3801285674520784E-2</v>
      </c>
      <c r="K631" s="24">
        <v>2.46766495580161E-2</v>
      </c>
      <c r="L631" s="24">
        <v>4.8437855593408179E-2</v>
      </c>
      <c r="M631" s="85">
        <v>6.4389450789052075E-2</v>
      </c>
    </row>
    <row r="632" spans="1:13" x14ac:dyDescent="0.4">
      <c r="A632" s="23" t="str">
        <f>B555&amp;C601&amp;D632</f>
        <v>CONSUMO PER CAPITA (kg ó litros por individuo).T.Alimentos TOTAL INGCON COMPAÑEROS DE TRABAJO</v>
      </c>
      <c r="B632" s="23">
        <v>0</v>
      </c>
      <c r="C632" s="23">
        <v>0</v>
      </c>
      <c r="D632" s="23" t="s">
        <v>158</v>
      </c>
      <c r="E632" s="56">
        <v>0.42165227568452657</v>
      </c>
      <c r="F632" s="56">
        <v>0.36281419764453954</v>
      </c>
      <c r="G632" s="56">
        <v>0.38613478027138526</v>
      </c>
      <c r="H632" s="56">
        <v>0.4299943120532751</v>
      </c>
      <c r="I632" s="56">
        <v>0.39816924890896377</v>
      </c>
      <c r="J632" s="56">
        <v>0.50760813862857845</v>
      </c>
      <c r="K632" s="56">
        <v>0.48747848498425395</v>
      </c>
      <c r="L632" s="56">
        <v>0.4157195563876171</v>
      </c>
      <c r="M632" s="85">
        <v>0.37148094334839038</v>
      </c>
    </row>
    <row r="633" spans="1:13" x14ac:dyDescent="0.4">
      <c r="A633" s="23" t="str">
        <f>B555&amp;C601&amp;D633</f>
        <v>CONSUMO PER CAPITA (kg ó litros por individuo).T.Alimentos TOTAL INGCON COMPAÑEROS DE CLASE</v>
      </c>
      <c r="B633" s="23">
        <v>0</v>
      </c>
      <c r="C633" s="23">
        <v>0</v>
      </c>
      <c r="D633" s="24" t="s">
        <v>160</v>
      </c>
      <c r="E633" s="24">
        <v>4.2450703739934099E-2</v>
      </c>
      <c r="F633" s="24">
        <v>4.9366963357667659E-2</v>
      </c>
      <c r="G633" s="24">
        <v>3.0364369610477927E-2</v>
      </c>
      <c r="H633" s="24">
        <v>1.730803772527097E-2</v>
      </c>
      <c r="I633" s="24">
        <v>4.0469172632781283E-2</v>
      </c>
      <c r="J633" s="24">
        <v>2.4301088450679326E-2</v>
      </c>
      <c r="K633" s="24">
        <v>3.1608840922690583E-2</v>
      </c>
      <c r="L633" s="24">
        <v>2.9734961908925814E-2</v>
      </c>
      <c r="M633" s="85">
        <v>6.4424271199605601E-2</v>
      </c>
    </row>
    <row r="634" spans="1:13" x14ac:dyDescent="0.4">
      <c r="A634" s="23" t="str">
        <f>B555&amp;C601&amp;D634</f>
        <v>CONSUMO PER CAPITA (kg ó litros por individuo).T.Alimentos TOTAL INGCON FAMILIA</v>
      </c>
      <c r="B634" s="23">
        <v>0</v>
      </c>
      <c r="C634" s="23">
        <v>0</v>
      </c>
      <c r="D634" s="23" t="s">
        <v>162</v>
      </c>
      <c r="E634" s="56">
        <v>4.5400264550700156</v>
      </c>
      <c r="F634" s="56">
        <v>4.1147405550380585</v>
      </c>
      <c r="G634" s="56">
        <v>4.3328690907057759</v>
      </c>
      <c r="H634" s="56">
        <v>6.6613197470449226</v>
      </c>
      <c r="I634" s="56">
        <v>4.2170199798943866</v>
      </c>
      <c r="J634" s="56">
        <v>4.1726037649753076</v>
      </c>
      <c r="K634" s="56">
        <v>4.759018958297121</v>
      </c>
      <c r="L634" s="56">
        <v>6.7772695228084938</v>
      </c>
      <c r="M634" s="85">
        <v>4.248375813473805</v>
      </c>
    </row>
    <row r="635" spans="1:13" x14ac:dyDescent="0.4">
      <c r="A635" s="23" t="str">
        <f>B555&amp;C601&amp;D635</f>
        <v>CONSUMO PER CAPITA (kg ó litros por individuo).T.Alimentos TOTAL INGCON LA PAREJA</v>
      </c>
      <c r="B635" s="23">
        <v>0</v>
      </c>
      <c r="C635" s="23">
        <v>0</v>
      </c>
      <c r="D635" s="24" t="s">
        <v>164</v>
      </c>
      <c r="E635" s="24">
        <v>2.1498555611726986</v>
      </c>
      <c r="F635" s="24">
        <v>2.0436931831905243</v>
      </c>
      <c r="G635" s="24">
        <v>2.16658076467884</v>
      </c>
      <c r="H635" s="24">
        <v>3.1231068858887543</v>
      </c>
      <c r="I635" s="24">
        <v>2.0500488162739803</v>
      </c>
      <c r="J635" s="24">
        <v>2.1056471147212545</v>
      </c>
      <c r="K635" s="24">
        <v>1.9963817580888399</v>
      </c>
      <c r="L635" s="24">
        <v>3.1945185128165519</v>
      </c>
      <c r="M635" s="85">
        <v>2.0189243999611808</v>
      </c>
    </row>
    <row r="636" spans="1:13" x14ac:dyDescent="0.4">
      <c r="A636" s="23" t="str">
        <f>B555&amp;C601&amp;D636</f>
        <v>CONSUMO PER CAPITA (kg ó litros por individuo).T.Alimentos TOTAL INGESTABA SOLO/A</v>
      </c>
      <c r="B636" s="23">
        <v>0</v>
      </c>
      <c r="C636" s="23">
        <v>0</v>
      </c>
      <c r="D636" s="23" t="s">
        <v>166</v>
      </c>
      <c r="E636" s="56">
        <v>0.95649087764273699</v>
      </c>
      <c r="F636" s="56">
        <v>1.1584256462623941</v>
      </c>
      <c r="G636" s="56">
        <v>1.2242813324223942</v>
      </c>
      <c r="H636" s="56">
        <v>1.4630092598934765</v>
      </c>
      <c r="I636" s="56">
        <v>1.0885586859807603</v>
      </c>
      <c r="J636" s="56">
        <v>1.1108066376909427</v>
      </c>
      <c r="K636" s="56">
        <v>1.1726368720104225</v>
      </c>
      <c r="L636" s="56">
        <v>1.5750494716673737</v>
      </c>
      <c r="M636" s="85">
        <v>1.2670366172866239</v>
      </c>
    </row>
    <row r="637" spans="1:13" x14ac:dyDescent="0.4">
      <c r="A637" s="23" t="str">
        <f>B555&amp;C601&amp;D637</f>
        <v>CONSUMO PER CAPITA (kg ó litros por individuo).T.Alimentos TOTAL INGOTROS</v>
      </c>
      <c r="B637" s="23">
        <v>0</v>
      </c>
      <c r="C637" s="23">
        <v>0</v>
      </c>
      <c r="D637" s="24" t="s">
        <v>168</v>
      </c>
      <c r="E637" s="24">
        <v>6.1750535580815662E-2</v>
      </c>
      <c r="F637" s="24">
        <v>6.9449520954902283E-2</v>
      </c>
      <c r="G637" s="24">
        <v>7.022790434447633E-2</v>
      </c>
      <c r="H637" s="24">
        <v>6.8160655253282507E-2</v>
      </c>
      <c r="I637" s="24">
        <v>5.012510264341926E-2</v>
      </c>
      <c r="J637" s="24">
        <v>4.3240004735500895E-2</v>
      </c>
      <c r="K637" s="24">
        <v>4.3313339358391059E-2</v>
      </c>
      <c r="L637" s="24">
        <v>5.9992566631755583E-2</v>
      </c>
      <c r="M637" s="85">
        <v>6.0220532020572044E-2</v>
      </c>
    </row>
    <row r="638" spans="1:13" x14ac:dyDescent="0.4">
      <c r="A638" s="23" t="str">
        <f>B555&amp;C601&amp;D638</f>
        <v>CONSUMO PER CAPITA (kg ó litros por individuo).T.Alimentos TOTAL INGESTAR TRABAJANDO</v>
      </c>
      <c r="B638" s="23">
        <v>0</v>
      </c>
      <c r="C638" s="23">
        <v>0</v>
      </c>
      <c r="D638" s="23" t="s">
        <v>170</v>
      </c>
      <c r="E638" s="56">
        <v>0.60946437095917105</v>
      </c>
      <c r="F638" s="56">
        <v>0.68584471567371452</v>
      </c>
      <c r="G638" s="56">
        <v>0.69645160471873435</v>
      </c>
      <c r="H638" s="56">
        <v>0.79941246822555734</v>
      </c>
      <c r="I638" s="56">
        <v>0.62464653909403112</v>
      </c>
      <c r="J638" s="56">
        <v>0.7083249030845723</v>
      </c>
      <c r="K638" s="56">
        <v>0.66731117076403457</v>
      </c>
      <c r="L638" s="56">
        <v>0.89172025706453029</v>
      </c>
      <c r="M638" s="85">
        <v>0.66396629420476161</v>
      </c>
    </row>
    <row r="639" spans="1:13" x14ac:dyDescent="0.4">
      <c r="A639" s="23" t="str">
        <f>B555&amp;C601&amp;D639</f>
        <v>CONSUMO PER CAPITA (kg ó litros por individuo).T.Alimentos TOTAL INGCOMIDA DE NEGOCIOS</v>
      </c>
      <c r="B639" s="23">
        <v>0</v>
      </c>
      <c r="C639" s="23">
        <v>0</v>
      </c>
      <c r="D639" s="24" t="s">
        <v>172</v>
      </c>
      <c r="E639" s="24">
        <v>5.0311340960370682E-2</v>
      </c>
      <c r="F639" s="24">
        <v>1.8956315790989022E-2</v>
      </c>
      <c r="G639" s="24">
        <v>2.6176195398327363E-2</v>
      </c>
      <c r="H639" s="24">
        <v>4.4592829672463204E-2</v>
      </c>
      <c r="I639" s="24">
        <v>3.2605415278131718E-2</v>
      </c>
      <c r="J639" s="24">
        <v>5.6202930843836069E-2</v>
      </c>
      <c r="K639" s="24">
        <v>2.1055324094202403E-2</v>
      </c>
      <c r="L639" s="24">
        <v>5.9002963121143892E-2</v>
      </c>
      <c r="M639" s="85">
        <v>5.3659150376924987E-2</v>
      </c>
    </row>
    <row r="640" spans="1:13" x14ac:dyDescent="0.4">
      <c r="A640" s="23" t="str">
        <f>B555&amp;C601&amp;D640</f>
        <v>CONSUMO PER CAPITA (kg ó litros por individuo).T.Alimentos TOTAL INGPOR PLACER/RELAX</v>
      </c>
      <c r="B640" s="23">
        <v>0</v>
      </c>
      <c r="C640" s="23">
        <v>0</v>
      </c>
      <c r="D640" s="23" t="s">
        <v>174</v>
      </c>
      <c r="E640" s="56">
        <v>1.6095741691341239</v>
      </c>
      <c r="F640" s="56">
        <v>1.5334515059311775</v>
      </c>
      <c r="G640" s="56">
        <v>1.8006776486883431</v>
      </c>
      <c r="H640" s="56">
        <v>3.1138849417711412</v>
      </c>
      <c r="I640" s="56">
        <v>1.6536673938633946</v>
      </c>
      <c r="J640" s="56">
        <v>1.5771599780464796</v>
      </c>
      <c r="K640" s="56">
        <v>1.8003507925713405</v>
      </c>
      <c r="L640" s="56">
        <v>3.1548112775707686</v>
      </c>
      <c r="M640" s="85">
        <v>1.6323110341473104</v>
      </c>
    </row>
    <row r="641" spans="1:13" x14ac:dyDescent="0.4">
      <c r="A641" s="23" t="str">
        <f>B555&amp;C601&amp;D641</f>
        <v>CONSUMO PER CAPITA (kg ó litros por individuo).T.Alimentos TOTAL INGTENER HAMBRE/SIN PLANIFICAR</v>
      </c>
      <c r="B641" s="23">
        <v>0</v>
      </c>
      <c r="C641" s="23">
        <v>0</v>
      </c>
      <c r="D641" s="24" t="s">
        <v>176</v>
      </c>
      <c r="E641" s="24">
        <v>2.9649669371722651</v>
      </c>
      <c r="F641" s="24">
        <v>2.7406789321069605</v>
      </c>
      <c r="G641" s="24">
        <v>2.8659289331590259</v>
      </c>
      <c r="H641" s="24">
        <v>3.8964638239026712</v>
      </c>
      <c r="I641" s="24">
        <v>2.7965903319381105</v>
      </c>
      <c r="J641" s="24">
        <v>2.7164086481352911</v>
      </c>
      <c r="K641" s="24">
        <v>2.7419650420373944</v>
      </c>
      <c r="L641" s="24">
        <v>4.056442411238268</v>
      </c>
      <c r="M641" s="85">
        <v>2.6320347160099571</v>
      </c>
    </row>
    <row r="642" spans="1:13" x14ac:dyDescent="0.4">
      <c r="A642" s="23" t="str">
        <f>B555&amp;C601&amp;D642</f>
        <v>CONSUMO PER CAPITA (kg ó litros por individuo).T.Alimentos TOTAL INGESTAR DE COMPRAS</v>
      </c>
      <c r="B642" s="23">
        <v>0</v>
      </c>
      <c r="C642" s="23">
        <v>0</v>
      </c>
      <c r="D642" s="23" t="s">
        <v>178</v>
      </c>
      <c r="E642" s="56">
        <v>0.376967652138327</v>
      </c>
      <c r="F642" s="56">
        <v>0.45235465076471265</v>
      </c>
      <c r="G642" s="56">
        <v>0.25801450379505275</v>
      </c>
      <c r="H642" s="56">
        <v>0.47019175947846087</v>
      </c>
      <c r="I642" s="56">
        <v>0.38448995275715547</v>
      </c>
      <c r="J642" s="56">
        <v>0.41881024127168986</v>
      </c>
      <c r="K642" s="56">
        <v>0.32693423981446934</v>
      </c>
      <c r="L642" s="56">
        <v>0.52957889915582756</v>
      </c>
      <c r="M642" s="85">
        <v>0.40082579003162433</v>
      </c>
    </row>
    <row r="643" spans="1:13" x14ac:dyDescent="0.4">
      <c r="A643" s="23" t="str">
        <f>B555&amp;C601&amp;D643</f>
        <v>CONSUMO PER CAPITA (kg ó litros por individuo).T.Alimentos TOTAL INGNO COCINAR EN CASA</v>
      </c>
      <c r="B643" s="23">
        <v>0</v>
      </c>
      <c r="C643" s="23">
        <v>0</v>
      </c>
      <c r="D643" s="24" t="s">
        <v>180</v>
      </c>
      <c r="E643" s="24">
        <v>1.1641165831949951</v>
      </c>
      <c r="F643" s="24">
        <v>1.0443220447152133</v>
      </c>
      <c r="G643" s="24">
        <v>1.2239584137975428</v>
      </c>
      <c r="H643" s="24">
        <v>1.5841578242731478</v>
      </c>
      <c r="I643" s="24">
        <v>1.1903210073518191</v>
      </c>
      <c r="J643" s="24">
        <v>1.2351662876242622</v>
      </c>
      <c r="K643" s="24">
        <v>1.2291810646750083</v>
      </c>
      <c r="L643" s="24">
        <v>1.327167654237039</v>
      </c>
      <c r="M643" s="85">
        <v>1.1056113801219043</v>
      </c>
    </row>
    <row r="644" spans="1:13" x14ac:dyDescent="0.4">
      <c r="A644" s="23" t="str">
        <f>B555&amp;C601&amp;D644</f>
        <v>CONSUMO PER CAPITA (kg ó litros por individuo).T.Alimentos TOTAL INGCELEBRACION/FIESTA/SALIR TOMAR</v>
      </c>
      <c r="B644" s="23">
        <v>0</v>
      </c>
      <c r="C644" s="23">
        <v>0</v>
      </c>
      <c r="D644" s="23" t="s">
        <v>182</v>
      </c>
      <c r="E644" s="56">
        <v>2.752529857585778</v>
      </c>
      <c r="F644" s="56">
        <v>2.6585648974498417</v>
      </c>
      <c r="G644" s="56">
        <v>2.7176551606497661</v>
      </c>
      <c r="H644" s="56">
        <v>3.8104919220829205</v>
      </c>
      <c r="I644" s="56">
        <v>2.6945594202868035</v>
      </c>
      <c r="J644" s="56">
        <v>2.6248495320934837</v>
      </c>
      <c r="K644" s="56">
        <v>2.916022140256481</v>
      </c>
      <c r="L644" s="56">
        <v>3.8847483087796251</v>
      </c>
      <c r="M644" s="85">
        <v>2.8789047005688242</v>
      </c>
    </row>
    <row r="645" spans="1:13" x14ac:dyDescent="0.4">
      <c r="A645" s="23" t="str">
        <f>B555&amp;C601&amp;D645</f>
        <v>CONSUMO PER CAPITA (kg ó litros por individuo).T.Alimentos TOTAL INGVIENDO DEPORTES</v>
      </c>
      <c r="B645" s="23">
        <v>0</v>
      </c>
      <c r="C645" s="23">
        <v>0</v>
      </c>
      <c r="D645" s="24" t="s">
        <v>184</v>
      </c>
      <c r="E645" s="24">
        <v>0.17204565601913363</v>
      </c>
      <c r="F645" s="24">
        <v>0.12667448962678504</v>
      </c>
      <c r="G645" s="24">
        <v>7.9994725579425691E-2</v>
      </c>
      <c r="H645" s="24">
        <v>7.9527707818154755E-2</v>
      </c>
      <c r="I645" s="24">
        <v>0.12926829795676514</v>
      </c>
      <c r="J645" s="24">
        <v>0.12410417360894639</v>
      </c>
      <c r="K645" s="24">
        <v>0.12967937614974981</v>
      </c>
      <c r="L645" s="24">
        <v>0.1571500220081288</v>
      </c>
      <c r="M645" s="85">
        <v>0.10146877907467935</v>
      </c>
    </row>
    <row r="646" spans="1:13" x14ac:dyDescent="0.4">
      <c r="A646" s="23" t="str">
        <f>B555&amp;C601&amp;D646</f>
        <v>CONSUMO PER CAPITA (kg ó litros por individuo).T.Alimentos TOTAL INGOTROS MOTIVOS</v>
      </c>
      <c r="B646" s="23">
        <v>0</v>
      </c>
      <c r="C646" s="23">
        <v>0</v>
      </c>
      <c r="D646" s="23" t="s">
        <v>185</v>
      </c>
      <c r="E646" s="56">
        <v>0.59020166394124418</v>
      </c>
      <c r="F646" s="56">
        <v>0.60424612817040713</v>
      </c>
      <c r="G646" s="56">
        <v>0.5815540285555213</v>
      </c>
      <c r="H646" s="56">
        <v>0.75227996937711139</v>
      </c>
      <c r="I646" s="56">
        <v>0.61103813156058528</v>
      </c>
      <c r="J646" s="56">
        <v>0.63553511713998934</v>
      </c>
      <c r="K646" s="56">
        <v>0.67471838620480051</v>
      </c>
      <c r="L646" s="56">
        <v>0.95310696722504562</v>
      </c>
      <c r="M646" s="85">
        <v>0.68816416992435536</v>
      </c>
    </row>
    <row r="647" spans="1:13" x14ac:dyDescent="0.4">
      <c r="A647" s="23" t="str">
        <f>B555&amp;C647&amp;D647</f>
        <v>CONSUMO PER CAPITA (kg ó litros por individuo)Total BebidasT.ESPAÑA</v>
      </c>
      <c r="B647" s="23">
        <v>0</v>
      </c>
      <c r="C647" s="23" t="s">
        <v>52</v>
      </c>
      <c r="D647" s="24" t="s">
        <v>45</v>
      </c>
      <c r="E647" s="24">
        <v>14.214766772578095</v>
      </c>
      <c r="F647" s="24">
        <v>12.990275218206342</v>
      </c>
      <c r="G647" s="24">
        <v>14.772501378177138</v>
      </c>
      <c r="H647" s="24">
        <v>22.408627340445179</v>
      </c>
      <c r="I647" s="24">
        <v>13.679239480030544</v>
      </c>
      <c r="J647" s="24">
        <v>12.50561425568435</v>
      </c>
      <c r="K647" s="24">
        <v>14.059937332349724</v>
      </c>
      <c r="L647" s="24">
        <v>21.610219946852936</v>
      </c>
      <c r="M647" s="85">
        <v>12.94399256296855</v>
      </c>
    </row>
    <row r="648" spans="1:13" x14ac:dyDescent="0.4">
      <c r="A648" s="23" t="str">
        <f>B555&amp;C647&amp;D648</f>
        <v>CONSUMO PER CAPITA (kg ó litros por individuo)Total BebidasHiper+Super+Discount+G.A</v>
      </c>
      <c r="B648" s="23">
        <v>0</v>
      </c>
      <c r="C648" s="23">
        <v>0</v>
      </c>
      <c r="D648" s="23" t="s">
        <v>108</v>
      </c>
      <c r="E648" s="56">
        <v>1.4370159071724669</v>
      </c>
      <c r="F648" s="56">
        <v>1.2197077157814571</v>
      </c>
      <c r="G648" s="56">
        <v>1.3891994838190154</v>
      </c>
      <c r="H648" s="56">
        <v>2.2783199832883412</v>
      </c>
      <c r="I648" s="56">
        <v>1.3056775448799451</v>
      </c>
      <c r="J648" s="56">
        <v>1.2548125442889586</v>
      </c>
      <c r="K648" s="56">
        <v>1.3799480885575575</v>
      </c>
      <c r="L648" s="56">
        <v>2.6389153714203153</v>
      </c>
      <c r="M648" s="85">
        <v>1.4372709853190855</v>
      </c>
    </row>
    <row r="649" spans="1:13" x14ac:dyDescent="0.4">
      <c r="A649" s="23" t="str">
        <f>B555&amp;C647&amp;D649</f>
        <v>CONSUMO PER CAPITA (kg ó litros por individuo)Total BebidasRestaurantes</v>
      </c>
      <c r="B649" s="23">
        <v>0</v>
      </c>
      <c r="C649" s="23">
        <v>0</v>
      </c>
      <c r="D649" s="24" t="s">
        <v>109</v>
      </c>
      <c r="E649" s="24">
        <v>2.4720660984965086</v>
      </c>
      <c r="F649" s="24">
        <v>2.2310435159839219</v>
      </c>
      <c r="G649" s="24">
        <v>2.5495299889021052</v>
      </c>
      <c r="H649" s="24">
        <v>3.7951845996318889</v>
      </c>
      <c r="I649" s="24">
        <v>2.5745080493339554</v>
      </c>
      <c r="J649" s="24">
        <v>2.2175417925731877</v>
      </c>
      <c r="K649" s="24">
        <v>2.4479869930358475</v>
      </c>
      <c r="L649" s="24">
        <v>3.5799082189518248</v>
      </c>
      <c r="M649" s="85">
        <v>2.3316269338820916</v>
      </c>
    </row>
    <row r="650" spans="1:13" x14ac:dyDescent="0.4">
      <c r="A650" s="23" t="str">
        <f>B555&amp;C647&amp;D650</f>
        <v>CONSUMO PER CAPITA (kg ó litros por individuo)Total BebidasRestaurantes Fast Food</v>
      </c>
      <c r="B650" s="23">
        <v>0</v>
      </c>
      <c r="C650" s="23">
        <v>0</v>
      </c>
      <c r="D650" s="23" t="s">
        <v>110</v>
      </c>
      <c r="E650" s="56">
        <v>0.79913678874788352</v>
      </c>
      <c r="F650" s="56">
        <v>0.72157235298259692</v>
      </c>
      <c r="G650" s="56">
        <v>0.72855433407319403</v>
      </c>
      <c r="H650" s="56">
        <v>1.1785253230776465</v>
      </c>
      <c r="I650" s="56">
        <v>0.791267178045716</v>
      </c>
      <c r="J650" s="56">
        <v>0.72498541334813182</v>
      </c>
      <c r="K650" s="56">
        <v>0.78000822593668162</v>
      </c>
      <c r="L650" s="56">
        <v>1.1915409306375919</v>
      </c>
      <c r="M650" s="85">
        <v>0.81457817214561734</v>
      </c>
    </row>
    <row r="651" spans="1:13" x14ac:dyDescent="0.4">
      <c r="A651" s="23" t="str">
        <f>B555&amp;C647&amp;D651</f>
        <v>CONSUMO PER CAPITA (kg ó litros por individuo)Total BebidasBares/Cafeterias/Cervecerias</v>
      </c>
      <c r="B651" s="23">
        <v>0</v>
      </c>
      <c r="C651" s="23">
        <v>0</v>
      </c>
      <c r="D651" s="24" t="s">
        <v>111</v>
      </c>
      <c r="E651" s="24">
        <v>7.3635830560337414</v>
      </c>
      <c r="F651" s="24">
        <v>6.8788555035958856</v>
      </c>
      <c r="G651" s="24">
        <v>7.6664650449371461</v>
      </c>
      <c r="H651" s="24">
        <v>11.033752480976407</v>
      </c>
      <c r="I651" s="24">
        <v>7.0205043275229713</v>
      </c>
      <c r="J651" s="24">
        <v>6.4664110257543044</v>
      </c>
      <c r="K651" s="24">
        <v>7.2521562320854516</v>
      </c>
      <c r="L651" s="24">
        <v>10.447313658782525</v>
      </c>
      <c r="M651" s="85">
        <v>6.4928244454132855</v>
      </c>
    </row>
    <row r="652" spans="1:13" x14ac:dyDescent="0.4">
      <c r="A652" s="23" t="str">
        <f>B555&amp;C647&amp;D652</f>
        <v>CONSUMO PER CAPITA (kg ó litros por individuo)Total BebidasPanaderias/Pastelerias</v>
      </c>
      <c r="B652" s="23">
        <v>0</v>
      </c>
      <c r="C652" s="23">
        <v>0</v>
      </c>
      <c r="D652" s="23" t="s">
        <v>112</v>
      </c>
      <c r="E652" s="56">
        <v>0.12661159326777344</v>
      </c>
      <c r="F652" s="56">
        <v>0.14855192312490076</v>
      </c>
      <c r="G652" s="56">
        <v>0.14933359825968248</v>
      </c>
      <c r="H652" s="56">
        <v>0.16107051707299516</v>
      </c>
      <c r="I652" s="56">
        <v>0.15233131069356337</v>
      </c>
      <c r="J652" s="56">
        <v>0.14650778687543356</v>
      </c>
      <c r="K652" s="56">
        <v>0.14938051056589904</v>
      </c>
      <c r="L652" s="56">
        <v>0.2207358655779588</v>
      </c>
      <c r="M652" s="85">
        <v>0.15368925812327908</v>
      </c>
    </row>
    <row r="653" spans="1:13" x14ac:dyDescent="0.4">
      <c r="A653" s="23" t="str">
        <f>B555&amp;C647&amp;D653</f>
        <v>CONSUMO PER CAPITA (kg ó litros por individuo)Total BebidasTda.Alimentacion/Delicatesen</v>
      </c>
      <c r="B653" s="23">
        <v>0</v>
      </c>
      <c r="C653" s="23">
        <v>0</v>
      </c>
      <c r="D653" s="24" t="s">
        <v>113</v>
      </c>
      <c r="E653" s="24">
        <v>0.27546789693784585</v>
      </c>
      <c r="F653" s="24">
        <v>0.24237168198025882</v>
      </c>
      <c r="G653" s="24">
        <v>0.30535093189418594</v>
      </c>
      <c r="H653" s="24">
        <v>0.4676357327570681</v>
      </c>
      <c r="I653" s="24">
        <v>0.21414482824823208</v>
      </c>
      <c r="J653" s="24">
        <v>0.20443276093415791</v>
      </c>
      <c r="K653" s="24">
        <v>0.19990525231419387</v>
      </c>
      <c r="L653" s="24">
        <v>0.33994454593655854</v>
      </c>
      <c r="M653" s="85">
        <v>0.1899291394125896</v>
      </c>
    </row>
    <row r="654" spans="1:13" x14ac:dyDescent="0.4">
      <c r="A654" s="23" t="str">
        <f>B555&amp;C647&amp;D654</f>
        <v>CONSUMO PER CAPITA (kg ó litros por individuo)Total BebidasCanal Conveniencia/24h</v>
      </c>
      <c r="B654" s="23">
        <v>0</v>
      </c>
      <c r="C654" s="23">
        <v>0</v>
      </c>
      <c r="D654" s="23" t="s">
        <v>115</v>
      </c>
      <c r="E654" s="56">
        <v>0.23948330415697386</v>
      </c>
      <c r="F654" s="56">
        <v>0.20113180589537175</v>
      </c>
      <c r="G654" s="56">
        <v>0.21496437239503188</v>
      </c>
      <c r="H654" s="56">
        <v>0.40907641937603723</v>
      </c>
      <c r="I654" s="56">
        <v>0.23274539063635777</v>
      </c>
      <c r="J654" s="56">
        <v>0.16474380659067842</v>
      </c>
      <c r="K654" s="56">
        <v>0.20921430982746475</v>
      </c>
      <c r="L654" s="56">
        <v>0.31838760715991204</v>
      </c>
      <c r="M654" s="85">
        <v>0.16494986291618624</v>
      </c>
    </row>
    <row r="655" spans="1:13" x14ac:dyDescent="0.4">
      <c r="A655" s="23" t="str">
        <f>B555&amp;C647&amp;D655</f>
        <v>CONSUMO PER CAPITA (kg ó litros por individuo)Total BebidasHoteles</v>
      </c>
      <c r="B655" s="23">
        <v>0</v>
      </c>
      <c r="C655" s="23">
        <v>0</v>
      </c>
      <c r="D655" s="24" t="s">
        <v>116</v>
      </c>
      <c r="E655" s="24">
        <v>7.9758018318672422E-2</v>
      </c>
      <c r="F655" s="24">
        <v>7.2064350218602552E-2</v>
      </c>
      <c r="G655" s="24">
        <v>9.4917482403758607E-2</v>
      </c>
      <c r="H655" s="24">
        <v>0.21307499067433777</v>
      </c>
      <c r="I655" s="24">
        <v>5.6215820703728887E-2</v>
      </c>
      <c r="J655" s="24">
        <v>4.6324095392326348E-2</v>
      </c>
      <c r="K655" s="24">
        <v>9.1477166494217041E-2</v>
      </c>
      <c r="L655" s="24">
        <v>0.17771837244375857</v>
      </c>
      <c r="M655" s="85">
        <v>9.4473556836759912E-2</v>
      </c>
    </row>
    <row r="656" spans="1:13" x14ac:dyDescent="0.4">
      <c r="A656" s="23" t="str">
        <f>B555&amp;C647&amp;D656</f>
        <v>CONSUMO PER CAPITA (kg ó litros por individuo)Total BebidasEstaciones de servicio</v>
      </c>
      <c r="B656" s="23">
        <v>0</v>
      </c>
      <c r="C656" s="23">
        <v>0</v>
      </c>
      <c r="D656" s="23" t="s">
        <v>117</v>
      </c>
      <c r="E656" s="56">
        <v>0.2510565920283564</v>
      </c>
      <c r="F656" s="56">
        <v>0.22987144139224258</v>
      </c>
      <c r="G656" s="56">
        <v>0.27752668919106815</v>
      </c>
      <c r="H656" s="56">
        <v>0.47724393176873975</v>
      </c>
      <c r="I656" s="56">
        <v>0.23829319704061233</v>
      </c>
      <c r="J656" s="56">
        <v>0.20247634980880425</v>
      </c>
      <c r="K656" s="56">
        <v>0.25197842024521611</v>
      </c>
      <c r="L656" s="56">
        <v>0.44993703553792319</v>
      </c>
      <c r="M656" s="85">
        <v>0.22127209179189164</v>
      </c>
    </row>
    <row r="657" spans="1:13" x14ac:dyDescent="0.4">
      <c r="A657" s="23" t="str">
        <f>B555&amp;C647&amp;D657</f>
        <v>CONSUMO PER CAPITA (kg ó litros por individuo)Total BebidasMaquinas dispensadoras</v>
      </c>
      <c r="B657" s="23">
        <v>0</v>
      </c>
      <c r="C657" s="23">
        <v>0</v>
      </c>
      <c r="D657" s="24" t="s">
        <v>118</v>
      </c>
      <c r="E657" s="24">
        <v>0.35201770040047226</v>
      </c>
      <c r="F657" s="24">
        <v>0.38263750264171814</v>
      </c>
      <c r="G657" s="24">
        <v>0.38305099674145077</v>
      </c>
      <c r="H657" s="24">
        <v>0.51454603763663387</v>
      </c>
      <c r="I657" s="24">
        <v>0.30337514099405755</v>
      </c>
      <c r="J657" s="24">
        <v>0.36015313430811535</v>
      </c>
      <c r="K657" s="24">
        <v>0.37329183497551632</v>
      </c>
      <c r="L657" s="24">
        <v>0.51292639605640877</v>
      </c>
      <c r="M657" s="85">
        <v>0.37943581441845103</v>
      </c>
    </row>
    <row r="658" spans="1:13" x14ac:dyDescent="0.4">
      <c r="A658" s="23" t="str">
        <f>B555&amp;C647&amp;D658</f>
        <v>CONSUMO PER CAPITA (kg ó litros por individuo)Total BebidasServicio en la empresa</v>
      </c>
      <c r="B658" s="23">
        <v>0</v>
      </c>
      <c r="C658" s="23">
        <v>0</v>
      </c>
      <c r="D658" s="23" t="s">
        <v>119</v>
      </c>
      <c r="E658" s="56">
        <v>0.21743058878274443</v>
      </c>
      <c r="F658" s="56">
        <v>0.18479463286016379</v>
      </c>
      <c r="G658" s="56">
        <v>0.21465477054356119</v>
      </c>
      <c r="H658" s="56">
        <v>0.26455566210087522</v>
      </c>
      <c r="I658" s="56">
        <v>0.23054580702780295</v>
      </c>
      <c r="J658" s="56">
        <v>0.21552988152590144</v>
      </c>
      <c r="K658" s="56">
        <v>0.20569291621141589</v>
      </c>
      <c r="L658" s="56">
        <v>0.22846830284921216</v>
      </c>
      <c r="M658" s="85">
        <v>0.15732811585925124</v>
      </c>
    </row>
    <row r="659" spans="1:13" x14ac:dyDescent="0.4">
      <c r="A659" s="23" t="str">
        <f>B555&amp;C647&amp;D659</f>
        <v>CONSUMO PER CAPITA (kg ó litros por individuo)Total BebidasResto de canales</v>
      </c>
      <c r="B659" s="23">
        <v>0</v>
      </c>
      <c r="C659" s="23">
        <v>0</v>
      </c>
      <c r="D659" s="24" t="s">
        <v>120</v>
      </c>
      <c r="E659" s="24">
        <v>0.60113804027087214</v>
      </c>
      <c r="F659" s="24">
        <v>0.47767436502217508</v>
      </c>
      <c r="G659" s="24">
        <v>0.79895111584423861</v>
      </c>
      <c r="H659" s="24">
        <v>1.6156463378460002</v>
      </c>
      <c r="I659" s="24">
        <v>0.55962905089217707</v>
      </c>
      <c r="J659" s="24">
        <v>0.501694292042556</v>
      </c>
      <c r="K659" s="24">
        <v>0.71889690284876273</v>
      </c>
      <c r="L659" s="24">
        <v>1.5044238582960892</v>
      </c>
      <c r="M659" s="85">
        <v>0.50661501076429527</v>
      </c>
    </row>
    <row r="660" spans="1:13" x14ac:dyDescent="0.4">
      <c r="A660" s="23" t="str">
        <f>B555&amp;C647&amp;D660</f>
        <v>CONSUMO PER CAPITA (kg ó litros por individuo)Total BebidasEN LA CALLE</v>
      </c>
      <c r="B660" s="23">
        <v>0</v>
      </c>
      <c r="C660" s="23">
        <v>0</v>
      </c>
      <c r="D660" s="23" t="s">
        <v>122</v>
      </c>
      <c r="E660" s="56">
        <v>0.53923064609196969</v>
      </c>
      <c r="F660" s="56">
        <v>0.51947577235495446</v>
      </c>
      <c r="G660" s="56">
        <v>0.68587946568807079</v>
      </c>
      <c r="H660" s="56">
        <v>1.4980429450292028</v>
      </c>
      <c r="I660" s="56">
        <v>0.51825795628348836</v>
      </c>
      <c r="J660" s="56">
        <v>0.43176891405469947</v>
      </c>
      <c r="K660" s="56">
        <v>0.58596026957277125</v>
      </c>
      <c r="L660" s="56">
        <v>1.3583155578596879</v>
      </c>
      <c r="M660" s="85">
        <v>0.45946461864475507</v>
      </c>
    </row>
    <row r="661" spans="1:13" x14ac:dyDescent="0.4">
      <c r="A661" s="23" t="str">
        <f>B555&amp;C647&amp;D661</f>
        <v>CONSUMO PER CAPITA (kg ó litros por individuo)Total BebidasEN CASA DE OTROS</v>
      </c>
      <c r="B661" s="23">
        <v>0</v>
      </c>
      <c r="C661" s="23">
        <v>0</v>
      </c>
      <c r="D661" s="24" t="s">
        <v>124</v>
      </c>
      <c r="E661" s="24">
        <v>0.79799111426937241</v>
      </c>
      <c r="F661" s="24">
        <v>0.49713327123182138</v>
      </c>
      <c r="G661" s="24">
        <v>0.58449222321473593</v>
      </c>
      <c r="H661" s="24">
        <v>0.7970336134750543</v>
      </c>
      <c r="I661" s="24">
        <v>0.71258263168957969</v>
      </c>
      <c r="J661" s="24">
        <v>0.53190625644824507</v>
      </c>
      <c r="K661" s="24">
        <v>0.62552270209692418</v>
      </c>
      <c r="L661" s="24">
        <v>1.230318191268484</v>
      </c>
      <c r="M661" s="85">
        <v>0.84533554364222563</v>
      </c>
    </row>
    <row r="662" spans="1:13" x14ac:dyDescent="0.4">
      <c r="A662" s="23" t="str">
        <f>B555&amp;C647&amp;D662</f>
        <v>CONSUMO PER CAPITA (kg ó litros por individuo)Total BebidasEN EL ESTABLECIMIENTO</v>
      </c>
      <c r="B662" s="23">
        <v>0</v>
      </c>
      <c r="C662" s="23">
        <v>0</v>
      </c>
      <c r="D662" s="23" t="s">
        <v>126</v>
      </c>
      <c r="E662" s="56">
        <v>10.995957729171492</v>
      </c>
      <c r="F662" s="56">
        <v>10.149888620683392</v>
      </c>
      <c r="G662" s="56">
        <v>11.56416937057155</v>
      </c>
      <c r="H662" s="56">
        <v>17.266262087113791</v>
      </c>
      <c r="I662" s="56">
        <v>10.718072914945296</v>
      </c>
      <c r="J662" s="56">
        <v>9.6869920550156365</v>
      </c>
      <c r="K662" s="56">
        <v>10.974036187126963</v>
      </c>
      <c r="L662" s="56">
        <v>16.409219540371538</v>
      </c>
      <c r="M662" s="85">
        <v>9.9232308684084103</v>
      </c>
    </row>
    <row r="663" spans="1:13" x14ac:dyDescent="0.4">
      <c r="A663" s="23" t="str">
        <f>B555&amp;C647&amp;D663</f>
        <v>CONSUMO PER CAPITA (kg ó litros por individuo)Total BebidasEN EL TRABAJO</v>
      </c>
      <c r="B663" s="23">
        <v>0</v>
      </c>
      <c r="C663" s="23">
        <v>0</v>
      </c>
      <c r="D663" s="24" t="s">
        <v>128</v>
      </c>
      <c r="E663" s="24">
        <v>1.1485789081729643</v>
      </c>
      <c r="F663" s="24">
        <v>1.157179318173527</v>
      </c>
      <c r="G663" s="24">
        <v>1.1648762146005902</v>
      </c>
      <c r="H663" s="24">
        <v>1.4356731444790678</v>
      </c>
      <c r="I663" s="24">
        <v>1.0256700549906996</v>
      </c>
      <c r="J663" s="24">
        <v>1.1411919748919819</v>
      </c>
      <c r="K663" s="24">
        <v>1.1331621314943281</v>
      </c>
      <c r="L663" s="24">
        <v>1.3448438831705043</v>
      </c>
      <c r="M663" s="85">
        <v>0.9156291576287271</v>
      </c>
    </row>
    <row r="664" spans="1:13" x14ac:dyDescent="0.4">
      <c r="A664" s="23" t="str">
        <f>B555&amp;C647&amp;D664</f>
        <v>CONSUMO PER CAPITA (kg ó litros por individuo)Total BebidasEN COLEGIO/INSTITUTO/UNIV.</v>
      </c>
      <c r="B664" s="23">
        <v>0</v>
      </c>
      <c r="C664" s="23">
        <v>0</v>
      </c>
      <c r="D664" s="23" t="s">
        <v>130</v>
      </c>
      <c r="E664" s="56">
        <v>3.4164218861420716E-2</v>
      </c>
      <c r="F664" s="56">
        <v>2.4313217936788624E-2</v>
      </c>
      <c r="G664" s="56">
        <v>2.372018813701908E-2</v>
      </c>
      <c r="H664" s="56">
        <v>2.1568388980486339E-2</v>
      </c>
      <c r="I664" s="56">
        <v>2.6787758158396308E-2</v>
      </c>
      <c r="J664" s="56">
        <v>2.36907912641472E-2</v>
      </c>
      <c r="K664" s="56">
        <v>1.566832419818465E-2</v>
      </c>
      <c r="L664" s="56">
        <v>2.5573095024603344E-2</v>
      </c>
      <c r="M664" s="85">
        <v>4.0989451971217769E-2</v>
      </c>
    </row>
    <row r="665" spans="1:13" x14ac:dyDescent="0.4">
      <c r="A665" s="23" t="str">
        <f>B555&amp;C647&amp;D665</f>
        <v>CONSUMO PER CAPITA (kg ó litros por individuo)Total BebidasEN MI CASA</v>
      </c>
      <c r="B665" s="23">
        <v>0</v>
      </c>
      <c r="C665" s="23">
        <v>0</v>
      </c>
      <c r="D665" s="24" t="s">
        <v>132</v>
      </c>
      <c r="E665" s="24">
        <v>0.3634844975624224</v>
      </c>
      <c r="F665" s="24">
        <v>0.32420858915304562</v>
      </c>
      <c r="G665" s="24">
        <v>0.34261112616397937</v>
      </c>
      <c r="H665" s="24">
        <v>0.51423973376296017</v>
      </c>
      <c r="I665" s="24">
        <v>0.31942939326347392</v>
      </c>
      <c r="J665" s="24">
        <v>0.36064526130899638</v>
      </c>
      <c r="K665" s="24">
        <v>0.35554690726915206</v>
      </c>
      <c r="L665" s="24">
        <v>0.50457006617935451</v>
      </c>
      <c r="M665" s="85">
        <v>0.41911029528484384</v>
      </c>
    </row>
    <row r="666" spans="1:13" x14ac:dyDescent="0.4">
      <c r="A666" s="23" t="str">
        <f>B555&amp;C647&amp;D666</f>
        <v>CONSUMO PER CAPITA (kg ó litros por individuo)Total BebidasEN M.TRANSP.(AVION,TREN,AUTOC,E</v>
      </c>
      <c r="B666" s="23">
        <v>0</v>
      </c>
      <c r="C666" s="23">
        <v>0</v>
      </c>
      <c r="D666" s="23" t="s">
        <v>134</v>
      </c>
      <c r="E666" s="56">
        <v>4.3690215515660331E-2</v>
      </c>
      <c r="F666" s="56">
        <v>2.0626079077953934E-2</v>
      </c>
      <c r="G666" s="56">
        <v>8.0483454134741891E-3</v>
      </c>
      <c r="H666" s="56">
        <v>3.3427319305046534E-2</v>
      </c>
      <c r="I666" s="56">
        <v>1.3332881808633769E-2</v>
      </c>
      <c r="J666" s="56">
        <v>1.6789770816637906E-2</v>
      </c>
      <c r="K666" s="56">
        <v>1.1359716623419471E-2</v>
      </c>
      <c r="L666" s="56">
        <v>3.1948179705884053E-2</v>
      </c>
      <c r="M666" s="85">
        <v>1.4577869153876767E-2</v>
      </c>
    </row>
    <row r="667" spans="1:13" x14ac:dyDescent="0.4">
      <c r="A667" s="23" t="str">
        <f>B555&amp;C647&amp;D667</f>
        <v>CONSUMO PER CAPITA (kg ó litros por individuo)Total BebidasEN OTRO LUGAR</v>
      </c>
      <c r="B667" s="23">
        <v>0</v>
      </c>
      <c r="C667" s="23">
        <v>0</v>
      </c>
      <c r="D667" s="24" t="s">
        <v>136</v>
      </c>
      <c r="E667" s="24">
        <v>0.29166873822154571</v>
      </c>
      <c r="F667" s="24">
        <v>0.29745312009390701</v>
      </c>
      <c r="G667" s="24">
        <v>0.39870276435337337</v>
      </c>
      <c r="H667" s="24">
        <v>0.84237857635555002</v>
      </c>
      <c r="I667" s="24">
        <v>0.34510569192843282</v>
      </c>
      <c r="J667" s="24">
        <v>0.31262936834909127</v>
      </c>
      <c r="K667" s="24">
        <v>0.35868012330516569</v>
      </c>
      <c r="L667" s="24">
        <v>0.70542667027472905</v>
      </c>
      <c r="M667" s="85">
        <v>0.32565579184043958</v>
      </c>
    </row>
    <row r="668" spans="1:13" x14ac:dyDescent="0.4">
      <c r="A668" s="23" t="str">
        <f>B555&amp;C647&amp;D668</f>
        <v>CONSUMO PER CAPITA (kg ó litros por individuo)Total BebidasDESAYUNO</v>
      </c>
      <c r="B668" s="23">
        <v>0</v>
      </c>
      <c r="C668" s="23">
        <v>0</v>
      </c>
      <c r="D668" s="23" t="s">
        <v>138</v>
      </c>
      <c r="E668" s="56">
        <v>1.8713753939694915</v>
      </c>
      <c r="F668" s="56">
        <v>1.9025987609956414</v>
      </c>
      <c r="G668" s="56">
        <v>1.8549587305330948</v>
      </c>
      <c r="H668" s="56">
        <v>2.5830992085682896</v>
      </c>
      <c r="I668" s="56">
        <v>1.8300769134742194</v>
      </c>
      <c r="J668" s="56">
        <v>1.7926121334968463</v>
      </c>
      <c r="K668" s="56">
        <v>1.7300315101557671</v>
      </c>
      <c r="L668" s="56">
        <v>2.3144324373497565</v>
      </c>
      <c r="M668" s="85">
        <v>1.5898788887654127</v>
      </c>
    </row>
    <row r="669" spans="1:13" x14ac:dyDescent="0.4">
      <c r="A669" s="23" t="str">
        <f>B555&amp;C647&amp;D669</f>
        <v>CONSUMO PER CAPITA (kg ó litros por individuo)Total BebidasAPERITIVO/ANTES DE COMER</v>
      </c>
      <c r="B669" s="23">
        <v>0</v>
      </c>
      <c r="C669" s="23">
        <v>0</v>
      </c>
      <c r="D669" s="24" t="s">
        <v>140</v>
      </c>
      <c r="E669" s="24">
        <v>2.3104926384398059</v>
      </c>
      <c r="F669" s="24">
        <v>2.0724025860641908</v>
      </c>
      <c r="G669" s="24">
        <v>2.3165391954419707</v>
      </c>
      <c r="H669" s="24">
        <v>3.4021427847142993</v>
      </c>
      <c r="I669" s="24">
        <v>2.2548619047865897</v>
      </c>
      <c r="J669" s="24">
        <v>1.9758751486842669</v>
      </c>
      <c r="K669" s="24">
        <v>2.1679762332328667</v>
      </c>
      <c r="L669" s="24">
        <v>3.260252475948092</v>
      </c>
      <c r="M669" s="85">
        <v>1.9452520456711779</v>
      </c>
    </row>
    <row r="670" spans="1:13" x14ac:dyDescent="0.4">
      <c r="A670" s="23" t="str">
        <f>B555&amp;C647&amp;D670</f>
        <v>CONSUMO PER CAPITA (kg ó litros por individuo)Total BebidasCOMIDA</v>
      </c>
      <c r="B670" s="23">
        <v>0</v>
      </c>
      <c r="C670" s="23">
        <v>0</v>
      </c>
      <c r="D670" s="23" t="s">
        <v>142</v>
      </c>
      <c r="E670" s="56">
        <v>4.1683213292744057</v>
      </c>
      <c r="F670" s="56">
        <v>3.7954996586506957</v>
      </c>
      <c r="G670" s="56">
        <v>4.2743256377006018</v>
      </c>
      <c r="H670" s="56">
        <v>5.9537912266597708</v>
      </c>
      <c r="I670" s="56">
        <v>4.1602188205813624</v>
      </c>
      <c r="J670" s="56">
        <v>3.6698328995775871</v>
      </c>
      <c r="K670" s="56">
        <v>4.0981007710185002</v>
      </c>
      <c r="L670" s="56">
        <v>5.9007713555520551</v>
      </c>
      <c r="M670" s="85">
        <v>4.1681658181202224</v>
      </c>
    </row>
    <row r="671" spans="1:13" x14ac:dyDescent="0.4">
      <c r="A671" s="23" t="str">
        <f>B555&amp;C647&amp;D671</f>
        <v>CONSUMO PER CAPITA (kg ó litros por individuo)Total BebidasTARDE/MERIENDA</v>
      </c>
      <c r="B671" s="23">
        <v>0</v>
      </c>
      <c r="C671" s="23">
        <v>0</v>
      </c>
      <c r="D671" s="24" t="s">
        <v>144</v>
      </c>
      <c r="E671" s="24">
        <v>1.6807650731315531</v>
      </c>
      <c r="F671" s="24">
        <v>1.5730632960864241</v>
      </c>
      <c r="G671" s="24">
        <v>1.8514106450231835</v>
      </c>
      <c r="H671" s="24">
        <v>2.8374178001826067</v>
      </c>
      <c r="I671" s="24">
        <v>1.5560298744647452</v>
      </c>
      <c r="J671" s="24">
        <v>1.4172777854846657</v>
      </c>
      <c r="K671" s="24">
        <v>1.8411428774379355</v>
      </c>
      <c r="L671" s="24">
        <v>2.5420560027901424</v>
      </c>
      <c r="M671" s="85">
        <v>1.4667555768055858</v>
      </c>
    </row>
    <row r="672" spans="1:13" x14ac:dyDescent="0.4">
      <c r="A672" s="23" t="str">
        <f>B555&amp;C647&amp;D672</f>
        <v>CONSUMO PER CAPITA (kg ó litros por individuo)Total BebidasANTES DE CENAR</v>
      </c>
      <c r="B672" s="23">
        <v>0</v>
      </c>
      <c r="C672" s="23">
        <v>0</v>
      </c>
      <c r="D672" s="23" t="s">
        <v>146</v>
      </c>
      <c r="E672" s="56">
        <v>1.1488258628065138</v>
      </c>
      <c r="F672" s="56">
        <v>1.0387008507363047</v>
      </c>
      <c r="G672" s="56">
        <v>1.2274861730593407</v>
      </c>
      <c r="H672" s="56">
        <v>1.8826434344854344</v>
      </c>
      <c r="I672" s="56">
        <v>1.101915719558674</v>
      </c>
      <c r="J672" s="56">
        <v>1.0109364430873622</v>
      </c>
      <c r="K672" s="56">
        <v>1.1415169007574888</v>
      </c>
      <c r="L672" s="56">
        <v>1.8765827716514856</v>
      </c>
      <c r="M672" s="85">
        <v>1.0853436099268345</v>
      </c>
    </row>
    <row r="673" spans="1:13" x14ac:dyDescent="0.4">
      <c r="A673" s="23" t="str">
        <f>B555&amp;C647&amp;D673</f>
        <v>CONSUMO PER CAPITA (kg ó litros por individuo)Total BebidasCENA</v>
      </c>
      <c r="B673" s="23">
        <v>0</v>
      </c>
      <c r="C673" s="23">
        <v>0</v>
      </c>
      <c r="D673" s="24" t="s">
        <v>148</v>
      </c>
      <c r="E673" s="24">
        <v>1.7985970626207832</v>
      </c>
      <c r="F673" s="24">
        <v>1.5857365062663624</v>
      </c>
      <c r="G673" s="24">
        <v>1.9322132570220985</v>
      </c>
      <c r="H673" s="24">
        <v>3.6485477328907812</v>
      </c>
      <c r="I673" s="24">
        <v>1.7404178043799667</v>
      </c>
      <c r="J673" s="24">
        <v>1.5662599963182655</v>
      </c>
      <c r="K673" s="24">
        <v>1.8691383866028823</v>
      </c>
      <c r="L673" s="24">
        <v>3.5406771934004984</v>
      </c>
      <c r="M673" s="85">
        <v>1.7265682593191394</v>
      </c>
    </row>
    <row r="674" spans="1:13" x14ac:dyDescent="0.4">
      <c r="A674" s="23" t="str">
        <f>B555&amp;C647&amp;D674</f>
        <v>CONSUMO PER CAPITA (kg ó litros por individuo)Total BebidasDESPUES DE LA CENA</v>
      </c>
      <c r="B674" s="23">
        <v>0</v>
      </c>
      <c r="C674" s="23">
        <v>0</v>
      </c>
      <c r="D674" s="23" t="s">
        <v>150</v>
      </c>
      <c r="E674" s="56">
        <v>0.3148221653400648</v>
      </c>
      <c r="F674" s="56">
        <v>0.23879112171384348</v>
      </c>
      <c r="G674" s="56">
        <v>0.30477812594922865</v>
      </c>
      <c r="H674" s="56">
        <v>0.65687254201241407</v>
      </c>
      <c r="I674" s="56">
        <v>0.24910935476871693</v>
      </c>
      <c r="J674" s="56">
        <v>0.23109962916239085</v>
      </c>
      <c r="K674" s="56">
        <v>0.2857317033246512</v>
      </c>
      <c r="L674" s="56">
        <v>0.66594176226084811</v>
      </c>
      <c r="M674" s="85">
        <v>0.26844110717094583</v>
      </c>
    </row>
    <row r="675" spans="1:13" x14ac:dyDescent="0.4">
      <c r="A675" s="23" t="str">
        <f>B555&amp;C647&amp;D675</f>
        <v>CONSUMO PER CAPITA (kg ó litros por individuo)Total BebidasDURANTE EL DIA</v>
      </c>
      <c r="B675" s="23">
        <v>0</v>
      </c>
      <c r="C675" s="23">
        <v>0</v>
      </c>
      <c r="D675" s="24" t="s">
        <v>152</v>
      </c>
      <c r="E675" s="24">
        <v>0.92156687939327631</v>
      </c>
      <c r="F675" s="24">
        <v>0.78348416861168002</v>
      </c>
      <c r="G675" s="24">
        <v>1.0107896770382458</v>
      </c>
      <c r="H675" s="24">
        <v>1.4441145832652718</v>
      </c>
      <c r="I675" s="24">
        <v>0.78660856626902009</v>
      </c>
      <c r="J675" s="24">
        <v>0.84171844181355704</v>
      </c>
      <c r="K675" s="24">
        <v>0.92629836941664689</v>
      </c>
      <c r="L675" s="24">
        <v>1.5095067855513182</v>
      </c>
      <c r="M675" s="85">
        <v>0.69359034766497984</v>
      </c>
    </row>
    <row r="676" spans="1:13" x14ac:dyDescent="0.4">
      <c r="A676" s="23" t="str">
        <f>B555&amp;C647&amp;D676</f>
        <v>CONSUMO PER CAPITA (kg ó litros por individuo)Total BebidasCON AMIGOS</v>
      </c>
      <c r="B676" s="23">
        <v>0</v>
      </c>
      <c r="C676" s="23">
        <v>0</v>
      </c>
      <c r="D676" s="23" t="s">
        <v>154</v>
      </c>
      <c r="E676" s="56">
        <v>4.3404530038455515</v>
      </c>
      <c r="F676" s="56">
        <v>4.0826858949991172</v>
      </c>
      <c r="G676" s="56">
        <v>4.3921585320666052</v>
      </c>
      <c r="H676" s="56">
        <v>6.4473617789270952</v>
      </c>
      <c r="I676" s="56">
        <v>4.4322879341928987</v>
      </c>
      <c r="J676" s="56">
        <v>3.8440591751577413</v>
      </c>
      <c r="K676" s="56">
        <v>4.2750485141652952</v>
      </c>
      <c r="L676" s="56">
        <v>6.2826483888056277</v>
      </c>
      <c r="M676" s="85">
        <v>4.0223538114855701</v>
      </c>
    </row>
    <row r="677" spans="1:13" x14ac:dyDescent="0.4">
      <c r="A677" s="23" t="str">
        <f>B555&amp;C647&amp;D677</f>
        <v>CONSUMO PER CAPITA (kg ó litros por individuo)Total BebidasCON CLIENTES</v>
      </c>
      <c r="B677" s="23">
        <v>0</v>
      </c>
      <c r="C677" s="23">
        <v>0</v>
      </c>
      <c r="D677" s="24" t="s">
        <v>156</v>
      </c>
      <c r="E677" s="24">
        <v>6.8891324376300078E-2</v>
      </c>
      <c r="F677" s="24">
        <v>5.9234594097505942E-2</v>
      </c>
      <c r="G677" s="24">
        <v>5.8557429500173397E-2</v>
      </c>
      <c r="H677" s="24">
        <v>7.7045053866411833E-2</v>
      </c>
      <c r="I677" s="24">
        <v>0.10325183956360812</v>
      </c>
      <c r="J677" s="24">
        <v>6.7867794610324175E-2</v>
      </c>
      <c r="K677" s="24">
        <v>5.8185900786913422E-2</v>
      </c>
      <c r="L677" s="24">
        <v>9.3701750565693215E-2</v>
      </c>
      <c r="M677" s="85">
        <v>8.874809733446716E-2</v>
      </c>
    </row>
    <row r="678" spans="1:13" x14ac:dyDescent="0.4">
      <c r="A678" s="23" t="str">
        <f>B555&amp;C647&amp;D678</f>
        <v>CONSUMO PER CAPITA (kg ó litros por individuo)Total BebidasCON COMPAÑEROS DE TRABAJO</v>
      </c>
      <c r="B678" s="23">
        <v>0</v>
      </c>
      <c r="C678" s="23">
        <v>0</v>
      </c>
      <c r="D678" s="23" t="s">
        <v>158</v>
      </c>
      <c r="E678" s="56">
        <v>1.1311529219200425</v>
      </c>
      <c r="F678" s="56">
        <v>1.105622529762319</v>
      </c>
      <c r="G678" s="56">
        <v>1.1152324610131001</v>
      </c>
      <c r="H678" s="56">
        <v>1.2010681610460368</v>
      </c>
      <c r="I678" s="56">
        <v>1.0664563364611537</v>
      </c>
      <c r="J678" s="56">
        <v>1.1649844225707151</v>
      </c>
      <c r="K678" s="56">
        <v>1.1572841465987944</v>
      </c>
      <c r="L678" s="56">
        <v>1.2410975686711587</v>
      </c>
      <c r="M678" s="85">
        <v>0.9997669644289866</v>
      </c>
    </row>
    <row r="679" spans="1:13" x14ac:dyDescent="0.4">
      <c r="A679" s="23" t="str">
        <f>B555&amp;C647&amp;D679</f>
        <v>CONSUMO PER CAPITA (kg ó litros por individuo)Total BebidasCON COMPAÑEROS DE CLASE</v>
      </c>
      <c r="B679" s="23">
        <v>0</v>
      </c>
      <c r="C679" s="23">
        <v>0</v>
      </c>
      <c r="D679" s="24" t="s">
        <v>160</v>
      </c>
      <c r="E679" s="24">
        <v>6.1635743102421307E-2</v>
      </c>
      <c r="F679" s="24">
        <v>3.6420430840018246E-2</v>
      </c>
      <c r="G679" s="24">
        <v>4.7978539840573105E-2</v>
      </c>
      <c r="H679" s="24">
        <v>6.8014747130322961E-2</v>
      </c>
      <c r="I679" s="24">
        <v>3.7224330888010103E-2</v>
      </c>
      <c r="J679" s="24">
        <v>3.5031343344234127E-2</v>
      </c>
      <c r="K679" s="24">
        <v>4.8190486427514549E-2</v>
      </c>
      <c r="L679" s="24">
        <v>6.3686367691173071E-2</v>
      </c>
      <c r="M679" s="85">
        <v>4.3986149680455201E-2</v>
      </c>
    </row>
    <row r="680" spans="1:13" x14ac:dyDescent="0.4">
      <c r="A680" s="23" t="str">
        <f>B555&amp;C647&amp;D680</f>
        <v>CONSUMO PER CAPITA (kg ó litros por individuo)Total BebidasCON FAMILIA</v>
      </c>
      <c r="B680" s="23">
        <v>0</v>
      </c>
      <c r="C680" s="23">
        <v>0</v>
      </c>
      <c r="D680" s="23" t="s">
        <v>162</v>
      </c>
      <c r="E680" s="56">
        <v>4.0668140872365131</v>
      </c>
      <c r="F680" s="56">
        <v>3.3097211251558352</v>
      </c>
      <c r="G680" s="56">
        <v>4.1347423376598202</v>
      </c>
      <c r="H680" s="56">
        <v>7.4115086870737379</v>
      </c>
      <c r="I680" s="56">
        <v>3.6800008626743099</v>
      </c>
      <c r="J680" s="56">
        <v>3.2500419231806141</v>
      </c>
      <c r="K680" s="56">
        <v>3.975277355425181</v>
      </c>
      <c r="L680" s="56">
        <v>7.0743509003933083</v>
      </c>
      <c r="M680" s="85">
        <v>3.5483467863621647</v>
      </c>
    </row>
    <row r="681" spans="1:13" x14ac:dyDescent="0.4">
      <c r="A681" s="23" t="str">
        <f>B555&amp;C647&amp;D681</f>
        <v>CONSUMO PER CAPITA (kg ó litros por individuo)Total BebidasCON LA PAREJA</v>
      </c>
      <c r="B681" s="23">
        <v>0</v>
      </c>
      <c r="C681" s="23">
        <v>0</v>
      </c>
      <c r="D681" s="24" t="s">
        <v>164</v>
      </c>
      <c r="E681" s="24">
        <v>2.1331229396927238</v>
      </c>
      <c r="F681" s="24">
        <v>2.0942872147735749</v>
      </c>
      <c r="G681" s="24">
        <v>2.5234677717562315</v>
      </c>
      <c r="H681" s="24">
        <v>3.7742966805244533</v>
      </c>
      <c r="I681" s="24">
        <v>2.1438656534137648</v>
      </c>
      <c r="J681" s="24">
        <v>2.0371949240265286</v>
      </c>
      <c r="K681" s="24">
        <v>2.3327221957543478</v>
      </c>
      <c r="L681" s="24">
        <v>3.7212247166952825</v>
      </c>
      <c r="M681" s="85">
        <v>2.0358127732786233</v>
      </c>
    </row>
    <row r="682" spans="1:13" x14ac:dyDescent="0.4">
      <c r="A682" s="23" t="str">
        <f>B555&amp;C647&amp;D682</f>
        <v>CONSUMO PER CAPITA (kg ó litros por individuo)Total BebidasESTABA SOLO/A</v>
      </c>
      <c r="B682" s="23">
        <v>0</v>
      </c>
      <c r="C682" s="23">
        <v>0</v>
      </c>
      <c r="D682" s="23" t="s">
        <v>166</v>
      </c>
      <c r="E682" s="56">
        <v>2.3097520067657684</v>
      </c>
      <c r="F682" s="56">
        <v>2.2076897963836153</v>
      </c>
      <c r="G682" s="56">
        <v>2.4133641337123137</v>
      </c>
      <c r="H682" s="56">
        <v>3.3224106105643325</v>
      </c>
      <c r="I682" s="56">
        <v>2.1456470700551424</v>
      </c>
      <c r="J682" s="56">
        <v>2.0512344497720374</v>
      </c>
      <c r="K682" s="56">
        <v>2.1260774169982088</v>
      </c>
      <c r="L682" s="56">
        <v>3.0275513370294469</v>
      </c>
      <c r="M682" s="85">
        <v>2.1366205621497061</v>
      </c>
    </row>
    <row r="683" spans="1:13" x14ac:dyDescent="0.4">
      <c r="A683" s="23" t="str">
        <f>B555&amp;C647&amp;D683</f>
        <v>CONSUMO PER CAPITA (kg ó litros por individuo)Total BebidasOTROS</v>
      </c>
      <c r="B683" s="23">
        <v>0</v>
      </c>
      <c r="C683" s="23">
        <v>0</v>
      </c>
      <c r="D683" s="24" t="s">
        <v>168</v>
      </c>
      <c r="E683" s="24">
        <v>0.10294359821509111</v>
      </c>
      <c r="F683" s="24">
        <v>9.4613713552694018E-2</v>
      </c>
      <c r="G683" s="24">
        <v>8.6999485216787298E-2</v>
      </c>
      <c r="H683" s="24">
        <v>0.10692610898767257</v>
      </c>
      <c r="I683" s="24">
        <v>7.050443125051907E-2</v>
      </c>
      <c r="J683" s="24">
        <v>5.5200730651089241E-2</v>
      </c>
      <c r="K683" s="24">
        <v>8.7150884256728539E-2</v>
      </c>
      <c r="L683" s="24">
        <v>0.10596065351394675</v>
      </c>
      <c r="M683" s="85">
        <v>6.836095123467012E-2</v>
      </c>
    </row>
    <row r="684" spans="1:13" x14ac:dyDescent="0.4">
      <c r="A684" s="23" t="str">
        <f>B555&amp;C647&amp;D684</f>
        <v>CONSUMO PER CAPITA (kg ó litros por individuo)Total BebidasESTAR TRABAJANDO</v>
      </c>
      <c r="B684" s="23">
        <v>0</v>
      </c>
      <c r="C684" s="23">
        <v>0</v>
      </c>
      <c r="D684" s="23" t="s">
        <v>170</v>
      </c>
      <c r="E684" s="56">
        <v>1.7120796263053641</v>
      </c>
      <c r="F684" s="56">
        <v>1.8662562147354185</v>
      </c>
      <c r="G684" s="56">
        <v>1.927884119736273</v>
      </c>
      <c r="H684" s="56">
        <v>2.2522967446579827</v>
      </c>
      <c r="I684" s="56">
        <v>1.5891152383726874</v>
      </c>
      <c r="J684" s="56">
        <v>1.8029635515350437</v>
      </c>
      <c r="K684" s="56">
        <v>1.6912595229722378</v>
      </c>
      <c r="L684" s="56">
        <v>2.0024203941979706</v>
      </c>
      <c r="M684" s="85">
        <v>1.5426095198361693</v>
      </c>
    </row>
    <row r="685" spans="1:13" x14ac:dyDescent="0.4">
      <c r="A685" s="23" t="str">
        <f>B555&amp;C647&amp;D685</f>
        <v>CONSUMO PER CAPITA (kg ó litros por individuo)Total BebidasCOMIDA DE NEGOCIOS</v>
      </c>
      <c r="B685" s="23">
        <v>0</v>
      </c>
      <c r="C685" s="23">
        <v>0</v>
      </c>
      <c r="D685" s="24" t="s">
        <v>172</v>
      </c>
      <c r="E685" s="24">
        <v>9.2947701741265681E-2</v>
      </c>
      <c r="F685" s="24">
        <v>3.3459597245254456E-2</v>
      </c>
      <c r="G685" s="24">
        <v>3.745430211592727E-2</v>
      </c>
      <c r="H685" s="24">
        <v>4.9394303778659013E-2</v>
      </c>
      <c r="I685" s="24">
        <v>2.8613249547754467E-2</v>
      </c>
      <c r="J685" s="24">
        <v>3.0566800281721245E-2</v>
      </c>
      <c r="K685" s="24">
        <v>2.9228076053269172E-2</v>
      </c>
      <c r="L685" s="24">
        <v>5.5933336031773133E-2</v>
      </c>
      <c r="M685" s="85">
        <v>5.689515286997162E-2</v>
      </c>
    </row>
    <row r="686" spans="1:13" x14ac:dyDescent="0.4">
      <c r="A686" s="23" t="str">
        <f>B555&amp;C647&amp;D686</f>
        <v>CONSUMO PER CAPITA (kg ó litros por individuo)Total BebidasPOR PLACER/RELAX</v>
      </c>
      <c r="B686" s="23">
        <v>0</v>
      </c>
      <c r="C686" s="23">
        <v>0</v>
      </c>
      <c r="D686" s="23" t="s">
        <v>174</v>
      </c>
      <c r="E686" s="56">
        <v>2.1371270148009502</v>
      </c>
      <c r="F686" s="56">
        <v>1.9909103386336389</v>
      </c>
      <c r="G686" s="56">
        <v>2.4187942357837993</v>
      </c>
      <c r="H686" s="56">
        <v>4.4362552827380064</v>
      </c>
      <c r="I686" s="56">
        <v>2.0365840575523806</v>
      </c>
      <c r="J686" s="56">
        <v>1.8403159435870857</v>
      </c>
      <c r="K686" s="56">
        <v>2.2794085188288693</v>
      </c>
      <c r="L686" s="56">
        <v>4.3715834387706476</v>
      </c>
      <c r="M686" s="85">
        <v>2.0846668407230955</v>
      </c>
    </row>
    <row r="687" spans="1:13" x14ac:dyDescent="0.4">
      <c r="A687" s="23" t="str">
        <f>B555&amp;C647&amp;D687</f>
        <v>CONSUMO PER CAPITA (kg ó litros por individuo)Total BebidasTENER HAMBRE/SIN PLANIFICAR</v>
      </c>
      <c r="B687" s="23">
        <v>0</v>
      </c>
      <c r="C687" s="23">
        <v>0</v>
      </c>
      <c r="D687" s="24" t="s">
        <v>176</v>
      </c>
      <c r="E687" s="24">
        <v>3.1322991715614497</v>
      </c>
      <c r="F687" s="24">
        <v>2.8848641838377964</v>
      </c>
      <c r="G687" s="24">
        <v>3.3184538735842999</v>
      </c>
      <c r="H687" s="24">
        <v>5.275923357166846</v>
      </c>
      <c r="I687" s="24">
        <v>3.141919258578576</v>
      </c>
      <c r="J687" s="24">
        <v>2.7139011322718263</v>
      </c>
      <c r="K687" s="24">
        <v>3.145695780935938</v>
      </c>
      <c r="L687" s="24">
        <v>4.9262982064299567</v>
      </c>
      <c r="M687" s="85">
        <v>2.7282012686571591</v>
      </c>
    </row>
    <row r="688" spans="1:13" x14ac:dyDescent="0.4">
      <c r="A688" s="23" t="str">
        <f>B555&amp;C647&amp;D688</f>
        <v>CONSUMO PER CAPITA (kg ó litros por individuo)Total BebidasESTAR DE COMPRAS</v>
      </c>
      <c r="B688" s="23">
        <v>0</v>
      </c>
      <c r="C688" s="23">
        <v>0</v>
      </c>
      <c r="D688" s="23" t="s">
        <v>178</v>
      </c>
      <c r="E688" s="56">
        <v>0.37557928840052301</v>
      </c>
      <c r="F688" s="56">
        <v>0.37891633924881013</v>
      </c>
      <c r="G688" s="56">
        <v>0.3230832557342509</v>
      </c>
      <c r="H688" s="56">
        <v>0.51556405028158647</v>
      </c>
      <c r="I688" s="56">
        <v>0.41383044642536221</v>
      </c>
      <c r="J688" s="56">
        <v>0.33351564005472578</v>
      </c>
      <c r="K688" s="56">
        <v>0.30566632734182603</v>
      </c>
      <c r="L688" s="56">
        <v>0.5084702819957968</v>
      </c>
      <c r="M688" s="85">
        <v>0.35325717805254414</v>
      </c>
    </row>
    <row r="689" spans="1:13" x14ac:dyDescent="0.4">
      <c r="A689" s="23" t="str">
        <f>B555&amp;C647&amp;D689</f>
        <v>CONSUMO PER CAPITA (kg ó litros por individuo)Total BebidasNO COCINAR EN CASA</v>
      </c>
      <c r="B689" s="23">
        <v>0</v>
      </c>
      <c r="C689" s="23">
        <v>0</v>
      </c>
      <c r="D689" s="24" t="s">
        <v>180</v>
      </c>
      <c r="E689" s="24">
        <v>0.4477422925757773</v>
      </c>
      <c r="F689" s="24">
        <v>0.38498389663984073</v>
      </c>
      <c r="G689" s="24">
        <v>0.41426497353870434</v>
      </c>
      <c r="H689" s="24">
        <v>0.66364233270246653</v>
      </c>
      <c r="I689" s="24">
        <v>0.47087489948918559</v>
      </c>
      <c r="J689" s="24">
        <v>0.39828874415541649</v>
      </c>
      <c r="K689" s="24">
        <v>0.49226095027347289</v>
      </c>
      <c r="L689" s="24">
        <v>0.61170770651040329</v>
      </c>
      <c r="M689" s="85">
        <v>0.41722562419574538</v>
      </c>
    </row>
    <row r="690" spans="1:13" x14ac:dyDescent="0.4">
      <c r="A690" s="23" t="str">
        <f>B555&amp;C647&amp;D690</f>
        <v>CONSUMO PER CAPITA (kg ó litros por individuo)Total BebidasCELEBRACION/FIESTA/SALIR TOMAR</v>
      </c>
      <c r="B690" s="23">
        <v>0</v>
      </c>
      <c r="C690" s="23">
        <v>0</v>
      </c>
      <c r="D690" s="23" t="s">
        <v>182</v>
      </c>
      <c r="E690" s="56">
        <v>5.1900892219488934</v>
      </c>
      <c r="F690" s="56">
        <v>4.470571849172627</v>
      </c>
      <c r="G690" s="56">
        <v>5.2239608513105793</v>
      </c>
      <c r="H690" s="56">
        <v>7.6978068234107759</v>
      </c>
      <c r="I690" s="56">
        <v>5.0190115100542192</v>
      </c>
      <c r="J690" s="56">
        <v>4.4073240201771204</v>
      </c>
      <c r="K690" s="56">
        <v>5.0517420539220774</v>
      </c>
      <c r="L690" s="56">
        <v>7.361211239365379</v>
      </c>
      <c r="M690" s="85">
        <v>4.762528064341609</v>
      </c>
    </row>
    <row r="691" spans="1:13" x14ac:dyDescent="0.4">
      <c r="A691" s="23" t="str">
        <f>B555&amp;C647&amp;D691</f>
        <v>CONSUMO PER CAPITA (kg ó litros por individuo)Total BebidasVIENDO DEPORTES</v>
      </c>
      <c r="B691" s="23">
        <v>0</v>
      </c>
      <c r="C691" s="23">
        <v>0</v>
      </c>
      <c r="D691" s="24" t="s">
        <v>184</v>
      </c>
      <c r="E691" s="24">
        <v>0.35261026534159279</v>
      </c>
      <c r="F691" s="24">
        <v>0.24680753258732271</v>
      </c>
      <c r="G691" s="24">
        <v>0.23716541568113741</v>
      </c>
      <c r="H691" s="24">
        <v>0.16707611116599241</v>
      </c>
      <c r="I691" s="24">
        <v>0.17282738574694767</v>
      </c>
      <c r="J691" s="24">
        <v>0.20714945211847083</v>
      </c>
      <c r="K691" s="24">
        <v>0.23603447905139119</v>
      </c>
      <c r="L691" s="24">
        <v>0.37761763596422793</v>
      </c>
      <c r="M691" s="85">
        <v>0.21086363555547333</v>
      </c>
    </row>
    <row r="692" spans="1:13" x14ac:dyDescent="0.4">
      <c r="A692" s="23" t="str">
        <f>B555&amp;C647&amp;D692</f>
        <v>CONSUMO PER CAPITA (kg ó litros por individuo)Total BebidasOTROS MOTIVOS</v>
      </c>
      <c r="B692" s="23">
        <v>0</v>
      </c>
      <c r="C692" s="23">
        <v>0</v>
      </c>
      <c r="D692" s="23" t="s">
        <v>185</v>
      </c>
      <c r="E692" s="56">
        <v>0.77429303055431098</v>
      </c>
      <c r="F692" s="56">
        <v>0.73350722825406689</v>
      </c>
      <c r="G692" s="56">
        <v>0.87143667986708417</v>
      </c>
      <c r="H692" s="56">
        <v>1.350673412839495</v>
      </c>
      <c r="I692" s="56">
        <v>0.80646335633824262</v>
      </c>
      <c r="J692" s="56">
        <v>0.77158775288714398</v>
      </c>
      <c r="K692" s="56">
        <v>0.82864031591925802</v>
      </c>
      <c r="L692" s="56">
        <v>1.3949757191219083</v>
      </c>
      <c r="M692" s="85">
        <v>0.78774587976509358</v>
      </c>
    </row>
    <row r="693" spans="1:13" x14ac:dyDescent="0.4">
      <c r="A693" s="23" t="str">
        <f>B555&amp;C693&amp;D693</f>
        <v>CONSUMO PER CAPITA (kg ó litros por individuo)Total Bebidas FriasT.ESPAÑA</v>
      </c>
      <c r="B693" s="23">
        <v>0</v>
      </c>
      <c r="C693" s="23" t="s">
        <v>57</v>
      </c>
      <c r="D693" s="24" t="s">
        <v>45</v>
      </c>
      <c r="E693" s="24">
        <v>12.233029332728659</v>
      </c>
      <c r="F693" s="24">
        <v>10.982819540536681</v>
      </c>
      <c r="G693" s="24">
        <v>12.898896903743925</v>
      </c>
      <c r="H693" s="24">
        <v>20.129221419597901</v>
      </c>
      <c r="I693" s="24">
        <v>11.7658800173131</v>
      </c>
      <c r="J693" s="24">
        <v>10.56364310876879</v>
      </c>
      <c r="K693" s="24">
        <v>12.255948316403973</v>
      </c>
      <c r="L693" s="24">
        <v>19.399762037326788</v>
      </c>
      <c r="M693" s="85">
        <v>11.135374469594339</v>
      </c>
    </row>
    <row r="694" spans="1:13" x14ac:dyDescent="0.4">
      <c r="A694" s="23" t="str">
        <f>B555&amp;C693&amp;D694</f>
        <v>CONSUMO PER CAPITA (kg ó litros por individuo)Total Bebidas FriasHiper+Super+Discount+G.A</v>
      </c>
      <c r="B694" s="23">
        <v>0</v>
      </c>
      <c r="C694" s="23">
        <v>0</v>
      </c>
      <c r="D694" s="23" t="s">
        <v>108</v>
      </c>
      <c r="E694" s="56">
        <v>1.4110824211347952</v>
      </c>
      <c r="F694" s="56">
        <v>1.1960310609733638</v>
      </c>
      <c r="G694" s="56">
        <v>1.3593964677575914</v>
      </c>
      <c r="H694" s="56">
        <v>2.2318630355920526</v>
      </c>
      <c r="I694" s="56">
        <v>1.278113209536279</v>
      </c>
      <c r="J694" s="56">
        <v>1.227787796544572</v>
      </c>
      <c r="K694" s="56">
        <v>1.354243361679585</v>
      </c>
      <c r="L694" s="56">
        <v>2.5851606900325814</v>
      </c>
      <c r="M694" s="85">
        <v>1.405972823055706</v>
      </c>
    </row>
    <row r="695" spans="1:13" x14ac:dyDescent="0.4">
      <c r="A695" s="23" t="str">
        <f>B555&amp;C693&amp;D695</f>
        <v>CONSUMO PER CAPITA (kg ó litros por individuo)Total Bebidas FriasRestaurantes</v>
      </c>
      <c r="B695" s="23">
        <v>0</v>
      </c>
      <c r="C695" s="23">
        <v>0</v>
      </c>
      <c r="D695" s="24" t="s">
        <v>109</v>
      </c>
      <c r="E695" s="24">
        <v>2.3893866937774724</v>
      </c>
      <c r="F695" s="24">
        <v>2.1469301991709164</v>
      </c>
      <c r="G695" s="24">
        <v>2.4687864898959466</v>
      </c>
      <c r="H695" s="24">
        <v>3.6934715898478099</v>
      </c>
      <c r="I695" s="24">
        <v>2.4917362065878805</v>
      </c>
      <c r="J695" s="24">
        <v>2.1417382174392046</v>
      </c>
      <c r="K695" s="24">
        <v>2.368635595749196</v>
      </c>
      <c r="L695" s="24">
        <v>3.4790794527093314</v>
      </c>
      <c r="M695" s="85">
        <v>2.252141187989765</v>
      </c>
    </row>
    <row r="696" spans="1:13" x14ac:dyDescent="0.4">
      <c r="A696" s="23" t="str">
        <f>B555&amp;C693&amp;D696</f>
        <v>CONSUMO PER CAPITA (kg ó litros por individuo)Total Bebidas FriasRestaurantes Fast Food</v>
      </c>
      <c r="B696" s="23">
        <v>0</v>
      </c>
      <c r="C696" s="23">
        <v>0</v>
      </c>
      <c r="D696" s="23" t="s">
        <v>110</v>
      </c>
      <c r="E696" s="56">
        <v>0.77681762084257422</v>
      </c>
      <c r="F696" s="56">
        <v>0.6956123554882121</v>
      </c>
      <c r="G696" s="56">
        <v>0.70428775993555526</v>
      </c>
      <c r="H696" s="56">
        <v>1.1477251974251148</v>
      </c>
      <c r="I696" s="56">
        <v>0.76398437036438227</v>
      </c>
      <c r="J696" s="56">
        <v>0.69125840571830854</v>
      </c>
      <c r="K696" s="56">
        <v>0.7479143046866269</v>
      </c>
      <c r="L696" s="56">
        <v>1.1516265068706009</v>
      </c>
      <c r="M696" s="85">
        <v>0.78325261460262474</v>
      </c>
    </row>
    <row r="697" spans="1:13" x14ac:dyDescent="0.4">
      <c r="A697" s="23" t="str">
        <f>B555&amp;C693&amp;D697</f>
        <v>CONSUMO PER CAPITA (kg ó litros por individuo)Total Bebidas FriasBares/Cafeterias/Cervecerias</v>
      </c>
      <c r="B697" s="23">
        <v>0</v>
      </c>
      <c r="C697" s="23">
        <v>0</v>
      </c>
      <c r="D697" s="24" t="s">
        <v>111</v>
      </c>
      <c r="E697" s="24">
        <v>5.8898181645816878</v>
      </c>
      <c r="F697" s="24">
        <v>5.418009290560458</v>
      </c>
      <c r="G697" s="24">
        <v>6.3152515512754563</v>
      </c>
      <c r="H697" s="24">
        <v>9.4023404526327194</v>
      </c>
      <c r="I697" s="24">
        <v>5.624330616380016</v>
      </c>
      <c r="J697" s="24">
        <v>5.0602615859929925</v>
      </c>
      <c r="K697" s="24">
        <v>5.9461308156926496</v>
      </c>
      <c r="L697" s="24">
        <v>8.8924280348402664</v>
      </c>
      <c r="M697" s="85">
        <v>5.200714812577437</v>
      </c>
    </row>
    <row r="698" spans="1:13" x14ac:dyDescent="0.4">
      <c r="A698" s="23" t="str">
        <f>B555&amp;C693&amp;D698</f>
        <v>CONSUMO PER CAPITA (kg ó litros por individuo)Total Bebidas FriasPanaderias/Pastelerias</v>
      </c>
      <c r="B698" s="23">
        <v>0</v>
      </c>
      <c r="C698" s="23">
        <v>0</v>
      </c>
      <c r="D698" s="23" t="s">
        <v>112</v>
      </c>
      <c r="E698" s="56">
        <v>5.6591206249126606E-2</v>
      </c>
      <c r="F698" s="56">
        <v>6.7330893527932645E-2</v>
      </c>
      <c r="G698" s="56">
        <v>8.2983654629453216E-2</v>
      </c>
      <c r="H698" s="56">
        <v>8.323232230277719E-2</v>
      </c>
      <c r="I698" s="56">
        <v>6.5701134571102895E-2</v>
      </c>
      <c r="J698" s="56">
        <v>6.4775482934520387E-2</v>
      </c>
      <c r="K698" s="56">
        <v>8.0474830922113147E-2</v>
      </c>
      <c r="L698" s="56">
        <v>0.13254701143671246</v>
      </c>
      <c r="M698" s="85">
        <v>6.7675992534549409E-2</v>
      </c>
    </row>
    <row r="699" spans="1:13" x14ac:dyDescent="0.4">
      <c r="A699" s="23" t="str">
        <f>B555&amp;C693&amp;D699</f>
        <v>CONSUMO PER CAPITA (kg ó litros por individuo)Total Bebidas FriasTda.Alimentacion/Delicatesen</v>
      </c>
      <c r="B699" s="23">
        <v>0</v>
      </c>
      <c r="C699" s="23">
        <v>0</v>
      </c>
      <c r="D699" s="24" t="s">
        <v>113</v>
      </c>
      <c r="E699" s="24">
        <v>0.26805799714115441</v>
      </c>
      <c r="F699" s="24">
        <v>0.23774946911753986</v>
      </c>
      <c r="G699" s="24">
        <v>0.30150241275122697</v>
      </c>
      <c r="H699" s="24">
        <v>0.46143222251044735</v>
      </c>
      <c r="I699" s="24">
        <v>0.21157649155204758</v>
      </c>
      <c r="J699" s="24">
        <v>0.20087238449205441</v>
      </c>
      <c r="K699" s="24">
        <v>0.19665738711716463</v>
      </c>
      <c r="L699" s="24">
        <v>0.33499013878649003</v>
      </c>
      <c r="M699" s="85">
        <v>0.18698321461199174</v>
      </c>
    </row>
    <row r="700" spans="1:13" x14ac:dyDescent="0.4">
      <c r="A700" s="23" t="str">
        <f>B555&amp;C693&amp;D700</f>
        <v>CONSUMO PER CAPITA (kg ó litros por individuo)Total Bebidas FriasCanal Conveniencia/24h</v>
      </c>
      <c r="B700" s="23">
        <v>0</v>
      </c>
      <c r="C700" s="23">
        <v>0</v>
      </c>
      <c r="D700" s="23" t="s">
        <v>115</v>
      </c>
      <c r="E700" s="56">
        <v>0.23122313064656549</v>
      </c>
      <c r="F700" s="56">
        <v>0.19418243000837832</v>
      </c>
      <c r="G700" s="56">
        <v>0.20970131170795323</v>
      </c>
      <c r="H700" s="56">
        <v>0.4025358719949928</v>
      </c>
      <c r="I700" s="56">
        <v>0.22474015861910457</v>
      </c>
      <c r="J700" s="56">
        <v>0.15791666921800443</v>
      </c>
      <c r="K700" s="56">
        <v>0.20262644605868518</v>
      </c>
      <c r="L700" s="56">
        <v>0.31074018467937864</v>
      </c>
      <c r="M700" s="85">
        <v>0.15850306111454296</v>
      </c>
    </row>
    <row r="701" spans="1:13" x14ac:dyDescent="0.4">
      <c r="A701" s="23" t="str">
        <f>B555&amp;C693&amp;D701</f>
        <v>CONSUMO PER CAPITA (kg ó litros por individuo)Total Bebidas FriasHoteles</v>
      </c>
      <c r="B701" s="23">
        <v>0</v>
      </c>
      <c r="C701" s="23">
        <v>0</v>
      </c>
      <c r="D701" s="24" t="s">
        <v>116</v>
      </c>
      <c r="E701" s="24">
        <v>7.0625725727950978E-2</v>
      </c>
      <c r="F701" s="24">
        <v>6.3559240792091146E-2</v>
      </c>
      <c r="G701" s="24">
        <v>8.3145948871820169E-2</v>
      </c>
      <c r="H701" s="24">
        <v>0.19748270642844759</v>
      </c>
      <c r="I701" s="24">
        <v>5.1144176449474194E-2</v>
      </c>
      <c r="J701" s="24">
        <v>3.86736412593017E-2</v>
      </c>
      <c r="K701" s="24">
        <v>8.0944763899597844E-2</v>
      </c>
      <c r="L701" s="24">
        <v>0.1613326043768197</v>
      </c>
      <c r="M701" s="85">
        <v>8.5157623948924926E-2</v>
      </c>
    </row>
    <row r="702" spans="1:13" x14ac:dyDescent="0.4">
      <c r="A702" s="23" t="str">
        <f>B555&amp;C693&amp;D702</f>
        <v>CONSUMO PER CAPITA (kg ó litros por individuo)Total Bebidas FriasEstaciones de servicio</v>
      </c>
      <c r="B702" s="23">
        <v>0</v>
      </c>
      <c r="C702" s="23">
        <v>0</v>
      </c>
      <c r="D702" s="23" t="s">
        <v>117</v>
      </c>
      <c r="E702" s="56">
        <v>0.21225716067167197</v>
      </c>
      <c r="F702" s="56">
        <v>0.19172899317315453</v>
      </c>
      <c r="G702" s="56">
        <v>0.23501366437542151</v>
      </c>
      <c r="H702" s="56">
        <v>0.4126871932547394</v>
      </c>
      <c r="I702" s="56">
        <v>0.1982772267798775</v>
      </c>
      <c r="J702" s="56">
        <v>0.16543412060402998</v>
      </c>
      <c r="K702" s="56">
        <v>0.21259286101748809</v>
      </c>
      <c r="L702" s="56">
        <v>0.39008265632462902</v>
      </c>
      <c r="M702" s="85">
        <v>0.18238395046209149</v>
      </c>
    </row>
    <row r="703" spans="1:13" x14ac:dyDescent="0.4">
      <c r="A703" s="23" t="str">
        <f>B555&amp;C693&amp;D703</f>
        <v>CONSUMO PER CAPITA (kg ó litros por individuo)Total Bebidas FriasMaquinas dispensadoras</v>
      </c>
      <c r="B703" s="23">
        <v>0</v>
      </c>
      <c r="C703" s="23">
        <v>0</v>
      </c>
      <c r="D703" s="24" t="s">
        <v>118</v>
      </c>
      <c r="E703" s="24">
        <v>0.20049185397194716</v>
      </c>
      <c r="F703" s="24">
        <v>0.21662244090196214</v>
      </c>
      <c r="G703" s="24">
        <v>0.23363947068203816</v>
      </c>
      <c r="H703" s="24">
        <v>0.35602740792842735</v>
      </c>
      <c r="I703" s="24">
        <v>0.17134100874587169</v>
      </c>
      <c r="J703" s="24">
        <v>0.20429547308620799</v>
      </c>
      <c r="K703" s="24">
        <v>0.23466409406018093</v>
      </c>
      <c r="L703" s="24">
        <v>0.35261292957466378</v>
      </c>
      <c r="M703" s="85">
        <v>0.24314250792112818</v>
      </c>
    </row>
    <row r="704" spans="1:13" x14ac:dyDescent="0.4">
      <c r="A704" s="23" t="str">
        <f>B555&amp;C693&amp;D704</f>
        <v>CONSUMO PER CAPITA (kg ó litros por individuo)Total Bebidas FriasServicio en la empresa</v>
      </c>
      <c r="B704" s="23">
        <v>0</v>
      </c>
      <c r="C704" s="23">
        <v>0</v>
      </c>
      <c r="D704" s="23" t="s">
        <v>119</v>
      </c>
      <c r="E704" s="56">
        <v>0.16731350768878739</v>
      </c>
      <c r="F704" s="56">
        <v>0.12223229739699695</v>
      </c>
      <c r="G704" s="56">
        <v>0.15813881899766477</v>
      </c>
      <c r="H704" s="56">
        <v>0.19852963296148687</v>
      </c>
      <c r="I704" s="56">
        <v>0.17368712162145716</v>
      </c>
      <c r="J704" s="56">
        <v>0.15709879463962673</v>
      </c>
      <c r="K704" s="56">
        <v>0.15502572126185951</v>
      </c>
      <c r="L704" s="56">
        <v>0.17172136489588657</v>
      </c>
      <c r="M704" s="85">
        <v>0.10730886317702619</v>
      </c>
    </row>
    <row r="705" spans="1:13" x14ac:dyDescent="0.4">
      <c r="A705" s="23" t="str">
        <f>B555&amp;C693&amp;D705</f>
        <v>CONSUMO PER CAPITA (kg ó litros por individuo)Total Bebidas FriasResto de canales</v>
      </c>
      <c r="B705" s="23">
        <v>0</v>
      </c>
      <c r="C705" s="23">
        <v>0</v>
      </c>
      <c r="D705" s="24" t="s">
        <v>120</v>
      </c>
      <c r="E705" s="24">
        <v>0.55936517876614511</v>
      </c>
      <c r="F705" s="24">
        <v>0.43283238080133457</v>
      </c>
      <c r="G705" s="24">
        <v>0.74704827577217869</v>
      </c>
      <c r="H705" s="24">
        <v>1.5418900485868827</v>
      </c>
      <c r="I705" s="24">
        <v>0.51125048684655228</v>
      </c>
      <c r="J705" s="24">
        <v>0.45353147744959499</v>
      </c>
      <c r="K705" s="24">
        <v>0.67603803380487215</v>
      </c>
      <c r="L705" s="24">
        <v>1.437437994899555</v>
      </c>
      <c r="M705" s="85">
        <v>0.4621390174357361</v>
      </c>
    </row>
    <row r="706" spans="1:13" x14ac:dyDescent="0.4">
      <c r="A706" s="23" t="str">
        <f>B555&amp;C693&amp;D706</f>
        <v>CONSUMO PER CAPITA (kg ó litros por individuo)Total Bebidas FriasEN LA CALLE</v>
      </c>
      <c r="B706" s="23">
        <v>0</v>
      </c>
      <c r="C706" s="23">
        <v>0</v>
      </c>
      <c r="D706" s="23" t="s">
        <v>122</v>
      </c>
      <c r="E706" s="56">
        <v>0.5167725601889166</v>
      </c>
      <c r="F706" s="56">
        <v>0.49504420175338099</v>
      </c>
      <c r="G706" s="56">
        <v>0.66352630675692259</v>
      </c>
      <c r="H706" s="56">
        <v>1.4496901758012579</v>
      </c>
      <c r="I706" s="56">
        <v>0.49150951227568296</v>
      </c>
      <c r="J706" s="56">
        <v>0.40158218503308296</v>
      </c>
      <c r="K706" s="56">
        <v>0.55858487666113243</v>
      </c>
      <c r="L706" s="56">
        <v>1.3151513078905477</v>
      </c>
      <c r="M706" s="85">
        <v>0.43085408368111466</v>
      </c>
    </row>
    <row r="707" spans="1:13" x14ac:dyDescent="0.4">
      <c r="A707" s="23" t="str">
        <f>B555&amp;C693&amp;D707</f>
        <v>CONSUMO PER CAPITA (kg ó litros por individuo)Total Bebidas FriasEN CASA DE OTROS</v>
      </c>
      <c r="B707" s="23">
        <v>0</v>
      </c>
      <c r="C707" s="23">
        <v>0</v>
      </c>
      <c r="D707" s="24" t="s">
        <v>124</v>
      </c>
      <c r="E707" s="24">
        <v>0.78207393243557177</v>
      </c>
      <c r="F707" s="24">
        <v>0.48362037279959169</v>
      </c>
      <c r="G707" s="24">
        <v>0.57109942118227497</v>
      </c>
      <c r="H707" s="24">
        <v>0.78055219175464063</v>
      </c>
      <c r="I707" s="24">
        <v>0.69683230078126634</v>
      </c>
      <c r="J707" s="24">
        <v>0.51750080954022337</v>
      </c>
      <c r="K707" s="24">
        <v>0.61305158335350773</v>
      </c>
      <c r="L707" s="24">
        <v>1.206594956965684</v>
      </c>
      <c r="M707" s="85">
        <v>0.83600475778741734</v>
      </c>
    </row>
    <row r="708" spans="1:13" x14ac:dyDescent="0.4">
      <c r="A708" s="23" t="str">
        <f>B555&amp;C693&amp;D708</f>
        <v>CONSUMO PER CAPITA (kg ó litros por individuo)Total Bebidas FriasEN EL ESTABLECIMIENTO</v>
      </c>
      <c r="B708" s="23">
        <v>0</v>
      </c>
      <c r="C708" s="23">
        <v>0</v>
      </c>
      <c r="D708" s="23" t="s">
        <v>126</v>
      </c>
      <c r="E708" s="56">
        <v>9.3444041189585665</v>
      </c>
      <c r="F708" s="56">
        <v>8.499524191698141</v>
      </c>
      <c r="G708" s="56">
        <v>10.004758556062914</v>
      </c>
      <c r="H708" s="56">
        <v>15.385478918584296</v>
      </c>
      <c r="I708" s="56">
        <v>9.1345768904952074</v>
      </c>
      <c r="J708" s="56">
        <v>8.0945857743572098</v>
      </c>
      <c r="K708" s="56">
        <v>9.4805008858815629</v>
      </c>
      <c r="L708" s="56">
        <v>14.589551184350038</v>
      </c>
      <c r="M708" s="85">
        <v>8.4382647506726549</v>
      </c>
    </row>
    <row r="709" spans="1:13" x14ac:dyDescent="0.4">
      <c r="A709" s="23" t="str">
        <f>B555&amp;C693&amp;D709</f>
        <v>CONSUMO PER CAPITA (kg ó litros por individuo)Total Bebidas FriasEN EL TRABAJO</v>
      </c>
      <c r="B709" s="23">
        <v>0</v>
      </c>
      <c r="C709" s="23">
        <v>0</v>
      </c>
      <c r="D709" s="24" t="s">
        <v>128</v>
      </c>
      <c r="E709" s="24">
        <v>0.90038618375167201</v>
      </c>
      <c r="F709" s="24">
        <v>0.88034169204095158</v>
      </c>
      <c r="G709" s="24">
        <v>0.9241535951959069</v>
      </c>
      <c r="H709" s="24">
        <v>1.1440977381015671</v>
      </c>
      <c r="I709" s="24">
        <v>0.78041586368058558</v>
      </c>
      <c r="J709" s="24">
        <v>0.88533596101552992</v>
      </c>
      <c r="K709" s="24">
        <v>0.90112009271451554</v>
      </c>
      <c r="L709" s="24">
        <v>1.0755493796789664</v>
      </c>
      <c r="M709" s="85">
        <v>0.6845170423932998</v>
      </c>
    </row>
    <row r="710" spans="1:13" x14ac:dyDescent="0.4">
      <c r="A710" s="23" t="str">
        <f>B555&amp;C693&amp;D710</f>
        <v>CONSUMO PER CAPITA (kg ó litros por individuo)Total Bebidas FriasEN COLEGIO/INSTITUTO/UNIV.</v>
      </c>
      <c r="B710" s="23">
        <v>0</v>
      </c>
      <c r="C710" s="23">
        <v>0</v>
      </c>
      <c r="D710" s="23" t="s">
        <v>130</v>
      </c>
      <c r="E710" s="56">
        <v>2.6728613170441003E-2</v>
      </c>
      <c r="F710" s="56">
        <v>1.4268515510314472E-2</v>
      </c>
      <c r="G710" s="56">
        <v>1.6646217032844367E-2</v>
      </c>
      <c r="H710" s="56">
        <v>1.453562261813289E-2</v>
      </c>
      <c r="I710" s="56">
        <v>1.7980118639261508E-2</v>
      </c>
      <c r="J710" s="56">
        <v>1.6877718419109022E-2</v>
      </c>
      <c r="K710" s="56">
        <v>1.2049262606079643E-2</v>
      </c>
      <c r="L710" s="56">
        <v>2.3029488317876309E-2</v>
      </c>
      <c r="M710" s="85">
        <v>3.3687298000877462E-2</v>
      </c>
    </row>
    <row r="711" spans="1:13" x14ac:dyDescent="0.4">
      <c r="A711" s="23" t="str">
        <f>B555&amp;C693&amp;D711</f>
        <v>CONSUMO PER CAPITA (kg ó litros por individuo)Total Bebidas FriasEN MI CASA</v>
      </c>
      <c r="B711" s="23">
        <v>0</v>
      </c>
      <c r="C711" s="23">
        <v>0</v>
      </c>
      <c r="D711" s="24" t="s">
        <v>132</v>
      </c>
      <c r="E711" s="24">
        <v>0.35460954794779065</v>
      </c>
      <c r="F711" s="24">
        <v>0.31617337511400789</v>
      </c>
      <c r="G711" s="24">
        <v>0.33880925974312709</v>
      </c>
      <c r="H711" s="24">
        <v>0.50843717246112496</v>
      </c>
      <c r="I711" s="24">
        <v>0.31259197771420644</v>
      </c>
      <c r="J711" s="24">
        <v>0.34817521067404683</v>
      </c>
      <c r="K711" s="24">
        <v>0.34328936611232813</v>
      </c>
      <c r="L711" s="24">
        <v>0.48755347756319733</v>
      </c>
      <c r="M711" s="85">
        <v>0.40058433742250921</v>
      </c>
    </row>
    <row r="712" spans="1:13" x14ac:dyDescent="0.4">
      <c r="A712" s="23" t="str">
        <f>B555&amp;C693&amp;D712</f>
        <v>CONSUMO PER CAPITA (kg ó litros por individuo)Total Bebidas FriasEN M.TRANSP.(AVION,TREN,AUTOC,E</v>
      </c>
      <c r="B712" s="23">
        <v>0</v>
      </c>
      <c r="C712" s="23">
        <v>0</v>
      </c>
      <c r="D712" s="23" t="s">
        <v>134</v>
      </c>
      <c r="E712" s="56">
        <v>4.0388264237137123E-2</v>
      </c>
      <c r="F712" s="56">
        <v>1.8282351154960765E-2</v>
      </c>
      <c r="G712" s="56">
        <v>5.860736804908403E-3</v>
      </c>
      <c r="H712" s="56">
        <v>3.0056200458430389E-2</v>
      </c>
      <c r="I712" s="56">
        <v>1.1686432531302427E-2</v>
      </c>
      <c r="J712" s="56">
        <v>1.4509517841075415E-2</v>
      </c>
      <c r="K712" s="56">
        <v>9.6966029577273526E-3</v>
      </c>
      <c r="L712" s="56">
        <v>2.8844542095261081E-2</v>
      </c>
      <c r="M712" s="85">
        <v>1.2235438701695635E-2</v>
      </c>
    </row>
    <row r="713" spans="1:13" x14ac:dyDescent="0.4">
      <c r="A713" s="23" t="str">
        <f>B555&amp;C693&amp;D713</f>
        <v>CONSUMO PER CAPITA (kg ó litros por individuo)Total Bebidas FriasEN OTRO LUGAR</v>
      </c>
      <c r="B713" s="23">
        <v>0</v>
      </c>
      <c r="C713" s="23">
        <v>0</v>
      </c>
      <c r="D713" s="24" t="s">
        <v>136</v>
      </c>
      <c r="E713" s="24">
        <v>0.26766602339203083</v>
      </c>
      <c r="F713" s="24">
        <v>0.27556808129871607</v>
      </c>
      <c r="G713" s="24">
        <v>0.37404480973003063</v>
      </c>
      <c r="H713" s="24">
        <v>0.81636880502446396</v>
      </c>
      <c r="I713" s="24">
        <v>0.32028579860963369</v>
      </c>
      <c r="J713" s="24">
        <v>0.28507612073481936</v>
      </c>
      <c r="K713" s="24">
        <v>0.33765633799162303</v>
      </c>
      <c r="L713" s="24">
        <v>0.6734849272936273</v>
      </c>
      <c r="M713" s="85">
        <v>0.29922746273413497</v>
      </c>
    </row>
    <row r="714" spans="1:13" x14ac:dyDescent="0.4">
      <c r="A714" s="23" t="str">
        <f>B555&amp;C693&amp;D714</f>
        <v>CONSUMO PER CAPITA (kg ó litros por individuo)Total Bebidas FriasDESAYUNO</v>
      </c>
      <c r="B714" s="23">
        <v>0</v>
      </c>
      <c r="C714" s="23">
        <v>0</v>
      </c>
      <c r="D714" s="23" t="s">
        <v>138</v>
      </c>
      <c r="E714" s="56">
        <v>0.68635985283979006</v>
      </c>
      <c r="F714" s="56">
        <v>0.73150363371955585</v>
      </c>
      <c r="G714" s="56">
        <v>0.69793117294268936</v>
      </c>
      <c r="H714" s="56">
        <v>1.1159183291001673</v>
      </c>
      <c r="I714" s="56">
        <v>0.69763322621927015</v>
      </c>
      <c r="J714" s="56">
        <v>0.65517760558643867</v>
      </c>
      <c r="K714" s="56">
        <v>0.65448435880281186</v>
      </c>
      <c r="L714" s="56">
        <v>0.95281308395873709</v>
      </c>
      <c r="M714" s="85">
        <v>0.55230380029551773</v>
      </c>
    </row>
    <row r="715" spans="1:13" x14ac:dyDescent="0.4">
      <c r="A715" s="23" t="str">
        <f>B555&amp;C693&amp;D715</f>
        <v>CONSUMO PER CAPITA (kg ó litros por individuo)Total Bebidas FriasAPERITIVO/ANTES DE COMER</v>
      </c>
      <c r="B715" s="23">
        <v>0</v>
      </c>
      <c r="C715" s="23">
        <v>0</v>
      </c>
      <c r="D715" s="24" t="s">
        <v>140</v>
      </c>
      <c r="E715" s="24">
        <v>2.1152024909048315</v>
      </c>
      <c r="F715" s="24">
        <v>1.8671712309301101</v>
      </c>
      <c r="G715" s="24">
        <v>2.1494958981738002</v>
      </c>
      <c r="H715" s="24">
        <v>3.2004356998666044</v>
      </c>
      <c r="I715" s="24">
        <v>2.0693303444954991</v>
      </c>
      <c r="J715" s="24">
        <v>1.7858444516140066</v>
      </c>
      <c r="K715" s="24">
        <v>1.9993055685497716</v>
      </c>
      <c r="L715" s="24">
        <v>3.0620410744148292</v>
      </c>
      <c r="M715" s="85">
        <v>1.7743322189009538</v>
      </c>
    </row>
    <row r="716" spans="1:13" x14ac:dyDescent="0.4">
      <c r="A716" s="23" t="str">
        <f>B555&amp;C693&amp;D716</f>
        <v>CONSUMO PER CAPITA (kg ó litros por individuo)Total Bebidas FriasCOMIDA</v>
      </c>
      <c r="B716" s="23">
        <v>0</v>
      </c>
      <c r="C716" s="23">
        <v>0</v>
      </c>
      <c r="D716" s="23" t="s">
        <v>142</v>
      </c>
      <c r="E716" s="56">
        <v>4.0314797392565094</v>
      </c>
      <c r="F716" s="56">
        <v>3.6547402559948741</v>
      </c>
      <c r="G716" s="56">
        <v>4.1296242315892409</v>
      </c>
      <c r="H716" s="56">
        <v>5.790376844056758</v>
      </c>
      <c r="I716" s="56">
        <v>4.0211951801844155</v>
      </c>
      <c r="J716" s="56">
        <v>3.5271956166299612</v>
      </c>
      <c r="K716" s="56">
        <v>3.9476774703196309</v>
      </c>
      <c r="L716" s="56">
        <v>5.7218375938956232</v>
      </c>
      <c r="M716" s="85">
        <v>4.0313710031143124</v>
      </c>
    </row>
    <row r="717" spans="1:13" x14ac:dyDescent="0.4">
      <c r="A717" s="23" t="str">
        <f>B555&amp;C693&amp;D717</f>
        <v>CONSUMO PER CAPITA (kg ó litros por individuo)Total Bebidas FriasTARDE/MERIENDA</v>
      </c>
      <c r="B717" s="23">
        <v>0</v>
      </c>
      <c r="C717" s="23">
        <v>0</v>
      </c>
      <c r="D717" s="24" t="s">
        <v>144</v>
      </c>
      <c r="E717" s="24">
        <v>1.3428503320355685</v>
      </c>
      <c r="F717" s="24">
        <v>1.2075933867489139</v>
      </c>
      <c r="G717" s="24">
        <v>1.5743991512992859</v>
      </c>
      <c r="H717" s="24">
        <v>2.5646538915376924</v>
      </c>
      <c r="I717" s="24">
        <v>1.2281717118455304</v>
      </c>
      <c r="J717" s="24">
        <v>1.0760392050323238</v>
      </c>
      <c r="K717" s="24">
        <v>1.5604965818399523</v>
      </c>
      <c r="L717" s="24">
        <v>2.2499950041125931</v>
      </c>
      <c r="M717" s="85">
        <v>1.1395966336175505</v>
      </c>
    </row>
    <row r="718" spans="1:13" x14ac:dyDescent="0.4">
      <c r="A718" s="23" t="str">
        <f>B555&amp;C693&amp;D718</f>
        <v>CONSUMO PER CAPITA (kg ó litros por individuo)Total Bebidas FriasANTES DE CENAR</v>
      </c>
      <c r="B718" s="23">
        <v>0</v>
      </c>
      <c r="C718" s="23">
        <v>0</v>
      </c>
      <c r="D718" s="23" t="s">
        <v>146</v>
      </c>
      <c r="E718" s="56">
        <v>1.1181300912178709</v>
      </c>
      <c r="F718" s="56">
        <v>1.0114440361835899</v>
      </c>
      <c r="G718" s="56">
        <v>1.2065065818773664</v>
      </c>
      <c r="H718" s="56">
        <v>1.8592920505822568</v>
      </c>
      <c r="I718" s="56">
        <v>1.0769758703896888</v>
      </c>
      <c r="J718" s="56">
        <v>0.98838635456850643</v>
      </c>
      <c r="K718" s="56">
        <v>1.1211942376691291</v>
      </c>
      <c r="L718" s="56">
        <v>1.8508300590633016</v>
      </c>
      <c r="M718" s="85">
        <v>1.0589679121324147</v>
      </c>
    </row>
    <row r="719" spans="1:13" x14ac:dyDescent="0.4">
      <c r="A719" s="23" t="str">
        <f>B555&amp;C693&amp;D719</f>
        <v>CONSUMO PER CAPITA (kg ó litros por individuo)Total Bebidas FriasCENA</v>
      </c>
      <c r="B719" s="23">
        <v>0</v>
      </c>
      <c r="C719" s="23">
        <v>0</v>
      </c>
      <c r="D719" s="24" t="s">
        <v>148</v>
      </c>
      <c r="E719" s="24">
        <v>1.7655301706994309</v>
      </c>
      <c r="F719" s="24">
        <v>1.556248500375458</v>
      </c>
      <c r="G719" s="24">
        <v>1.9060859995260426</v>
      </c>
      <c r="H719" s="24">
        <v>3.6044356408403937</v>
      </c>
      <c r="I719" s="24">
        <v>1.7128281577465345</v>
      </c>
      <c r="J719" s="24">
        <v>1.540093038831686</v>
      </c>
      <c r="K719" s="24">
        <v>1.8414022900609943</v>
      </c>
      <c r="L719" s="24">
        <v>3.5002223513848012</v>
      </c>
      <c r="M719" s="85">
        <v>1.6976555756885003</v>
      </c>
    </row>
    <row r="720" spans="1:13" x14ac:dyDescent="0.4">
      <c r="A720" s="23" t="str">
        <f>B555&amp;C693&amp;D720</f>
        <v>CONSUMO PER CAPITA (kg ó litros por individuo)Total Bebidas FriasDESPUES DE LA CENA</v>
      </c>
      <c r="B720" s="23">
        <v>0</v>
      </c>
      <c r="C720" s="23">
        <v>0</v>
      </c>
      <c r="D720" s="23" t="s">
        <v>150</v>
      </c>
      <c r="E720" s="56">
        <v>0.30007051433107368</v>
      </c>
      <c r="F720" s="56">
        <v>0.22006108536057498</v>
      </c>
      <c r="G720" s="56">
        <v>0.28600014159804027</v>
      </c>
      <c r="H720" s="56">
        <v>0.62270487756617299</v>
      </c>
      <c r="I720" s="56">
        <v>0.2318203716715756</v>
      </c>
      <c r="J720" s="56">
        <v>0.21456144361575361</v>
      </c>
      <c r="K720" s="56">
        <v>0.26700804644150888</v>
      </c>
      <c r="L720" s="56">
        <v>0.63515138911584157</v>
      </c>
      <c r="M720" s="85">
        <v>0.24553609498158921</v>
      </c>
    </row>
    <row r="721" spans="1:13" x14ac:dyDescent="0.4">
      <c r="A721" s="23" t="str">
        <f>B555&amp;C693&amp;D721</f>
        <v>CONSUMO PER CAPITA (kg ó litros por individuo)Total Bebidas FriasDURANTE EL DIA</v>
      </c>
      <c r="B721" s="23">
        <v>0</v>
      </c>
      <c r="C721" s="23">
        <v>0</v>
      </c>
      <c r="D721" s="24" t="s">
        <v>152</v>
      </c>
      <c r="E721" s="24">
        <v>0.87340631880632646</v>
      </c>
      <c r="F721" s="24">
        <v>0.73406059737698626</v>
      </c>
      <c r="G721" s="24">
        <v>0.94885525444048269</v>
      </c>
      <c r="H721" s="24">
        <v>1.3714004794143866</v>
      </c>
      <c r="I721" s="24">
        <v>0.72792427011693395</v>
      </c>
      <c r="J721" s="24">
        <v>0.77634613274502362</v>
      </c>
      <c r="K721" s="24">
        <v>0.86438033364487632</v>
      </c>
      <c r="L721" s="24">
        <v>1.4268718076672227</v>
      </c>
      <c r="M721" s="85">
        <v>0.63561205332740656</v>
      </c>
    </row>
    <row r="722" spans="1:13" x14ac:dyDescent="0.4">
      <c r="A722" s="23" t="str">
        <f>B555&amp;C693&amp;D722</f>
        <v>CONSUMO PER CAPITA (kg ó litros por individuo)Total Bebidas FriasCON AMIGOS</v>
      </c>
      <c r="B722" s="23">
        <v>0</v>
      </c>
      <c r="C722" s="23">
        <v>0</v>
      </c>
      <c r="D722" s="23" t="s">
        <v>154</v>
      </c>
      <c r="E722" s="56">
        <v>3.9277810435240004</v>
      </c>
      <c r="F722" s="56">
        <v>3.6610073717314009</v>
      </c>
      <c r="G722" s="56">
        <v>4.0560788409588735</v>
      </c>
      <c r="H722" s="56">
        <v>6.0557696725557744</v>
      </c>
      <c r="I722" s="56">
        <v>4.0517788009236648</v>
      </c>
      <c r="J722" s="56">
        <v>3.4700016896607413</v>
      </c>
      <c r="K722" s="56">
        <v>3.9494141217580405</v>
      </c>
      <c r="L722" s="56">
        <v>5.9137728884089213</v>
      </c>
      <c r="M722" s="85">
        <v>3.668013906815899</v>
      </c>
    </row>
    <row r="723" spans="1:13" x14ac:dyDescent="0.4">
      <c r="A723" s="23" t="str">
        <f>B555&amp;C693&amp;D723</f>
        <v>CONSUMO PER CAPITA (kg ó litros por individuo)Total Bebidas FriasCON CLIENTES</v>
      </c>
      <c r="B723" s="23">
        <v>0</v>
      </c>
      <c r="C723" s="23">
        <v>0</v>
      </c>
      <c r="D723" s="24" t="s">
        <v>156</v>
      </c>
      <c r="E723" s="24">
        <v>5.0406910243509899E-2</v>
      </c>
      <c r="F723" s="24">
        <v>4.0424504284046835E-2</v>
      </c>
      <c r="G723" s="24">
        <v>4.0999789855108937E-2</v>
      </c>
      <c r="H723" s="24">
        <v>5.6198455715926902E-2</v>
      </c>
      <c r="I723" s="24">
        <v>8.697777242693748E-2</v>
      </c>
      <c r="J723" s="24">
        <v>5.0350395729586002E-2</v>
      </c>
      <c r="K723" s="24">
        <v>4.2342503817205376E-2</v>
      </c>
      <c r="L723" s="24">
        <v>7.7034010742356385E-2</v>
      </c>
      <c r="M723" s="85">
        <v>7.2790061304138301E-2</v>
      </c>
    </row>
    <row r="724" spans="1:13" x14ac:dyDescent="0.4">
      <c r="A724" s="23" t="str">
        <f>B555&amp;C693&amp;D724</f>
        <v>CONSUMO PER CAPITA (kg ó litros por individuo)Total Bebidas FriasCON COMPAÑEROS DE TRABAJO</v>
      </c>
      <c r="B724" s="23">
        <v>0</v>
      </c>
      <c r="C724" s="23">
        <v>0</v>
      </c>
      <c r="D724" s="23" t="s">
        <v>158</v>
      </c>
      <c r="E724" s="56">
        <v>0.79978057258367274</v>
      </c>
      <c r="F724" s="56">
        <v>0.74649717543283811</v>
      </c>
      <c r="G724" s="56">
        <v>0.77042061610315293</v>
      </c>
      <c r="H724" s="56">
        <v>0.83204255710896879</v>
      </c>
      <c r="I724" s="56">
        <v>0.74821001381793262</v>
      </c>
      <c r="J724" s="56">
        <v>0.81815008110223386</v>
      </c>
      <c r="K724" s="56">
        <v>0.84854205378681802</v>
      </c>
      <c r="L724" s="56">
        <v>0.88597814067512037</v>
      </c>
      <c r="M724" s="85">
        <v>0.70628109859914423</v>
      </c>
    </row>
    <row r="725" spans="1:13" x14ac:dyDescent="0.4">
      <c r="A725" s="23" t="str">
        <f>B555&amp;C693&amp;D725</f>
        <v>CONSUMO PER CAPITA (kg ó litros por individuo)Total Bebidas FriasCON COMPAÑEROS DE CLASE</v>
      </c>
      <c r="B725" s="23">
        <v>0</v>
      </c>
      <c r="C725" s="23">
        <v>0</v>
      </c>
      <c r="D725" s="24" t="s">
        <v>160</v>
      </c>
      <c r="E725" s="24">
        <v>5.1268628552355068E-2</v>
      </c>
      <c r="F725" s="24">
        <v>2.3963607906418889E-2</v>
      </c>
      <c r="G725" s="24">
        <v>3.9040727291523164E-2</v>
      </c>
      <c r="H725" s="24">
        <v>5.704688080108359E-2</v>
      </c>
      <c r="I725" s="24">
        <v>2.7114451274092614E-2</v>
      </c>
      <c r="J725" s="24">
        <v>2.4111159954333983E-2</v>
      </c>
      <c r="K725" s="24">
        <v>4.0174725352071873E-2</v>
      </c>
      <c r="L725" s="24">
        <v>5.1488914971883189E-2</v>
      </c>
      <c r="M725" s="85">
        <v>2.9910143655841201E-2</v>
      </c>
    </row>
    <row r="726" spans="1:13" x14ac:dyDescent="0.4">
      <c r="A726" s="23" t="str">
        <f>B555&amp;C693&amp;D726</f>
        <v>CONSUMO PER CAPITA (kg ó litros por individuo)Total Bebidas FriasCON FAMILIA</v>
      </c>
      <c r="B726" s="23">
        <v>0</v>
      </c>
      <c r="C726" s="23">
        <v>0</v>
      </c>
      <c r="D726" s="23" t="s">
        <v>162</v>
      </c>
      <c r="E726" s="56">
        <v>3.6994330593196323</v>
      </c>
      <c r="F726" s="56">
        <v>2.9807618518340377</v>
      </c>
      <c r="G726" s="56">
        <v>3.8153952291634643</v>
      </c>
      <c r="H726" s="56">
        <v>6.9670295801017161</v>
      </c>
      <c r="I726" s="56">
        <v>3.3217224087961918</v>
      </c>
      <c r="J726" s="56">
        <v>2.9248004542435866</v>
      </c>
      <c r="K726" s="56">
        <v>3.6590327215563159</v>
      </c>
      <c r="L726" s="56">
        <v>6.6521643926928391</v>
      </c>
      <c r="M726" s="85">
        <v>3.2501587742554308</v>
      </c>
    </row>
    <row r="727" spans="1:13" x14ac:dyDescent="0.4">
      <c r="A727" s="23" t="str">
        <f>B555&amp;C693&amp;D727</f>
        <v>CONSUMO PER CAPITA (kg ó litros por individuo)Total Bebidas FriasCON LA PAREJA</v>
      </c>
      <c r="B727" s="23">
        <v>0</v>
      </c>
      <c r="C727" s="23">
        <v>0</v>
      </c>
      <c r="D727" s="24" t="s">
        <v>164</v>
      </c>
      <c r="E727" s="24">
        <v>1.8305504715730987</v>
      </c>
      <c r="F727" s="24">
        <v>1.7800392346373666</v>
      </c>
      <c r="G727" s="24">
        <v>2.2046731395525936</v>
      </c>
      <c r="H727" s="24">
        <v>3.3864127210086865</v>
      </c>
      <c r="I727" s="24">
        <v>1.8277587806398015</v>
      </c>
      <c r="J727" s="24">
        <v>1.7280730074645096</v>
      </c>
      <c r="K727" s="24">
        <v>2.0202012146449762</v>
      </c>
      <c r="L727" s="24">
        <v>3.314986509210855</v>
      </c>
      <c r="M727" s="85">
        <v>1.7172674099071927</v>
      </c>
    </row>
    <row r="728" spans="1:13" x14ac:dyDescent="0.4">
      <c r="A728" s="23" t="str">
        <f>B555&amp;C693&amp;D728</f>
        <v>CONSUMO PER CAPITA (kg ó litros por individuo)Total Bebidas FriasESTABA SOLO/A</v>
      </c>
      <c r="B728" s="23">
        <v>0</v>
      </c>
      <c r="C728" s="23">
        <v>0</v>
      </c>
      <c r="D728" s="23" t="s">
        <v>166</v>
      </c>
      <c r="E728" s="56">
        <v>1.7801685974315118</v>
      </c>
      <c r="F728" s="56">
        <v>1.6643316724142099</v>
      </c>
      <c r="G728" s="56">
        <v>1.8932419857184724</v>
      </c>
      <c r="H728" s="56">
        <v>2.6785427062548481</v>
      </c>
      <c r="I728" s="56">
        <v>1.6404045230710527</v>
      </c>
      <c r="J728" s="56">
        <v>1.5030719662872711</v>
      </c>
      <c r="K728" s="56">
        <v>1.617777968659567</v>
      </c>
      <c r="L728" s="56">
        <v>2.4063620759197586</v>
      </c>
      <c r="M728" s="85">
        <v>1.6315013558271767</v>
      </c>
    </row>
    <row r="729" spans="1:13" x14ac:dyDescent="0.4">
      <c r="A729" s="23" t="str">
        <f>B555&amp;C693&amp;D729</f>
        <v>CONSUMO PER CAPITA (kg ó litros por individuo)Total Bebidas FriasOTROS</v>
      </c>
      <c r="B729" s="23">
        <v>0</v>
      </c>
      <c r="C729" s="23">
        <v>0</v>
      </c>
      <c r="D729" s="24" t="s">
        <v>168</v>
      </c>
      <c r="E729" s="24">
        <v>9.3642435405151783E-2</v>
      </c>
      <c r="F729" s="24">
        <v>8.579795252691165E-2</v>
      </c>
      <c r="G729" s="24">
        <v>7.9045944591090031E-2</v>
      </c>
      <c r="H729" s="24">
        <v>9.617831250133585E-2</v>
      </c>
      <c r="I729" s="24">
        <v>6.1914981919979309E-2</v>
      </c>
      <c r="J729" s="24">
        <v>4.508320971764334E-2</v>
      </c>
      <c r="K729" s="24">
        <v>7.8465168740471158E-2</v>
      </c>
      <c r="L729" s="24">
        <v>9.797421262982596E-2</v>
      </c>
      <c r="M729" s="85">
        <v>5.9452055802721164E-2</v>
      </c>
    </row>
    <row r="730" spans="1:13" x14ac:dyDescent="0.4">
      <c r="A730" s="23" t="str">
        <f>B555&amp;C693&amp;D730</f>
        <v>CONSUMO PER CAPITA (kg ó litros por individuo)Total Bebidas FriasESTAR TRABAJANDO</v>
      </c>
      <c r="B730" s="23">
        <v>0</v>
      </c>
      <c r="C730" s="23">
        <v>0</v>
      </c>
      <c r="D730" s="23" t="s">
        <v>170</v>
      </c>
      <c r="E730" s="56">
        <v>1.2233429447280828</v>
      </c>
      <c r="F730" s="56">
        <v>1.3314565834094856</v>
      </c>
      <c r="G730" s="56">
        <v>1.4094123193854471</v>
      </c>
      <c r="H730" s="56">
        <v>1.6817801007026445</v>
      </c>
      <c r="I730" s="56">
        <v>1.1197886460232849</v>
      </c>
      <c r="J730" s="56">
        <v>1.2943755228796723</v>
      </c>
      <c r="K730" s="56">
        <v>1.2330384664187226</v>
      </c>
      <c r="L730" s="56">
        <v>1.4689179183590273</v>
      </c>
      <c r="M730" s="85">
        <v>1.1034313821097481</v>
      </c>
    </row>
    <row r="731" spans="1:13" x14ac:dyDescent="0.4">
      <c r="A731" s="23" t="str">
        <f>B555&amp;C693&amp;D731</f>
        <v>CONSUMO PER CAPITA (kg ó litros por individuo)Total Bebidas FriasCOMIDA DE NEGOCIOS</v>
      </c>
      <c r="B731" s="23">
        <v>0</v>
      </c>
      <c r="C731" s="23">
        <v>0</v>
      </c>
      <c r="D731" s="24" t="s">
        <v>172</v>
      </c>
      <c r="E731" s="24">
        <v>8.7140257253713646E-2</v>
      </c>
      <c r="F731" s="24">
        <v>2.9489388621299881E-2</v>
      </c>
      <c r="G731" s="24">
        <v>3.4115940599148069E-2</v>
      </c>
      <c r="H731" s="24">
        <v>4.3965839467911501E-2</v>
      </c>
      <c r="I731" s="24">
        <v>2.5795178727824303E-2</v>
      </c>
      <c r="J731" s="24">
        <v>2.7643820158313789E-2</v>
      </c>
      <c r="K731" s="24">
        <v>2.6530375618043313E-2</v>
      </c>
      <c r="L731" s="24">
        <v>5.2251605328848136E-2</v>
      </c>
      <c r="M731" s="85">
        <v>5.3850404273045702E-2</v>
      </c>
    </row>
    <row r="732" spans="1:13" x14ac:dyDescent="0.4">
      <c r="A732" s="23" t="str">
        <f>B555&amp;C693&amp;D732</f>
        <v>CONSUMO PER CAPITA (kg ó litros por individuo)Total Bebidas FriasPOR PLACER/RELAX</v>
      </c>
      <c r="B732" s="23">
        <v>0</v>
      </c>
      <c r="C732" s="23">
        <v>0</v>
      </c>
      <c r="D732" s="23" t="s">
        <v>174</v>
      </c>
      <c r="E732" s="56">
        <v>1.8452502504237838</v>
      </c>
      <c r="F732" s="56">
        <v>1.7170403450057576</v>
      </c>
      <c r="G732" s="56">
        <v>2.1469871592568532</v>
      </c>
      <c r="H732" s="56">
        <v>4.0851756244163377</v>
      </c>
      <c r="I732" s="56">
        <v>1.7886056775503263</v>
      </c>
      <c r="J732" s="56">
        <v>1.584301229820599</v>
      </c>
      <c r="K732" s="56">
        <v>2.0178023988794331</v>
      </c>
      <c r="L732" s="56">
        <v>4.0223475279445395</v>
      </c>
      <c r="M732" s="85">
        <v>1.8373919017615177</v>
      </c>
    </row>
    <row r="733" spans="1:13" x14ac:dyDescent="0.4">
      <c r="A733" s="23" t="str">
        <f>B555&amp;C693&amp;D733</f>
        <v>CONSUMO PER CAPITA (kg ó litros por individuo)Total Bebidas FriasTENER HAMBRE/SIN PLANIFICAR</v>
      </c>
      <c r="B733" s="23">
        <v>0</v>
      </c>
      <c r="C733" s="23">
        <v>0</v>
      </c>
      <c r="D733" s="24" t="s">
        <v>176</v>
      </c>
      <c r="E733" s="24">
        <v>2.653851505966903</v>
      </c>
      <c r="F733" s="24">
        <v>2.4058741182700611</v>
      </c>
      <c r="G733" s="24">
        <v>2.8823529947976705</v>
      </c>
      <c r="H733" s="24">
        <v>4.7383649903399112</v>
      </c>
      <c r="I733" s="24">
        <v>2.6641921142153353</v>
      </c>
      <c r="J733" s="24">
        <v>2.2674748408812282</v>
      </c>
      <c r="K733" s="24">
        <v>2.7390493154911444</v>
      </c>
      <c r="L733" s="24">
        <v>4.4258045868127347</v>
      </c>
      <c r="M733" s="85">
        <v>2.2948395452840971</v>
      </c>
    </row>
    <row r="734" spans="1:13" x14ac:dyDescent="0.4">
      <c r="A734" s="23" t="str">
        <f>B555&amp;C693&amp;D734</f>
        <v>CONSUMO PER CAPITA (kg ó litros por individuo)Total Bebidas FriasESTAR DE COMPRAS</v>
      </c>
      <c r="B734" s="23">
        <v>0</v>
      </c>
      <c r="C734" s="23">
        <v>0</v>
      </c>
      <c r="D734" s="23" t="s">
        <v>178</v>
      </c>
      <c r="E734" s="56">
        <v>0.31300751456975628</v>
      </c>
      <c r="F734" s="56">
        <v>0.31212365383719992</v>
      </c>
      <c r="G734" s="56">
        <v>0.26872959656264828</v>
      </c>
      <c r="H734" s="56">
        <v>0.44950101528971698</v>
      </c>
      <c r="I734" s="56">
        <v>0.34307038771658838</v>
      </c>
      <c r="J734" s="56">
        <v>0.27534518612751324</v>
      </c>
      <c r="K734" s="56">
        <v>0.24827476209375376</v>
      </c>
      <c r="L734" s="56">
        <v>0.43860393521331942</v>
      </c>
      <c r="M734" s="85">
        <v>0.2908878072456304</v>
      </c>
    </row>
    <row r="735" spans="1:13" x14ac:dyDescent="0.4">
      <c r="A735" s="23" t="str">
        <f>B555&amp;C693&amp;D735</f>
        <v>CONSUMO PER CAPITA (kg ó litros por individuo)Total Bebidas FriasNO COCINAR EN CASA</v>
      </c>
      <c r="B735" s="23">
        <v>0</v>
      </c>
      <c r="C735" s="23">
        <v>0</v>
      </c>
      <c r="D735" s="24" t="s">
        <v>180</v>
      </c>
      <c r="E735" s="24">
        <v>0.41216177720006458</v>
      </c>
      <c r="F735" s="24">
        <v>0.35035959118146087</v>
      </c>
      <c r="G735" s="24">
        <v>0.37852819526286657</v>
      </c>
      <c r="H735" s="24">
        <v>0.61006231981997494</v>
      </c>
      <c r="I735" s="24">
        <v>0.43212744816651999</v>
      </c>
      <c r="J735" s="24">
        <v>0.35799424274405744</v>
      </c>
      <c r="K735" s="24">
        <v>0.45267863543876324</v>
      </c>
      <c r="L735" s="24">
        <v>0.55561833194413679</v>
      </c>
      <c r="M735" s="85">
        <v>0.38197992688718163</v>
      </c>
    </row>
    <row r="736" spans="1:13" x14ac:dyDescent="0.4">
      <c r="A736" s="23" t="str">
        <f>B555&amp;C693&amp;D736</f>
        <v>CONSUMO PER CAPITA (kg ó litros por individuo)Total Bebidas FriasCELEBRACION/FIESTA/SALIR TOMAR</v>
      </c>
      <c r="B736" s="23">
        <v>0</v>
      </c>
      <c r="C736" s="23">
        <v>0</v>
      </c>
      <c r="D736" s="23" t="s">
        <v>182</v>
      </c>
      <c r="E736" s="56">
        <v>4.7088158762744019</v>
      </c>
      <c r="F736" s="56">
        <v>4.0013751279289265</v>
      </c>
      <c r="G736" s="56">
        <v>4.8063680164589595</v>
      </c>
      <c r="H736" s="56">
        <v>7.1690480923653173</v>
      </c>
      <c r="I736" s="56">
        <v>4.55436616341402</v>
      </c>
      <c r="J736" s="56">
        <v>3.9266295011735699</v>
      </c>
      <c r="K736" s="56">
        <v>4.606166498269145</v>
      </c>
      <c r="L736" s="56">
        <v>6.8334611225539401</v>
      </c>
      <c r="M736" s="85">
        <v>4.3055276831600873</v>
      </c>
    </row>
    <row r="737" spans="1:13" x14ac:dyDescent="0.4">
      <c r="A737" s="23" t="str">
        <f>B555&amp;C693&amp;D737</f>
        <v>CONSUMO PER CAPITA (kg ó litros por individuo)Total Bebidas FriasVIENDO DEPORTES</v>
      </c>
      <c r="B737" s="23">
        <v>0</v>
      </c>
      <c r="C737" s="23">
        <v>0</v>
      </c>
      <c r="D737" s="24" t="s">
        <v>184</v>
      </c>
      <c r="E737" s="24">
        <v>0.34001896115561797</v>
      </c>
      <c r="F737" s="24">
        <v>0.23462386032524099</v>
      </c>
      <c r="G737" s="24">
        <v>0.23069828916564847</v>
      </c>
      <c r="H737" s="24">
        <v>0.16296609099991849</v>
      </c>
      <c r="I737" s="24">
        <v>0.16536931929880611</v>
      </c>
      <c r="J737" s="24">
        <v>0.19841438147711435</v>
      </c>
      <c r="K737" s="24">
        <v>0.22798882343200591</v>
      </c>
      <c r="L737" s="24">
        <v>0.37196254208835117</v>
      </c>
      <c r="M737" s="85">
        <v>0.20467054371707519</v>
      </c>
    </row>
    <row r="738" spans="1:13" x14ac:dyDescent="0.4">
      <c r="A738" s="23" t="str">
        <f>B555&amp;C693&amp;D738</f>
        <v>CONSUMO PER CAPITA (kg ó litros por individuo)Total Bebidas FriasOTROS MOTIVOS</v>
      </c>
      <c r="B738" s="23">
        <v>0</v>
      </c>
      <c r="C738" s="23">
        <v>0</v>
      </c>
      <c r="D738" s="23" t="s">
        <v>185</v>
      </c>
      <c r="E738" s="56">
        <v>0.64944152538452748</v>
      </c>
      <c r="F738" s="56">
        <v>0.6004795644697587</v>
      </c>
      <c r="G738" s="56">
        <v>0.74170467017506503</v>
      </c>
      <c r="H738" s="56">
        <v>1.1883568211843407</v>
      </c>
      <c r="I738" s="56">
        <v>0.67256512839930482</v>
      </c>
      <c r="J738" s="56">
        <v>0.63146379027884048</v>
      </c>
      <c r="K738" s="56">
        <v>0.70441842420720102</v>
      </c>
      <c r="L738" s="56">
        <v>1.2307940070564507</v>
      </c>
      <c r="M738" s="85">
        <v>0.66279453339592354</v>
      </c>
    </row>
    <row r="739" spans="1:13" x14ac:dyDescent="0.4">
      <c r="A739" s="23" t="str">
        <f>B555&amp;C739&amp;D739</f>
        <v>CONSUMO PER CAPITA (kg ó litros por individuo)Total Bebidas CalientesT.ESPAÑA</v>
      </c>
      <c r="B739" s="23">
        <v>0</v>
      </c>
      <c r="C739" s="23" t="s">
        <v>61</v>
      </c>
      <c r="D739" s="24" t="s">
        <v>45</v>
      </c>
      <c r="E739" s="24">
        <v>1.9817355703608099</v>
      </c>
      <c r="F739" s="24">
        <v>2.0074544741654305</v>
      </c>
      <c r="G739" s="24">
        <v>1.8736023360564482</v>
      </c>
      <c r="H739" s="24">
        <v>2.2794099730623287</v>
      </c>
      <c r="I739" s="24">
        <v>1.9133600154517261</v>
      </c>
      <c r="J739" s="24">
        <v>1.9419692519896641</v>
      </c>
      <c r="K739" s="24">
        <v>1.8039872823425107</v>
      </c>
      <c r="L739" s="24">
        <v>2.2104595387939634</v>
      </c>
      <c r="M739" s="85">
        <v>1.8086193218529585</v>
      </c>
    </row>
    <row r="740" spans="1:13" x14ac:dyDescent="0.4">
      <c r="A740" s="23" t="str">
        <f>B555&amp;C739&amp;D740</f>
        <v>CONSUMO PER CAPITA (kg ó litros por individuo)Total Bebidas CalientesHiper+Super+Discount+G.A</v>
      </c>
      <c r="B740" s="23">
        <v>0</v>
      </c>
      <c r="C740" s="23">
        <v>0</v>
      </c>
      <c r="D740" s="23" t="s">
        <v>108</v>
      </c>
      <c r="E740" s="56">
        <v>2.5933709268869121E-2</v>
      </c>
      <c r="F740" s="56">
        <v>2.3676860241272756E-2</v>
      </c>
      <c r="G740" s="56">
        <v>2.9802848340386011E-2</v>
      </c>
      <c r="H740" s="56">
        <v>4.645700988081003E-2</v>
      </c>
      <c r="I740" s="56">
        <v>2.7564954779425662E-2</v>
      </c>
      <c r="J740" s="56">
        <v>2.7024836740447023E-2</v>
      </c>
      <c r="K740" s="56">
        <v>2.5704205305304512E-2</v>
      </c>
      <c r="L740" s="56">
        <v>5.3755867230320373E-2</v>
      </c>
      <c r="M740" s="85">
        <v>3.1298604322175565E-2</v>
      </c>
    </row>
    <row r="741" spans="1:13" x14ac:dyDescent="0.4">
      <c r="A741" s="23" t="str">
        <f>B555&amp;C739&amp;D741</f>
        <v>CONSUMO PER CAPITA (kg ó litros por individuo)Total Bebidas CalientesRestaurantes</v>
      </c>
      <c r="B741" s="23">
        <v>0</v>
      </c>
      <c r="C741" s="23">
        <v>0</v>
      </c>
      <c r="D741" s="24" t="s">
        <v>109</v>
      </c>
      <c r="E741" s="24">
        <v>8.2680217163289438E-2</v>
      </c>
      <c r="F741" s="24">
        <v>8.4112615278199035E-2</v>
      </c>
      <c r="G741" s="24">
        <v>8.074286709848541E-2</v>
      </c>
      <c r="H741" s="24">
        <v>0.10171106132639822</v>
      </c>
      <c r="I741" s="24">
        <v>8.2773509371355775E-2</v>
      </c>
      <c r="J741" s="24">
        <v>7.5803752134231225E-2</v>
      </c>
      <c r="K741" s="24">
        <v>7.935088736994092E-2</v>
      </c>
      <c r="L741" s="24">
        <v>0.10082707435857743</v>
      </c>
      <c r="M741" s="85">
        <v>7.9487359768519714E-2</v>
      </c>
    </row>
    <row r="742" spans="1:13" x14ac:dyDescent="0.4">
      <c r="A742" s="23" t="str">
        <f>B555&amp;C739&amp;D742</f>
        <v>CONSUMO PER CAPITA (kg ó litros por individuo)Total Bebidas CalientesRestaurantes Fast Food</v>
      </c>
      <c r="B742" s="23">
        <v>0</v>
      </c>
      <c r="C742" s="23">
        <v>0</v>
      </c>
      <c r="D742" s="23" t="s">
        <v>110</v>
      </c>
      <c r="E742" s="56">
        <v>2.2319487390520715E-2</v>
      </c>
      <c r="F742" s="56">
        <v>2.5960264328716547E-2</v>
      </c>
      <c r="G742" s="56">
        <v>2.4266507196402862E-2</v>
      </c>
      <c r="H742" s="56">
        <v>3.0799501484967479E-2</v>
      </c>
      <c r="I742" s="56">
        <v>2.7282874707989149E-2</v>
      </c>
      <c r="J742" s="56">
        <v>3.3726929935285956E-2</v>
      </c>
      <c r="K742" s="56">
        <v>3.2093695372115788E-2</v>
      </c>
      <c r="L742" s="56">
        <v>3.9914600802707263E-2</v>
      </c>
      <c r="M742" s="85">
        <v>3.1325789012199214E-2</v>
      </c>
    </row>
    <row r="743" spans="1:13" x14ac:dyDescent="0.4">
      <c r="A743" s="23" t="str">
        <f>B555&amp;C739&amp;D743</f>
        <v>CONSUMO PER CAPITA (kg ó litros por individuo)Total Bebidas CalientesBares/Cafeterias/Cervecerias</v>
      </c>
      <c r="B743" s="23">
        <v>0</v>
      </c>
      <c r="C743" s="23">
        <v>0</v>
      </c>
      <c r="D743" s="24" t="s">
        <v>111</v>
      </c>
      <c r="E743" s="24">
        <v>1.4737642658540633</v>
      </c>
      <c r="F743" s="24">
        <v>1.4608451978025998</v>
      </c>
      <c r="G743" s="24">
        <v>1.3512147825729846</v>
      </c>
      <c r="H743" s="24">
        <v>1.631410999227672</v>
      </c>
      <c r="I743" s="24">
        <v>1.3961759397319624</v>
      </c>
      <c r="J743" s="24">
        <v>1.40615005253267</v>
      </c>
      <c r="K743" s="24">
        <v>1.306025044497793</v>
      </c>
      <c r="L743" s="24">
        <v>1.554884681216042</v>
      </c>
      <c r="M743" s="85">
        <v>1.292108765123769</v>
      </c>
    </row>
    <row r="744" spans="1:13" x14ac:dyDescent="0.4">
      <c r="A744" s="23" t="str">
        <f>B555&amp;C739&amp;D744</f>
        <v>CONSUMO PER CAPITA (kg ó litros por individuo)Total Bebidas CalientesPanaderias/Pastelerias</v>
      </c>
      <c r="B744" s="23">
        <v>0</v>
      </c>
      <c r="C744" s="23">
        <v>0</v>
      </c>
      <c r="D744" s="23" t="s">
        <v>112</v>
      </c>
      <c r="E744" s="56">
        <v>7.0020368307621483E-2</v>
      </c>
      <c r="F744" s="56">
        <v>8.1221030459378923E-2</v>
      </c>
      <c r="G744" s="56">
        <v>6.6350000675036117E-2</v>
      </c>
      <c r="H744" s="56">
        <v>7.7838189200505656E-2</v>
      </c>
      <c r="I744" s="56">
        <v>8.6630206416512839E-2</v>
      </c>
      <c r="J744" s="56">
        <v>8.1732306259291412E-2</v>
      </c>
      <c r="K744" s="56">
        <v>6.8905717500774538E-2</v>
      </c>
      <c r="L744" s="56">
        <v>8.8188837824714886E-2</v>
      </c>
      <c r="M744" s="85">
        <v>8.6013335009978528E-2</v>
      </c>
    </row>
    <row r="745" spans="1:13" x14ac:dyDescent="0.4">
      <c r="A745" s="23" t="str">
        <f>B555&amp;C739&amp;D745</f>
        <v>CONSUMO PER CAPITA (kg ó litros por individuo)Total Bebidas CalientesTda.Alimentacion/Delicatesen</v>
      </c>
      <c r="B745" s="23">
        <v>0</v>
      </c>
      <c r="C745" s="23">
        <v>0</v>
      </c>
      <c r="D745" s="24" t="s">
        <v>113</v>
      </c>
      <c r="E745" s="24">
        <v>7.4098588422604247E-3</v>
      </c>
      <c r="F745" s="24">
        <v>4.6222733896026926E-3</v>
      </c>
      <c r="G745" s="24">
        <v>3.8484448282509087E-3</v>
      </c>
      <c r="H745" s="24">
        <v>6.2034874799775123E-3</v>
      </c>
      <c r="I745" s="24">
        <v>2.5683364281370315E-3</v>
      </c>
      <c r="J745" s="24">
        <v>3.5603801638596855E-3</v>
      </c>
      <c r="K745" s="24">
        <v>3.247918994479898E-3</v>
      </c>
      <c r="L745" s="24">
        <v>4.9543443509986853E-3</v>
      </c>
      <c r="M745" s="85">
        <v>2.9458560392608573E-3</v>
      </c>
    </row>
    <row r="746" spans="1:13" x14ac:dyDescent="0.4">
      <c r="A746" s="23" t="str">
        <f>B555&amp;C739&amp;D746</f>
        <v>CONSUMO PER CAPITA (kg ó litros por individuo)Total Bebidas CalientesCanal Conveniencia/24h</v>
      </c>
      <c r="B746" s="23">
        <v>0</v>
      </c>
      <c r="C746" s="23">
        <v>0</v>
      </c>
      <c r="D746" s="23" t="s">
        <v>115</v>
      </c>
      <c r="E746" s="56">
        <v>8.2601254320820907E-3</v>
      </c>
      <c r="F746" s="56">
        <v>6.9492677395438613E-3</v>
      </c>
      <c r="G746" s="56">
        <v>5.2629398203044922E-3</v>
      </c>
      <c r="H746" s="56">
        <v>6.5407532610131285E-3</v>
      </c>
      <c r="I746" s="56">
        <v>8.0052252529703143E-3</v>
      </c>
      <c r="J746" s="56">
        <v>6.8271314690052133E-3</v>
      </c>
      <c r="K746" s="56">
        <v>6.5878906467923149E-3</v>
      </c>
      <c r="L746" s="56">
        <v>7.647320321746605E-3</v>
      </c>
      <c r="M746" s="85">
        <v>6.446799907847179E-3</v>
      </c>
    </row>
    <row r="747" spans="1:13" x14ac:dyDescent="0.4">
      <c r="A747" s="23" t="str">
        <f>B555&amp;C739&amp;D747</f>
        <v>CONSUMO PER CAPITA (kg ó litros por individuo)Total Bebidas CalientesHoteles</v>
      </c>
      <c r="B747" s="23">
        <v>0</v>
      </c>
      <c r="C747" s="23">
        <v>0</v>
      </c>
      <c r="D747" s="24" t="s">
        <v>116</v>
      </c>
      <c r="E747" s="24">
        <v>9.1322699037073071E-3</v>
      </c>
      <c r="F747" s="24">
        <v>8.5051418565476392E-3</v>
      </c>
      <c r="G747" s="24">
        <v>1.1771544694643511E-2</v>
      </c>
      <c r="H747" s="24">
        <v>1.5592306702789637E-2</v>
      </c>
      <c r="I747" s="24">
        <v>5.0716407020906023E-3</v>
      </c>
      <c r="J747" s="24">
        <v>7.6504424067068257E-3</v>
      </c>
      <c r="K747" s="24">
        <v>1.0532458152796249E-2</v>
      </c>
      <c r="L747" s="24">
        <v>1.6385788985956343E-2</v>
      </c>
      <c r="M747" s="85">
        <v>9.3159510464498399E-3</v>
      </c>
    </row>
    <row r="748" spans="1:13" x14ac:dyDescent="0.4">
      <c r="A748" s="23" t="str">
        <f>B555&amp;C739&amp;D748</f>
        <v>CONSUMO PER CAPITA (kg ó litros por individuo)Total Bebidas CalientesEstaciones de servicio</v>
      </c>
      <c r="B748" s="23">
        <v>0</v>
      </c>
      <c r="C748" s="23">
        <v>0</v>
      </c>
      <c r="D748" s="23" t="s">
        <v>117</v>
      </c>
      <c r="E748" s="56">
        <v>3.8799353202772321E-2</v>
      </c>
      <c r="F748" s="56">
        <v>3.8142432791572332E-2</v>
      </c>
      <c r="G748" s="56">
        <v>4.2512948818856963E-2</v>
      </c>
      <c r="H748" s="56">
        <v>6.4556626355458488E-2</v>
      </c>
      <c r="I748" s="56">
        <v>4.0016018517788368E-2</v>
      </c>
      <c r="J748" s="56">
        <v>3.7042213278632836E-2</v>
      </c>
      <c r="K748" s="56">
        <v>3.9385646475040989E-2</v>
      </c>
      <c r="L748" s="56">
        <v>5.9854353649020087E-2</v>
      </c>
      <c r="M748" s="85">
        <v>3.8888162251687189E-2</v>
      </c>
    </row>
    <row r="749" spans="1:13" x14ac:dyDescent="0.4">
      <c r="A749" s="23" t="str">
        <f>B555&amp;C739&amp;D749</f>
        <v>CONSUMO PER CAPITA (kg ó litros por individuo)Total Bebidas CalientesMaquinas dispensadoras</v>
      </c>
      <c r="B749" s="23">
        <v>0</v>
      </c>
      <c r="C749" s="23">
        <v>0</v>
      </c>
      <c r="D749" s="24" t="s">
        <v>118</v>
      </c>
      <c r="E749" s="24">
        <v>0.15152591063905815</v>
      </c>
      <c r="F749" s="24">
        <v>0.16601509463928918</v>
      </c>
      <c r="G749" s="24">
        <v>0.14941135459589863</v>
      </c>
      <c r="H749" s="24">
        <v>0.15851859173017435</v>
      </c>
      <c r="I749" s="24">
        <v>0.13203419078802076</v>
      </c>
      <c r="J749" s="24">
        <v>0.15585776510631894</v>
      </c>
      <c r="K749" s="24">
        <v>0.13862783140828444</v>
      </c>
      <c r="L749" s="24">
        <v>0.16031339299777006</v>
      </c>
      <c r="M749" s="85">
        <v>0.13629331039289647</v>
      </c>
    </row>
    <row r="750" spans="1:13" x14ac:dyDescent="0.4">
      <c r="A750" s="23" t="str">
        <f>B555&amp;C739&amp;D750</f>
        <v>CONSUMO PER CAPITA (kg ó litros por individuo)Total Bebidas CalientesServicio en la empresa</v>
      </c>
      <c r="B750" s="23">
        <v>0</v>
      </c>
      <c r="C750" s="23">
        <v>0</v>
      </c>
      <c r="D750" s="23" t="s">
        <v>119</v>
      </c>
      <c r="E750" s="56">
        <v>5.0117131102676654E-2</v>
      </c>
      <c r="F750" s="56">
        <v>6.256230382085648E-2</v>
      </c>
      <c r="G750" s="56">
        <v>5.6516012339894756E-2</v>
      </c>
      <c r="H750" s="56">
        <v>6.6026049094726535E-2</v>
      </c>
      <c r="I750" s="56">
        <v>5.6858741510177155E-2</v>
      </c>
      <c r="J750" s="56">
        <v>5.8431132970314541E-2</v>
      </c>
      <c r="K750" s="56">
        <v>5.066724664888652E-2</v>
      </c>
      <c r="L750" s="56">
        <v>5.6746893852808448E-2</v>
      </c>
      <c r="M750" s="85">
        <v>5.0019274910716838E-2</v>
      </c>
    </row>
    <row r="751" spans="1:13" x14ac:dyDescent="0.4">
      <c r="A751" s="23" t="str">
        <f>B555&amp;C739&amp;D751</f>
        <v>CONSUMO PER CAPITA (kg ó litros por individuo)Total Bebidas CalientesResto de canales</v>
      </c>
      <c r="B751" s="23">
        <v>0</v>
      </c>
      <c r="C751" s="23">
        <v>0</v>
      </c>
      <c r="D751" s="24" t="s">
        <v>120</v>
      </c>
      <c r="E751" s="24">
        <v>4.1772920662007766E-2</v>
      </c>
      <c r="F751" s="24">
        <v>4.484194057139361E-2</v>
      </c>
      <c r="G751" s="24">
        <v>5.1902681283132295E-2</v>
      </c>
      <c r="H751" s="24">
        <v>7.3755771717869539E-2</v>
      </c>
      <c r="I751" s="24">
        <v>4.837858128327225E-2</v>
      </c>
      <c r="J751" s="24">
        <v>4.8162870970566762E-2</v>
      </c>
      <c r="K751" s="24">
        <v>4.285878199948058E-2</v>
      </c>
      <c r="L751" s="24">
        <v>6.6986020403034627E-2</v>
      </c>
      <c r="M751" s="85">
        <v>4.4475938133238017E-2</v>
      </c>
    </row>
    <row r="752" spans="1:13" x14ac:dyDescent="0.4">
      <c r="A752" s="23" t="str">
        <f>B555&amp;C739&amp;D752</f>
        <v>CONSUMO PER CAPITA (kg ó litros por individuo)Total Bebidas CalientesEN LA CALLE</v>
      </c>
      <c r="B752" s="23">
        <v>0</v>
      </c>
      <c r="C752" s="23">
        <v>0</v>
      </c>
      <c r="D752" s="23" t="s">
        <v>122</v>
      </c>
      <c r="E752" s="56">
        <v>2.2458241790308444E-2</v>
      </c>
      <c r="F752" s="56">
        <v>2.4431390343656018E-2</v>
      </c>
      <c r="G752" s="56">
        <v>2.2353162070449878E-2</v>
      </c>
      <c r="H752" s="56">
        <v>4.8352540482447678E-2</v>
      </c>
      <c r="I752" s="56">
        <v>2.6748339887024217E-2</v>
      </c>
      <c r="J752" s="56">
        <v>3.0186849532133655E-2</v>
      </c>
      <c r="K752" s="56">
        <v>2.7375168757469131E-2</v>
      </c>
      <c r="L752" s="56">
        <v>4.316386462388689E-2</v>
      </c>
      <c r="M752" s="85">
        <v>2.8610732848777326E-2</v>
      </c>
    </row>
    <row r="753" spans="1:13" x14ac:dyDescent="0.4">
      <c r="A753" s="23" t="str">
        <f>B555&amp;C739&amp;D753</f>
        <v>CONSUMO PER CAPITA (kg ó litros por individuo)Total Bebidas CalientesEN CASA DE OTROS</v>
      </c>
      <c r="B753" s="23">
        <v>0</v>
      </c>
      <c r="C753" s="23">
        <v>0</v>
      </c>
      <c r="D753" s="24" t="s">
        <v>124</v>
      </c>
      <c r="E753" s="24">
        <v>1.5917225365389181E-2</v>
      </c>
      <c r="F753" s="24">
        <v>1.3512878326676296E-2</v>
      </c>
      <c r="G753" s="24">
        <v>1.3392861131751978E-2</v>
      </c>
      <c r="H753" s="24">
        <v>1.64816104972496E-2</v>
      </c>
      <c r="I753" s="24">
        <v>1.5750288489200289E-2</v>
      </c>
      <c r="J753" s="24">
        <v>1.4405327252513644E-2</v>
      </c>
      <c r="K753" s="24">
        <v>1.2471140200284322E-2</v>
      </c>
      <c r="L753" s="24">
        <v>2.3723242440500517E-2</v>
      </c>
      <c r="M753" s="85">
        <v>9.3306837169458059E-3</v>
      </c>
    </row>
    <row r="754" spans="1:13" x14ac:dyDescent="0.4">
      <c r="A754" s="23" t="str">
        <f>B555&amp;C739&amp;D754</f>
        <v>CONSUMO PER CAPITA (kg ó litros por individuo)Total Bebidas CalientesEN EL ESTABLECIMIENTO</v>
      </c>
      <c r="B754" s="23">
        <v>0</v>
      </c>
      <c r="C754" s="23">
        <v>0</v>
      </c>
      <c r="D754" s="23" t="s">
        <v>126</v>
      </c>
      <c r="E754" s="56">
        <v>1.6515524955853635</v>
      </c>
      <c r="F754" s="56">
        <v>1.6503637149676904</v>
      </c>
      <c r="G754" s="56">
        <v>1.5594124306447115</v>
      </c>
      <c r="H754" s="56">
        <v>1.8807850527466328</v>
      </c>
      <c r="I754" s="56">
        <v>1.5834966405121624</v>
      </c>
      <c r="J754" s="56">
        <v>1.5924054051550136</v>
      </c>
      <c r="K754" s="56">
        <v>1.4935362368122482</v>
      </c>
      <c r="L754" s="56">
        <v>1.8196727458567099</v>
      </c>
      <c r="M754" s="85">
        <v>1.4849667694190105</v>
      </c>
    </row>
    <row r="755" spans="1:13" x14ac:dyDescent="0.4">
      <c r="A755" s="23" t="str">
        <f>B555&amp;C739&amp;D755</f>
        <v>CONSUMO PER CAPITA (kg ó litros por individuo)Total Bebidas CalientesEN EL TRABAJO</v>
      </c>
      <c r="B755" s="23">
        <v>0</v>
      </c>
      <c r="C755" s="23">
        <v>0</v>
      </c>
      <c r="D755" s="24" t="s">
        <v>128</v>
      </c>
      <c r="E755" s="24">
        <v>0.24819231905465131</v>
      </c>
      <c r="F755" s="24">
        <v>0.27683788457921948</v>
      </c>
      <c r="G755" s="24">
        <v>0.24072283370585335</v>
      </c>
      <c r="H755" s="24">
        <v>0.29157509521706559</v>
      </c>
      <c r="I755" s="24">
        <v>0.24525386003416411</v>
      </c>
      <c r="J755" s="24">
        <v>0.25585589990648966</v>
      </c>
      <c r="K755" s="24">
        <v>0.23204168910899844</v>
      </c>
      <c r="L755" s="24">
        <v>0.26929405852926264</v>
      </c>
      <c r="M755" s="85">
        <v>0.23111233524937438</v>
      </c>
    </row>
    <row r="756" spans="1:13" x14ac:dyDescent="0.4">
      <c r="A756" s="23" t="str">
        <f>B555&amp;C739&amp;D756</f>
        <v>CONSUMO PER CAPITA (kg ó litros por individuo)Total Bebidas CalientesEN COLEGIO/INSTITUTO/UNIV.</v>
      </c>
      <c r="B756" s="23">
        <v>0</v>
      </c>
      <c r="C756" s="23">
        <v>0</v>
      </c>
      <c r="D756" s="23" t="s">
        <v>130</v>
      </c>
      <c r="E756" s="56">
        <v>7.4355958692896192E-3</v>
      </c>
      <c r="F756" s="56">
        <v>1.0044706369604224E-2</v>
      </c>
      <c r="G756" s="56">
        <v>7.0739724928954107E-3</v>
      </c>
      <c r="H756" s="56">
        <v>7.0327677562553583E-3</v>
      </c>
      <c r="I756" s="56">
        <v>8.8076430939675841E-3</v>
      </c>
      <c r="J756" s="56">
        <v>6.8130711457264495E-3</v>
      </c>
      <c r="K756" s="56">
        <v>3.6190670485612025E-3</v>
      </c>
      <c r="L756" s="56">
        <v>2.5436157534368753E-3</v>
      </c>
      <c r="M756" s="85">
        <v>7.3021739478820258E-3</v>
      </c>
    </row>
    <row r="757" spans="1:13" x14ac:dyDescent="0.4">
      <c r="A757" s="23" t="str">
        <f>B555&amp;C739&amp;D757</f>
        <v>CONSUMO PER CAPITA (kg ó litros por individuo)Total Bebidas CalientesEN MI CASA</v>
      </c>
      <c r="B757" s="23">
        <v>0</v>
      </c>
      <c r="C757" s="23">
        <v>0</v>
      </c>
      <c r="D757" s="24" t="s">
        <v>132</v>
      </c>
      <c r="E757" s="24">
        <v>8.8749648491413848E-3</v>
      </c>
      <c r="F757" s="24">
        <v>8.0350643311045879E-3</v>
      </c>
      <c r="G757" s="24">
        <v>3.8018992232811692E-3</v>
      </c>
      <c r="H757" s="24">
        <v>5.8026093217161245E-3</v>
      </c>
      <c r="I757" s="24">
        <v>6.8372875697434573E-3</v>
      </c>
      <c r="J757" s="24">
        <v>1.2470115804972034E-2</v>
      </c>
      <c r="K757" s="24">
        <v>1.2257703293064423E-2</v>
      </c>
      <c r="L757" s="24">
        <v>1.7016421406436475E-2</v>
      </c>
      <c r="M757" s="85">
        <v>1.8525962958354701E-2</v>
      </c>
    </row>
    <row r="758" spans="1:13" x14ac:dyDescent="0.4">
      <c r="A758" s="23" t="str">
        <f>B555&amp;C739&amp;D758</f>
        <v>CONSUMO PER CAPITA (kg ó litros por individuo)Total Bebidas CalientesEN M.TRANSP.(AVION,TREN,AUTOC,E</v>
      </c>
      <c r="B758" s="23">
        <v>0</v>
      </c>
      <c r="C758" s="23">
        <v>0</v>
      </c>
      <c r="D758" s="23" t="s">
        <v>134</v>
      </c>
      <c r="E758" s="56">
        <v>3.3019840296139766E-3</v>
      </c>
      <c r="F758" s="56">
        <v>2.343720193098977E-3</v>
      </c>
      <c r="G758" s="56">
        <v>2.1876084411599985E-3</v>
      </c>
      <c r="H758" s="56">
        <v>3.3711134555540999E-3</v>
      </c>
      <c r="I758" s="56">
        <v>1.6464491848265028E-3</v>
      </c>
      <c r="J758" s="56">
        <v>2.2802536966193367E-3</v>
      </c>
      <c r="K758" s="56">
        <v>1.6631079480778175E-3</v>
      </c>
      <c r="L758" s="56">
        <v>3.1036409753706445E-3</v>
      </c>
      <c r="M758" s="85">
        <v>2.3424301550059408E-3</v>
      </c>
    </row>
    <row r="759" spans="1:13" x14ac:dyDescent="0.4">
      <c r="A759" s="23" t="str">
        <f>B555&amp;C739&amp;D759</f>
        <v>CONSUMO PER CAPITA (kg ó litros por individuo)Total Bebidas CalientesEN OTRO LUGAR</v>
      </c>
      <c r="B759" s="23">
        <v>0</v>
      </c>
      <c r="C759" s="23">
        <v>0</v>
      </c>
      <c r="D759" s="24" t="s">
        <v>136</v>
      </c>
      <c r="E759" s="24">
        <v>2.4002861159824425E-2</v>
      </c>
      <c r="F759" s="24">
        <v>2.1885008576880607E-2</v>
      </c>
      <c r="G759" s="24">
        <v>2.4657917879181739E-2</v>
      </c>
      <c r="H759" s="24">
        <v>2.6009590430747329E-2</v>
      </c>
      <c r="I759" s="24">
        <v>2.4819828540333568E-2</v>
      </c>
      <c r="J759" s="24">
        <v>2.7553205871156963E-2</v>
      </c>
      <c r="K759" s="24">
        <v>2.1023682350054414E-2</v>
      </c>
      <c r="L759" s="24">
        <v>3.1941600086090802E-2</v>
      </c>
      <c r="M759" s="85">
        <v>2.6428257511152478E-2</v>
      </c>
    </row>
    <row r="760" spans="1:13" x14ac:dyDescent="0.4">
      <c r="A760" s="23" t="str">
        <f>B555&amp;C739&amp;D760</f>
        <v>CONSUMO PER CAPITA (kg ó litros por individuo)Total Bebidas CalientesDESAYUNO</v>
      </c>
      <c r="B760" s="23">
        <v>0</v>
      </c>
      <c r="C760" s="23">
        <v>0</v>
      </c>
      <c r="D760" s="23" t="s">
        <v>138</v>
      </c>
      <c r="E760" s="56">
        <v>1.1850156615163108</v>
      </c>
      <c r="F760" s="56">
        <v>1.171094876367198</v>
      </c>
      <c r="G760" s="56">
        <v>1.1570273418289907</v>
      </c>
      <c r="H760" s="56">
        <v>1.4671807032921378</v>
      </c>
      <c r="I760" s="56">
        <v>1.1324431747210497</v>
      </c>
      <c r="J760" s="56">
        <v>1.137434482084172</v>
      </c>
      <c r="K760" s="56">
        <v>1.0755473678432428</v>
      </c>
      <c r="L760" s="56">
        <v>1.3616197087139861</v>
      </c>
      <c r="M760" s="85">
        <v>1.0375748685055404</v>
      </c>
    </row>
    <row r="761" spans="1:13" x14ac:dyDescent="0.4">
      <c r="A761" s="23" t="str">
        <f>B555&amp;C739&amp;D761</f>
        <v>CONSUMO PER CAPITA (kg ó litros por individuo)Total Bebidas CalientesAPERITIVO/ANTES DE COMER</v>
      </c>
      <c r="B761" s="23">
        <v>0</v>
      </c>
      <c r="C761" s="23">
        <v>0</v>
      </c>
      <c r="D761" s="24" t="s">
        <v>140</v>
      </c>
      <c r="E761" s="24">
        <v>0.19529104885136964</v>
      </c>
      <c r="F761" s="24">
        <v>0.20523136211417037</v>
      </c>
      <c r="G761" s="24">
        <v>0.16704365194807255</v>
      </c>
      <c r="H761" s="24">
        <v>0.20170611675600303</v>
      </c>
      <c r="I761" s="24">
        <v>0.18553129181024597</v>
      </c>
      <c r="J761" s="24">
        <v>0.19003100274087981</v>
      </c>
      <c r="K761" s="24">
        <v>0.16867055185451463</v>
      </c>
      <c r="L761" s="24">
        <v>0.19821150467016752</v>
      </c>
      <c r="M761" s="85">
        <v>0.17091982761815183</v>
      </c>
    </row>
    <row r="762" spans="1:13" x14ac:dyDescent="0.4">
      <c r="A762" s="23" t="str">
        <f>B555&amp;C739&amp;D762</f>
        <v>CONSUMO PER CAPITA (kg ó litros por individuo)Total Bebidas CalientesCOMIDA</v>
      </c>
      <c r="B762" s="23">
        <v>0</v>
      </c>
      <c r="C762" s="23">
        <v>0</v>
      </c>
      <c r="D762" s="23" t="s">
        <v>142</v>
      </c>
      <c r="E762" s="56">
        <v>0.13684004041036488</v>
      </c>
      <c r="F762" s="56">
        <v>0.14075980694609308</v>
      </c>
      <c r="G762" s="56">
        <v>0.1447020049281644</v>
      </c>
      <c r="H762" s="56">
        <v>0.16341531880735846</v>
      </c>
      <c r="I762" s="56">
        <v>0.13902416127907039</v>
      </c>
      <c r="J762" s="56">
        <v>0.14263791962544425</v>
      </c>
      <c r="K762" s="56">
        <v>0.15042362099138143</v>
      </c>
      <c r="L762" s="56">
        <v>0.17893465743657783</v>
      </c>
      <c r="M762" s="85">
        <v>0.13679523112543623</v>
      </c>
    </row>
    <row r="763" spans="1:13" x14ac:dyDescent="0.4">
      <c r="A763" s="23" t="str">
        <f>B555&amp;C739&amp;D763</f>
        <v>CONSUMO PER CAPITA (kg ó litros por individuo)Total Bebidas CalientesTARDE/MERIENDA</v>
      </c>
      <c r="B763" s="23">
        <v>0</v>
      </c>
      <c r="C763" s="23">
        <v>0</v>
      </c>
      <c r="D763" s="24" t="s">
        <v>144</v>
      </c>
      <c r="E763" s="24">
        <v>0.33791498214546772</v>
      </c>
      <c r="F763" s="24">
        <v>0.36546940107841058</v>
      </c>
      <c r="G763" s="24">
        <v>0.2770108716917567</v>
      </c>
      <c r="H763" s="24">
        <v>0.27276434619205003</v>
      </c>
      <c r="I763" s="24">
        <v>0.3278576885829077</v>
      </c>
      <c r="J763" s="24">
        <v>0.3412387953186593</v>
      </c>
      <c r="K763" s="24">
        <v>0.28064568272440554</v>
      </c>
      <c r="L763" s="24">
        <v>0.29206076492739413</v>
      </c>
      <c r="M763" s="85">
        <v>0.3271581977913306</v>
      </c>
    </row>
    <row r="764" spans="1:13" x14ac:dyDescent="0.4">
      <c r="A764" s="23" t="str">
        <f>B555&amp;C739&amp;D764</f>
        <v>CONSUMO PER CAPITA (kg ó litros por individuo)Total Bebidas CalientesANTES DE CENAR</v>
      </c>
      <c r="B764" s="23">
        <v>0</v>
      </c>
      <c r="C764" s="23">
        <v>0</v>
      </c>
      <c r="D764" s="23" t="s">
        <v>146</v>
      </c>
      <c r="E764" s="56">
        <v>3.0695123625228884E-2</v>
      </c>
      <c r="F764" s="56">
        <v>2.7257313208509902E-2</v>
      </c>
      <c r="G764" s="56">
        <v>2.0980030387187598E-2</v>
      </c>
      <c r="H764" s="56">
        <v>2.335147562228013E-2</v>
      </c>
      <c r="I764" s="56">
        <v>2.494043867867704E-2</v>
      </c>
      <c r="J764" s="56">
        <v>2.2550002396083148E-2</v>
      </c>
      <c r="K764" s="56">
        <v>2.0322628700108685E-2</v>
      </c>
      <c r="L764" s="56">
        <v>2.5752147159734028E-2</v>
      </c>
      <c r="M764" s="85">
        <v>2.6375709750090317E-2</v>
      </c>
    </row>
    <row r="765" spans="1:13" x14ac:dyDescent="0.4">
      <c r="A765" s="23" t="str">
        <f>B555&amp;C739&amp;D765</f>
        <v>CONSUMO PER CAPITA (kg ó litros por individuo)Total Bebidas CalientesCENA</v>
      </c>
      <c r="B765" s="23">
        <v>0</v>
      </c>
      <c r="C765" s="23">
        <v>0</v>
      </c>
      <c r="D765" s="24" t="s">
        <v>148</v>
      </c>
      <c r="E765" s="24">
        <v>3.3066695185294363E-2</v>
      </c>
      <c r="F765" s="24">
        <v>2.9488576875679937E-2</v>
      </c>
      <c r="G765" s="24">
        <v>2.6127090096918996E-2</v>
      </c>
      <c r="H765" s="24">
        <v>4.411067273838943E-2</v>
      </c>
      <c r="I765" s="24">
        <v>2.7590064757925626E-2</v>
      </c>
      <c r="J765" s="24">
        <v>2.6167002093770018E-2</v>
      </c>
      <c r="K765" s="24">
        <v>2.773600856744857E-2</v>
      </c>
      <c r="L765" s="24">
        <v>4.0455147816941039E-2</v>
      </c>
      <c r="M765" s="85">
        <v>2.8912208680253619E-2</v>
      </c>
    </row>
    <row r="766" spans="1:13" x14ac:dyDescent="0.4">
      <c r="A766" s="23" t="str">
        <f>B555&amp;C739&amp;D766</f>
        <v>CONSUMO PER CAPITA (kg ó litros por individuo)Total Bebidas CalientesDESPUES DE LA CENA</v>
      </c>
      <c r="B766" s="23">
        <v>0</v>
      </c>
      <c r="C766" s="23">
        <v>0</v>
      </c>
      <c r="D766" s="23" t="s">
        <v>150</v>
      </c>
      <c r="E766" s="56">
        <v>1.4751700184826785E-2</v>
      </c>
      <c r="F766" s="56">
        <v>1.8729964441941877E-2</v>
      </c>
      <c r="G766" s="56">
        <v>1.8777979061578E-2</v>
      </c>
      <c r="H766" s="56">
        <v>3.4167554697707894E-2</v>
      </c>
      <c r="I766" s="56">
        <v>1.7289012121829136E-2</v>
      </c>
      <c r="J766" s="56">
        <v>1.6538161446092558E-2</v>
      </c>
      <c r="K766" s="56">
        <v>1.8723576141087082E-2</v>
      </c>
      <c r="L766" s="56">
        <v>3.079032004948469E-2</v>
      </c>
      <c r="M766" s="85">
        <v>2.2904960855892113E-2</v>
      </c>
    </row>
    <row r="767" spans="1:13" x14ac:dyDescent="0.4">
      <c r="A767" s="23" t="str">
        <f>B555&amp;C739&amp;D767</f>
        <v>CONSUMO PER CAPITA (kg ó litros por individuo)Total Bebidas CalientesDURANTE EL DIA</v>
      </c>
      <c r="B767" s="23">
        <v>0</v>
      </c>
      <c r="C767" s="23">
        <v>0</v>
      </c>
      <c r="D767" s="24" t="s">
        <v>152</v>
      </c>
      <c r="E767" s="24">
        <v>4.8160200157268969E-2</v>
      </c>
      <c r="F767" s="24">
        <v>4.9423498993857062E-2</v>
      </c>
      <c r="G767" s="24">
        <v>6.1933986231682787E-2</v>
      </c>
      <c r="H767" s="24">
        <v>7.2713682442602734E-2</v>
      </c>
      <c r="I767" s="24">
        <v>5.8684197010293704E-2</v>
      </c>
      <c r="J767" s="24">
        <v>6.5372456126202905E-2</v>
      </c>
      <c r="K767" s="24">
        <v>6.1917837908372658E-2</v>
      </c>
      <c r="L767" s="24">
        <v>8.263494225841525E-2</v>
      </c>
      <c r="M767" s="85">
        <v>5.7978378062778682E-2</v>
      </c>
    </row>
    <row r="768" spans="1:13" x14ac:dyDescent="0.4">
      <c r="A768" s="23" t="str">
        <f>B555&amp;C739&amp;D768</f>
        <v>CONSUMO PER CAPITA (kg ó litros por individuo)Total Bebidas CalientesCON AMIGOS</v>
      </c>
      <c r="B768" s="23">
        <v>0</v>
      </c>
      <c r="C768" s="23">
        <v>0</v>
      </c>
      <c r="D768" s="23" t="s">
        <v>154</v>
      </c>
      <c r="E768" s="56">
        <v>0.41267277814887571</v>
      </c>
      <c r="F768" s="56">
        <v>0.42167980823462181</v>
      </c>
      <c r="G768" s="56">
        <v>0.33607865495150513</v>
      </c>
      <c r="H768" s="56">
        <v>0.39159155430092141</v>
      </c>
      <c r="I768" s="56">
        <v>0.38051067477316591</v>
      </c>
      <c r="J768" s="56">
        <v>0.37405635422405903</v>
      </c>
      <c r="K768" s="56">
        <v>0.32563491822601126</v>
      </c>
      <c r="L768" s="56">
        <v>0.36887429060244331</v>
      </c>
      <c r="M768" s="85">
        <v>0.35434000810229538</v>
      </c>
    </row>
    <row r="769" spans="1:13" x14ac:dyDescent="0.4">
      <c r="A769" s="23" t="str">
        <f>B555&amp;C739&amp;D769</f>
        <v>CONSUMO PER CAPITA (kg ó litros por individuo)Total Bebidas CalientesCON CLIENTES</v>
      </c>
      <c r="B769" s="23">
        <v>0</v>
      </c>
      <c r="C769" s="23">
        <v>0</v>
      </c>
      <c r="D769" s="24" t="s">
        <v>156</v>
      </c>
      <c r="E769" s="24">
        <v>1.8484406198266815E-2</v>
      </c>
      <c r="F769" s="24">
        <v>1.8810080626242197E-2</v>
      </c>
      <c r="G769" s="24">
        <v>1.755765259481052E-2</v>
      </c>
      <c r="H769" s="24">
        <v>2.0846597955888415E-2</v>
      </c>
      <c r="I769" s="24">
        <v>1.6274077058173842E-2</v>
      </c>
      <c r="J769" s="24">
        <v>1.7517409448131422E-2</v>
      </c>
      <c r="K769" s="24">
        <v>1.5843402854832458E-2</v>
      </c>
      <c r="L769" s="24">
        <v>1.666771761542216E-2</v>
      </c>
      <c r="M769" s="85">
        <v>1.5958059218458848E-2</v>
      </c>
    </row>
    <row r="770" spans="1:13" x14ac:dyDescent="0.4">
      <c r="A770" s="23" t="str">
        <f>B555&amp;C739&amp;D770</f>
        <v>CONSUMO PER CAPITA (kg ó litros por individuo)Total Bebidas CalientesCON COMPAÑEROS DE TRABAJO</v>
      </c>
      <c r="B770" s="23">
        <v>0</v>
      </c>
      <c r="C770" s="23">
        <v>0</v>
      </c>
      <c r="D770" s="23" t="s">
        <v>158</v>
      </c>
      <c r="E770" s="56">
        <v>0.33137218512207378</v>
      </c>
      <c r="F770" s="56">
        <v>0.35912486416440942</v>
      </c>
      <c r="G770" s="56">
        <v>0.34481184880364923</v>
      </c>
      <c r="H770" s="56">
        <v>0.36902537342971581</v>
      </c>
      <c r="I770" s="56">
        <v>0.31824605070735418</v>
      </c>
      <c r="J770" s="56">
        <v>0.34683406771665071</v>
      </c>
      <c r="K770" s="56">
        <v>0.30874206214485084</v>
      </c>
      <c r="L770" s="56">
        <v>0.355119364242522</v>
      </c>
      <c r="M770" s="85">
        <v>0.29348553782844233</v>
      </c>
    </row>
    <row r="771" spans="1:13" x14ac:dyDescent="0.4">
      <c r="A771" s="23" t="str">
        <f>B555&amp;C739&amp;D771</f>
        <v>CONSUMO PER CAPITA (kg ó litros por individuo)Total Bebidas CalientesCON COMPAÑEROS DE CLASE</v>
      </c>
      <c r="B771" s="23">
        <v>0</v>
      </c>
      <c r="C771" s="23">
        <v>0</v>
      </c>
      <c r="D771" s="24" t="s">
        <v>160</v>
      </c>
      <c r="E771" s="24">
        <v>1.0367118883295133E-2</v>
      </c>
      <c r="F771" s="24">
        <v>1.2456818711977787E-2</v>
      </c>
      <c r="G771" s="24">
        <v>8.9377957564245429E-3</v>
      </c>
      <c r="H771" s="24">
        <v>1.096789795863236E-2</v>
      </c>
      <c r="I771" s="24">
        <v>1.010987863495658E-2</v>
      </c>
      <c r="J771" s="24">
        <v>1.0920185504899928E-2</v>
      </c>
      <c r="K771" s="24">
        <v>8.0157640246773555E-3</v>
      </c>
      <c r="L771" s="24">
        <v>1.2197439633391073E-2</v>
      </c>
      <c r="M771" s="85">
        <v>1.407602342233286E-2</v>
      </c>
    </row>
    <row r="772" spans="1:13" x14ac:dyDescent="0.4">
      <c r="A772" s="23" t="str">
        <f>B555&amp;C739&amp;D772</f>
        <v>CONSUMO PER CAPITA (kg ó litros por individuo)Total Bebidas CalientesCON FAMILIA</v>
      </c>
      <c r="B772" s="23">
        <v>0</v>
      </c>
      <c r="C772" s="23">
        <v>0</v>
      </c>
      <c r="D772" s="23" t="s">
        <v>162</v>
      </c>
      <c r="E772" s="56">
        <v>0.36738225439919003</v>
      </c>
      <c r="F772" s="56">
        <v>0.32896040244026492</v>
      </c>
      <c r="G772" s="56">
        <v>0.319346490101035</v>
      </c>
      <c r="H772" s="56">
        <v>0.44447935512014081</v>
      </c>
      <c r="I772" s="56">
        <v>0.35827912599125677</v>
      </c>
      <c r="J772" s="56">
        <v>0.32524044456310125</v>
      </c>
      <c r="K772" s="56">
        <v>0.31624580938164309</v>
      </c>
      <c r="L772" s="56">
        <v>0.42218665142993311</v>
      </c>
      <c r="M772" s="85">
        <v>0.29818702645565853</v>
      </c>
    </row>
    <row r="773" spans="1:13" x14ac:dyDescent="0.4">
      <c r="A773" s="23" t="str">
        <f>B555&amp;C739&amp;D773</f>
        <v>CONSUMO PER CAPITA (kg ó litros por individuo)Total Bebidas CalientesCON LA PAREJA</v>
      </c>
      <c r="B773" s="23">
        <v>0</v>
      </c>
      <c r="C773" s="23">
        <v>0</v>
      </c>
      <c r="D773" s="24" t="s">
        <v>164</v>
      </c>
      <c r="E773" s="24">
        <v>0.30257300747673532</v>
      </c>
      <c r="F773" s="24">
        <v>0.31424849449836395</v>
      </c>
      <c r="G773" s="24">
        <v>0.31879499770438285</v>
      </c>
      <c r="H773" s="24">
        <v>0.38788391588848409</v>
      </c>
      <c r="I773" s="24">
        <v>0.31610789434412667</v>
      </c>
      <c r="J773" s="24">
        <v>0.30912244924642585</v>
      </c>
      <c r="K773" s="24">
        <v>0.31252019104598022</v>
      </c>
      <c r="L773" s="24">
        <v>0.40623807188387084</v>
      </c>
      <c r="M773" s="85">
        <v>0.3185445432951613</v>
      </c>
    </row>
    <row r="774" spans="1:13" x14ac:dyDescent="0.4">
      <c r="A774" s="23" t="str">
        <f>B555&amp;C739&amp;D774</f>
        <v>CONSUMO PER CAPITA (kg ó litros por individuo)Total Bebidas CalientesESTABA SOLO/A</v>
      </c>
      <c r="B774" s="23">
        <v>0</v>
      </c>
      <c r="C774" s="23">
        <v>0</v>
      </c>
      <c r="D774" s="23" t="s">
        <v>166</v>
      </c>
      <c r="E774" s="56">
        <v>0.52958256499180745</v>
      </c>
      <c r="F774" s="56">
        <v>0.543358464869794</v>
      </c>
      <c r="G774" s="56">
        <v>0.52012157924849522</v>
      </c>
      <c r="H774" s="56">
        <v>0.64386743895240106</v>
      </c>
      <c r="I774" s="56">
        <v>0.50524304245958207</v>
      </c>
      <c r="J774" s="56">
        <v>0.54816125385168801</v>
      </c>
      <c r="K774" s="56">
        <v>0.50829949304615107</v>
      </c>
      <c r="L774" s="56">
        <v>0.62118869104648677</v>
      </c>
      <c r="M774" s="85">
        <v>0.50511905063254092</v>
      </c>
    </row>
    <row r="775" spans="1:13" x14ac:dyDescent="0.4">
      <c r="A775" s="23" t="str">
        <f>B555&amp;C739&amp;D775</f>
        <v>CONSUMO PER CAPITA (kg ó litros por individuo)Total Bebidas CalientesOTROS</v>
      </c>
      <c r="B775" s="23">
        <v>0</v>
      </c>
      <c r="C775" s="23">
        <v>0</v>
      </c>
      <c r="D775" s="24" t="s">
        <v>168</v>
      </c>
      <c r="E775" s="24">
        <v>9.301161399049766E-3</v>
      </c>
      <c r="F775" s="24">
        <v>8.8157570470861341E-3</v>
      </c>
      <c r="G775" s="24">
        <v>7.9535889307369122E-3</v>
      </c>
      <c r="H775" s="24">
        <v>1.0747770314620216E-2</v>
      </c>
      <c r="I775" s="24">
        <v>8.5894574892176421E-3</v>
      </c>
      <c r="J775" s="24">
        <v>1.0117521413124128E-2</v>
      </c>
      <c r="K775" s="24">
        <v>8.6857017793535284E-3</v>
      </c>
      <c r="L775" s="24">
        <v>7.9864296637334412E-3</v>
      </c>
      <c r="M775" s="85">
        <v>8.908917430765606E-3</v>
      </c>
    </row>
    <row r="776" spans="1:13" x14ac:dyDescent="0.4">
      <c r="A776" s="23" t="str">
        <f>B555&amp;C739&amp;D776</f>
        <v>CONSUMO PER CAPITA (kg ó litros por individuo)Total Bebidas CalientesESTAR TRABAJANDO</v>
      </c>
      <c r="B776" s="23">
        <v>0</v>
      </c>
      <c r="C776" s="23">
        <v>0</v>
      </c>
      <c r="D776" s="23" t="s">
        <v>170</v>
      </c>
      <c r="E776" s="56">
        <v>0.48873613164493052</v>
      </c>
      <c r="F776" s="56">
        <v>0.53479957509835518</v>
      </c>
      <c r="G776" s="56">
        <v>0.5184725730502362</v>
      </c>
      <c r="H776" s="56">
        <v>0.57051756942375886</v>
      </c>
      <c r="I776" s="56">
        <v>0.46932649810367805</v>
      </c>
      <c r="J776" s="56">
        <v>0.50858825238284688</v>
      </c>
      <c r="K776" s="56">
        <v>0.45822115239830391</v>
      </c>
      <c r="L776" s="56">
        <v>0.53350148548155951</v>
      </c>
      <c r="M776" s="85">
        <v>0.43917830518814249</v>
      </c>
    </row>
    <row r="777" spans="1:13" x14ac:dyDescent="0.4">
      <c r="A777" s="23" t="str">
        <f>B555&amp;C739&amp;D777</f>
        <v>CONSUMO PER CAPITA (kg ó litros por individuo)Total Bebidas CalientesCOMIDA DE NEGOCIOS</v>
      </c>
      <c r="B777" s="23">
        <v>0</v>
      </c>
      <c r="C777" s="23">
        <v>0</v>
      </c>
      <c r="D777" s="24" t="s">
        <v>172</v>
      </c>
      <c r="E777" s="24">
        <v>5.8074241457291764E-3</v>
      </c>
      <c r="F777" s="24">
        <v>3.9701977397684461E-3</v>
      </c>
      <c r="G777" s="24">
        <v>3.3383730626824009E-3</v>
      </c>
      <c r="H777" s="24">
        <v>5.428477490232746E-3</v>
      </c>
      <c r="I777" s="24">
        <v>2.8180728450420229E-3</v>
      </c>
      <c r="J777" s="24">
        <v>2.9229797797102343E-3</v>
      </c>
      <c r="K777" s="24">
        <v>2.6977030114221892E-3</v>
      </c>
      <c r="L777" s="24">
        <v>3.6817271653532919E-3</v>
      </c>
      <c r="M777" s="85">
        <v>3.0447566296453918E-3</v>
      </c>
    </row>
    <row r="778" spans="1:13" x14ac:dyDescent="0.4">
      <c r="A778" s="23" t="str">
        <f>B555&amp;C739&amp;D778</f>
        <v>CONSUMO PER CAPITA (kg ó litros por individuo)Total Bebidas CalientesPOR PLACER/RELAX</v>
      </c>
      <c r="B778" s="23">
        <v>0</v>
      </c>
      <c r="C778" s="23">
        <v>0</v>
      </c>
      <c r="D778" s="23" t="s">
        <v>174</v>
      </c>
      <c r="E778" s="56">
        <v>0.29187710771395181</v>
      </c>
      <c r="F778" s="56">
        <v>0.27387002771767455</v>
      </c>
      <c r="G778" s="56">
        <v>0.27180865874957844</v>
      </c>
      <c r="H778" s="56">
        <v>0.35107905005148338</v>
      </c>
      <c r="I778" s="56">
        <v>0.24797877257904807</v>
      </c>
      <c r="J778" s="56">
        <v>0.25601452538531433</v>
      </c>
      <c r="K778" s="56">
        <v>0.26160583559822503</v>
      </c>
      <c r="L778" s="56">
        <v>0.34923788779265746</v>
      </c>
      <c r="M778" s="85">
        <v>0.24727477217487862</v>
      </c>
    </row>
    <row r="779" spans="1:13" x14ac:dyDescent="0.4">
      <c r="A779" s="23" t="str">
        <f>B555&amp;C739&amp;D779</f>
        <v>CONSUMO PER CAPITA (kg ó litros por individuo)Total Bebidas CalientesTENER HAMBRE/SIN PLANIFICAR</v>
      </c>
      <c r="B779" s="23">
        <v>0</v>
      </c>
      <c r="C779" s="23">
        <v>0</v>
      </c>
      <c r="D779" s="24" t="s">
        <v>176</v>
      </c>
      <c r="E779" s="24">
        <v>0.47844792209631187</v>
      </c>
      <c r="F779" s="24">
        <v>0.47899080853328285</v>
      </c>
      <c r="G779" s="24">
        <v>0.43610004658262036</v>
      </c>
      <c r="H779" s="24">
        <v>0.53755782327411861</v>
      </c>
      <c r="I779" s="24">
        <v>0.4777275342679016</v>
      </c>
      <c r="J779" s="24">
        <v>0.44642552163767435</v>
      </c>
      <c r="K779" s="24">
        <v>0.40664578344612423</v>
      </c>
      <c r="L779" s="24">
        <v>0.5004940945504327</v>
      </c>
      <c r="M779" s="85">
        <v>0.43336151333090217</v>
      </c>
    </row>
    <row r="780" spans="1:13" x14ac:dyDescent="0.4">
      <c r="A780" s="23" t="str">
        <f>B555&amp;C739&amp;D780</f>
        <v>CONSUMO PER CAPITA (kg ó litros por individuo)Total Bebidas CalientesESTAR DE COMPRAS</v>
      </c>
      <c r="B780" s="23">
        <v>0</v>
      </c>
      <c r="C780" s="23">
        <v>0</v>
      </c>
      <c r="D780" s="23" t="s">
        <v>178</v>
      </c>
      <c r="E780" s="56">
        <v>6.2571615866742383E-2</v>
      </c>
      <c r="F780" s="56">
        <v>6.6792703187470215E-2</v>
      </c>
      <c r="G780" s="56">
        <v>5.4353727275077098E-2</v>
      </c>
      <c r="H780" s="56">
        <v>6.6063021880250636E-2</v>
      </c>
      <c r="I780" s="56">
        <v>7.0760062469750779E-2</v>
      </c>
      <c r="J780" s="56">
        <v>5.8170493561086029E-2</v>
      </c>
      <c r="K780" s="56">
        <v>5.7391561881344727E-2</v>
      </c>
      <c r="L780" s="56">
        <v>6.9866337360630457E-2</v>
      </c>
      <c r="M780" s="85">
        <v>6.2369397917931287E-2</v>
      </c>
    </row>
    <row r="781" spans="1:13" x14ac:dyDescent="0.4">
      <c r="A781" s="23" t="str">
        <f>B555&amp;C739&amp;D781</f>
        <v>CONSUMO PER CAPITA (kg ó litros por individuo)Total Bebidas CalientesNO COCINAR EN CASA</v>
      </c>
      <c r="B781" s="23">
        <v>0</v>
      </c>
      <c r="C781" s="23">
        <v>0</v>
      </c>
      <c r="D781" s="24" t="s">
        <v>180</v>
      </c>
      <c r="E781" s="24">
        <v>3.5580308782057125E-2</v>
      </c>
      <c r="F781" s="24">
        <v>3.4624288816748033E-2</v>
      </c>
      <c r="G781" s="24">
        <v>3.5736748961271103E-2</v>
      </c>
      <c r="H781" s="24">
        <v>5.3579976944809746E-2</v>
      </c>
      <c r="I781" s="24">
        <v>3.874745258743386E-2</v>
      </c>
      <c r="J781" s="24">
        <v>4.0294595690308854E-2</v>
      </c>
      <c r="K781" s="24">
        <v>3.9582345365044465E-2</v>
      </c>
      <c r="L781" s="24">
        <v>5.6089646961587775E-2</v>
      </c>
      <c r="M781" s="85">
        <v>3.5245864578788179E-2</v>
      </c>
    </row>
    <row r="782" spans="1:13" x14ac:dyDescent="0.4">
      <c r="A782" s="23" t="str">
        <f>B555&amp;C739&amp;D782</f>
        <v>CONSUMO PER CAPITA (kg ó litros por individuo)Total Bebidas CalientesCELEBRACION/FIESTA/SALIR TOMAR</v>
      </c>
      <c r="B782" s="23">
        <v>0</v>
      </c>
      <c r="C782" s="23">
        <v>0</v>
      </c>
      <c r="D782" s="23" t="s">
        <v>182</v>
      </c>
      <c r="E782" s="56">
        <v>0.48127240060636833</v>
      </c>
      <c r="F782" s="56">
        <v>0.46919560698148838</v>
      </c>
      <c r="G782" s="56">
        <v>0.41759314965165589</v>
      </c>
      <c r="H782" s="56">
        <v>0.52875749327586019</v>
      </c>
      <c r="I782" s="56">
        <v>0.46464577253454259</v>
      </c>
      <c r="J782" s="56">
        <v>0.48069380715732224</v>
      </c>
      <c r="K782" s="56">
        <v>0.44557536925065933</v>
      </c>
      <c r="L782" s="56">
        <v>0.52775065462189386</v>
      </c>
      <c r="M782" s="85">
        <v>0.45700017400562704</v>
      </c>
    </row>
    <row r="783" spans="1:13" x14ac:dyDescent="0.4">
      <c r="A783" s="23" t="str">
        <f>B555&amp;C739&amp;D783</f>
        <v>CONSUMO PER CAPITA (kg ó litros por individuo)Total Bebidas CalientesVIENDO DEPORTES</v>
      </c>
      <c r="B783" s="23">
        <v>0</v>
      </c>
      <c r="C783" s="23">
        <v>0</v>
      </c>
      <c r="D783" s="24" t="s">
        <v>184</v>
      </c>
      <c r="E783" s="24">
        <v>1.2591279158946032E-2</v>
      </c>
      <c r="F783" s="24">
        <v>1.2183712726684682E-2</v>
      </c>
      <c r="G783" s="24">
        <v>6.4671529149238913E-3</v>
      </c>
      <c r="H783" s="24">
        <v>4.1100437347847572E-3</v>
      </c>
      <c r="I783" s="24">
        <v>7.4581164168987055E-3</v>
      </c>
      <c r="J783" s="24">
        <v>8.7351196459397266E-3</v>
      </c>
      <c r="K783" s="24">
        <v>8.0456697356262909E-3</v>
      </c>
      <c r="L783" s="24">
        <v>5.6551121604952355E-3</v>
      </c>
      <c r="M783" s="85">
        <v>6.1931419266745384E-3</v>
      </c>
    </row>
    <row r="784" spans="1:13" x14ac:dyDescent="0.4">
      <c r="A784" s="23" t="str">
        <f>B555&amp;C739&amp;D784</f>
        <v>CONSUMO PER CAPITA (kg ó litros por individuo)Total Bebidas CalientesOTROS MOTIVOS</v>
      </c>
      <c r="B784" s="23">
        <v>0</v>
      </c>
      <c r="C784" s="23">
        <v>0</v>
      </c>
      <c r="D784" s="23" t="s">
        <v>185</v>
      </c>
      <c r="E784" s="56">
        <v>0.1248512061302129</v>
      </c>
      <c r="F784" s="56">
        <v>0.13302775484440199</v>
      </c>
      <c r="G784" s="56">
        <v>0.12973192163466016</v>
      </c>
      <c r="H784" s="56">
        <v>0.16231643593161837</v>
      </c>
      <c r="I784" s="56">
        <v>0.13389790677175556</v>
      </c>
      <c r="J784" s="56">
        <v>0.14012397088414247</v>
      </c>
      <c r="K784" s="56">
        <v>0.12422186746957627</v>
      </c>
      <c r="L784" s="56">
        <v>0.16418196381578479</v>
      </c>
      <c r="M784" s="85">
        <v>0.12495133233437196</v>
      </c>
    </row>
    <row r="785" spans="1:13" x14ac:dyDescent="0.4">
      <c r="A785" s="23" t="str">
        <f>B555&amp;C785&amp;D785</f>
        <v>CONSUMO PER CAPITA (kg ó litros por individuo)Total AperitivosT.ESPAÑA</v>
      </c>
      <c r="B785" s="23">
        <v>0</v>
      </c>
      <c r="C785" s="23" t="s">
        <v>65</v>
      </c>
      <c r="D785" s="24" t="s">
        <v>45</v>
      </c>
      <c r="E785" s="24">
        <v>0.38630751191124679</v>
      </c>
      <c r="F785" s="24">
        <v>0.37582563116595952</v>
      </c>
      <c r="G785" s="24">
        <v>0.36266769325885467</v>
      </c>
      <c r="H785" s="24">
        <v>0.45869211964309964</v>
      </c>
      <c r="I785" s="24">
        <v>0.3372097326714989</v>
      </c>
      <c r="J785" s="24">
        <v>0.32627272606375257</v>
      </c>
      <c r="K785" s="24">
        <v>0.31785155919538582</v>
      </c>
      <c r="L785" s="24">
        <v>0.43547672367515278</v>
      </c>
      <c r="M785" s="85">
        <v>0.34437583767851077</v>
      </c>
    </row>
    <row r="786" spans="1:13" x14ac:dyDescent="0.4">
      <c r="A786" s="23" t="str">
        <f>B555&amp;C785&amp;D786</f>
        <v>CONSUMO PER CAPITA (kg ó litros por individuo)Total AperitivosHiper+Super+Discount+G.A</v>
      </c>
      <c r="B786" s="23">
        <v>0</v>
      </c>
      <c r="C786" s="23">
        <v>0</v>
      </c>
      <c r="D786" s="23" t="s">
        <v>108</v>
      </c>
      <c r="E786" s="56">
        <v>0.1970517442645634</v>
      </c>
      <c r="F786" s="56">
        <v>0.19647359013536181</v>
      </c>
      <c r="G786" s="56">
        <v>0.17514094455917006</v>
      </c>
      <c r="H786" s="56">
        <v>0.2111317273558202</v>
      </c>
      <c r="I786" s="56">
        <v>0.17872876585870048</v>
      </c>
      <c r="J786" s="56">
        <v>0.17069530807617261</v>
      </c>
      <c r="K786" s="56">
        <v>0.16912341072193798</v>
      </c>
      <c r="L786" s="56">
        <v>0.22007780622038697</v>
      </c>
      <c r="M786" s="85">
        <v>0.18763456968688302</v>
      </c>
    </row>
    <row r="787" spans="1:13" x14ac:dyDescent="0.4">
      <c r="A787" s="23" t="str">
        <f>B555&amp;C785&amp;D787</f>
        <v>CONSUMO PER CAPITA (kg ó litros por individuo)Total AperitivosRestaurantes</v>
      </c>
      <c r="B787" s="23">
        <v>0</v>
      </c>
      <c r="C787" s="23">
        <v>0</v>
      </c>
      <c r="D787" s="24" t="s">
        <v>109</v>
      </c>
      <c r="E787" s="24">
        <v>8.7119395092221819E-3</v>
      </c>
      <c r="F787" s="24">
        <v>8.6232484583367488E-3</v>
      </c>
      <c r="G787" s="24">
        <v>3.4676067730207731E-3</v>
      </c>
      <c r="H787" s="24">
        <v>7.4901223604401527E-3</v>
      </c>
      <c r="I787" s="24">
        <v>3.9234099325371795E-3</v>
      </c>
      <c r="J787" s="24">
        <v>5.0401353172712972E-3</v>
      </c>
      <c r="K787" s="24">
        <v>8.6000170203768701E-3</v>
      </c>
      <c r="L787" s="24">
        <v>9.2336818782841942E-3</v>
      </c>
      <c r="M787" s="85">
        <v>6.2708485320806685E-3</v>
      </c>
    </row>
    <row r="788" spans="1:13" x14ac:dyDescent="0.4">
      <c r="A788" s="23" t="str">
        <f>B555&amp;C785&amp;D788</f>
        <v>CONSUMO PER CAPITA (kg ó litros por individuo)Total AperitivosRestaurantes Fast Food</v>
      </c>
      <c r="B788" s="23">
        <v>0</v>
      </c>
      <c r="C788" s="23">
        <v>0</v>
      </c>
      <c r="D788" s="23" t="s">
        <v>110</v>
      </c>
      <c r="E788" s="56">
        <v>6.447761656419854E-3</v>
      </c>
      <c r="F788" s="56">
        <v>7.3707567993367123E-3</v>
      </c>
      <c r="G788" s="56">
        <v>5.0748478149903577E-3</v>
      </c>
      <c r="H788" s="56">
        <v>1.1184362897066022E-2</v>
      </c>
      <c r="I788" s="56">
        <v>6.7425857304855693E-3</v>
      </c>
      <c r="J788" s="56">
        <v>6.4595002343714935E-3</v>
      </c>
      <c r="K788" s="56">
        <v>5.8301192094131907E-3</v>
      </c>
      <c r="L788" s="56">
        <v>7.1584660041556208E-3</v>
      </c>
      <c r="M788" s="85">
        <v>6.7680744770301851E-3</v>
      </c>
    </row>
    <row r="789" spans="1:13" x14ac:dyDescent="0.4">
      <c r="A789" s="23" t="str">
        <f>B555&amp;C785&amp;D789</f>
        <v>CONSUMO PER CAPITA (kg ó litros por individuo)Total AperitivosBares/Cafeterias/Cervecerias</v>
      </c>
      <c r="B789" s="23">
        <v>0</v>
      </c>
      <c r="C789" s="23">
        <v>0</v>
      </c>
      <c r="D789" s="24" t="s">
        <v>111</v>
      </c>
      <c r="E789" s="24">
        <v>2.6578171905380293E-2</v>
      </c>
      <c r="F789" s="24">
        <v>2.7387240175486237E-2</v>
      </c>
      <c r="G789" s="24">
        <v>3.0052394074508521E-2</v>
      </c>
      <c r="H789" s="24">
        <v>4.1902631310851687E-2</v>
      </c>
      <c r="I789" s="24">
        <v>2.6183947252518967E-2</v>
      </c>
      <c r="J789" s="24">
        <v>2.6624210472763928E-2</v>
      </c>
      <c r="K789" s="24">
        <v>2.4172061075050846E-2</v>
      </c>
      <c r="L789" s="24">
        <v>4.3052497427079527E-2</v>
      </c>
      <c r="M789" s="85">
        <v>1.9599313146991804E-2</v>
      </c>
    </row>
    <row r="790" spans="1:13" x14ac:dyDescent="0.4">
      <c r="A790" s="23" t="str">
        <f>B555&amp;C785&amp;D790</f>
        <v>CONSUMO PER CAPITA (kg ó litros por individuo)Total AperitivosPanaderias/Pastelerias</v>
      </c>
      <c r="B790" s="23">
        <v>0</v>
      </c>
      <c r="C790" s="23">
        <v>0</v>
      </c>
      <c r="D790" s="23" t="s">
        <v>112</v>
      </c>
      <c r="E790" s="56">
        <v>5.4956025060781894E-3</v>
      </c>
      <c r="F790" s="56">
        <v>3.5364683061316418E-3</v>
      </c>
      <c r="G790" s="56">
        <v>6.8879669338492745E-3</v>
      </c>
      <c r="H790" s="56">
        <v>5.1620889318363021E-3</v>
      </c>
      <c r="I790" s="56">
        <v>5.7435587277907133E-3</v>
      </c>
      <c r="J790" s="56">
        <v>4.6980145546413939E-3</v>
      </c>
      <c r="K790" s="56">
        <v>4.9762626104921034E-3</v>
      </c>
      <c r="L790" s="56">
        <v>3.9329743918712174E-3</v>
      </c>
      <c r="M790" s="85">
        <v>3.0185072160677142E-3</v>
      </c>
    </row>
    <row r="791" spans="1:13" x14ac:dyDescent="0.4">
      <c r="A791" s="23" t="str">
        <f>B555&amp;C785&amp;D791</f>
        <v>CONSUMO PER CAPITA (kg ó litros por individuo)Total AperitivosTda.Alimentacion/Delicatesen</v>
      </c>
      <c r="B791" s="23">
        <v>0</v>
      </c>
      <c r="C791" s="23">
        <v>0</v>
      </c>
      <c r="D791" s="24" t="s">
        <v>113</v>
      </c>
      <c r="E791" s="24">
        <v>2.6994761059673172E-2</v>
      </c>
      <c r="F791" s="24">
        <v>2.1597331176079721E-2</v>
      </c>
      <c r="G791" s="24">
        <v>2.9764024614565301E-2</v>
      </c>
      <c r="H791" s="24">
        <v>3.6583145487503653E-2</v>
      </c>
      <c r="I791" s="24">
        <v>2.5125092775007626E-2</v>
      </c>
      <c r="J791" s="24">
        <v>2.0559625994643296E-2</v>
      </c>
      <c r="K791" s="24">
        <v>2.2659583513165105E-2</v>
      </c>
      <c r="L791" s="24">
        <v>2.8441874789868454E-2</v>
      </c>
      <c r="M791" s="85">
        <v>2.0619901671288889E-2</v>
      </c>
    </row>
    <row r="792" spans="1:13" x14ac:dyDescent="0.4">
      <c r="A792" s="23" t="str">
        <f>B555&amp;C785&amp;D792</f>
        <v>CONSUMO PER CAPITA (kg ó litros por individuo)Total AperitivosCanal Conveniencia/24h</v>
      </c>
      <c r="B792" s="23">
        <v>0</v>
      </c>
      <c r="C792" s="23">
        <v>0</v>
      </c>
      <c r="D792" s="23" t="s">
        <v>115</v>
      </c>
      <c r="E792" s="56">
        <v>7.1727029059834302E-2</v>
      </c>
      <c r="F792" s="56">
        <v>6.5010331933223656E-2</v>
      </c>
      <c r="G792" s="56">
        <v>6.0724440397174548E-2</v>
      </c>
      <c r="H792" s="56">
        <v>6.4474654611566443E-2</v>
      </c>
      <c r="I792" s="56">
        <v>4.8137501328003478E-2</v>
      </c>
      <c r="J792" s="56">
        <v>5.2137676351161288E-2</v>
      </c>
      <c r="K792" s="56">
        <v>4.4933133853588311E-2</v>
      </c>
      <c r="L792" s="56">
        <v>5.6229935025021084E-2</v>
      </c>
      <c r="M792" s="85">
        <v>5.2428452314474509E-2</v>
      </c>
    </row>
    <row r="793" spans="1:13" x14ac:dyDescent="0.4">
      <c r="A793" s="23" t="str">
        <f>B555&amp;C785&amp;D793</f>
        <v>CONSUMO PER CAPITA (kg ó litros por individuo)Total AperitivosHoteles</v>
      </c>
      <c r="B793" s="23">
        <v>0</v>
      </c>
      <c r="C793" s="23">
        <v>0</v>
      </c>
      <c r="D793" s="24" t="s">
        <v>116</v>
      </c>
      <c r="E793" s="24">
        <v>6.1238693998172909E-4</v>
      </c>
      <c r="F793" s="24">
        <v>2.3999358340140342E-4</v>
      </c>
      <c r="G793" s="24">
        <v>1.8173368916278394E-4</v>
      </c>
      <c r="H793" s="24">
        <v>1.1899515705636361E-3</v>
      </c>
      <c r="I793" s="24">
        <v>7.8353292637302807E-4</v>
      </c>
      <c r="J793" s="24">
        <v>7.3052986541543354E-5</v>
      </c>
      <c r="K793" s="24">
        <v>1.6913266784910767E-4</v>
      </c>
      <c r="L793" s="24">
        <v>2.5880633694192623E-4</v>
      </c>
      <c r="M793" s="85">
        <v>2.6004492349251491E-3</v>
      </c>
    </row>
    <row r="794" spans="1:13" x14ac:dyDescent="0.4">
      <c r="A794" s="23" t="str">
        <f>B555&amp;C785&amp;D794</f>
        <v>CONSUMO PER CAPITA (kg ó litros por individuo)Total AperitivosEstaciones de servicio</v>
      </c>
      <c r="B794" s="23">
        <v>0</v>
      </c>
      <c r="C794" s="23">
        <v>0</v>
      </c>
      <c r="D794" s="23" t="s">
        <v>117</v>
      </c>
      <c r="E794" s="56">
        <v>8.904022541953752E-3</v>
      </c>
      <c r="F794" s="56">
        <v>7.857236743731278E-3</v>
      </c>
      <c r="G794" s="56">
        <v>1.1969673182547384E-2</v>
      </c>
      <c r="H794" s="56">
        <v>1.8563096773031796E-2</v>
      </c>
      <c r="I794" s="56">
        <v>1.0073252661254197E-2</v>
      </c>
      <c r="J794" s="56">
        <v>7.265808944293589E-3</v>
      </c>
      <c r="K794" s="56">
        <v>9.2206610336835887E-3</v>
      </c>
      <c r="L794" s="56">
        <v>1.5139797125533479E-2</v>
      </c>
      <c r="M794" s="85">
        <v>1.0138507773050962E-2</v>
      </c>
    </row>
    <row r="795" spans="1:13" x14ac:dyDescent="0.4">
      <c r="A795" s="23" t="str">
        <f>B555&amp;C785&amp;D795</f>
        <v>CONSUMO PER CAPITA (kg ó litros por individuo)Total AperitivosMaquinas dispensadoras</v>
      </c>
      <c r="B795" s="23">
        <v>0</v>
      </c>
      <c r="C795" s="23">
        <v>0</v>
      </c>
      <c r="D795" s="23" t="s">
        <v>118</v>
      </c>
      <c r="E795" s="56">
        <v>8.9754688670376347E-3</v>
      </c>
      <c r="F795" s="56">
        <v>1.450048426493818E-2</v>
      </c>
      <c r="G795" s="56">
        <v>1.3516388003948523E-2</v>
      </c>
      <c r="H795" s="56">
        <v>1.5951635743922853E-2</v>
      </c>
      <c r="I795" s="56">
        <v>1.2292635102458604E-2</v>
      </c>
      <c r="J795" s="56">
        <v>1.3900289349247827E-2</v>
      </c>
      <c r="K795" s="56">
        <v>1.3830586623491768E-2</v>
      </c>
      <c r="L795" s="56">
        <v>1.7679092736363613E-2</v>
      </c>
      <c r="M795" s="85">
        <v>9.7126738511981291E-3</v>
      </c>
    </row>
    <row r="796" spans="1:13" x14ac:dyDescent="0.4">
      <c r="A796" s="23" t="str">
        <f>B555&amp;C785&amp;D796</f>
        <v>CONSUMO PER CAPITA (kg ó litros por individuo)Total AperitivosServicio en la empresa</v>
      </c>
      <c r="B796" s="23">
        <v>0</v>
      </c>
      <c r="C796" s="23">
        <v>0</v>
      </c>
      <c r="D796" s="23" t="s">
        <v>119</v>
      </c>
      <c r="E796" s="56">
        <v>4.8217279701112019E-3</v>
      </c>
      <c r="F796" s="56">
        <v>2.5799787161266147E-3</v>
      </c>
      <c r="G796" s="56">
        <v>1.9448320426242167E-3</v>
      </c>
      <c r="H796" s="56">
        <v>1.6194981883937921E-3</v>
      </c>
      <c r="I796" s="56">
        <v>1.539737797312045E-3</v>
      </c>
      <c r="J796" s="56">
        <v>9.8675874091629654E-4</v>
      </c>
      <c r="K796" s="56">
        <v>1.6407198081863695E-3</v>
      </c>
      <c r="L796" s="56">
        <v>1.2401668727050898E-3</v>
      </c>
      <c r="M796" s="85">
        <v>2.9844127629528082E-3</v>
      </c>
    </row>
    <row r="797" spans="1:13" x14ac:dyDescent="0.4">
      <c r="A797" s="23" t="str">
        <f>B555&amp;C785&amp;D797</f>
        <v>CONSUMO PER CAPITA (kg ó litros por individuo)Total AperitivosResto de canales</v>
      </c>
      <c r="B797" s="23">
        <v>0</v>
      </c>
      <c r="C797" s="23">
        <v>0</v>
      </c>
      <c r="D797" s="23" t="s">
        <v>120</v>
      </c>
      <c r="E797" s="56">
        <v>1.9986772487347759E-2</v>
      </c>
      <c r="F797" s="56">
        <v>2.0649022068899906E-2</v>
      </c>
      <c r="G797" s="56">
        <v>2.3942936975556578E-2</v>
      </c>
      <c r="H797" s="56">
        <v>4.3439252398089052E-2</v>
      </c>
      <c r="I797" s="56">
        <v>1.7935629134954143E-2</v>
      </c>
      <c r="J797" s="56">
        <v>1.7832286868544229E-2</v>
      </c>
      <c r="K797" s="56">
        <v>1.269569296109512E-2</v>
      </c>
      <c r="L797" s="56">
        <v>3.3031676586546148E-2</v>
      </c>
      <c r="M797" s="85">
        <v>2.2600203889387261E-2</v>
      </c>
    </row>
    <row r="798" spans="1:13" x14ac:dyDescent="0.4">
      <c r="A798" s="23" t="str">
        <f>B555&amp;C785&amp;D798</f>
        <v>CONSUMO PER CAPITA (kg ó litros por individuo)Total AperitivosEN LA CALLE</v>
      </c>
      <c r="B798" s="23">
        <v>0</v>
      </c>
      <c r="C798" s="23">
        <v>0</v>
      </c>
      <c r="D798" s="23" t="s">
        <v>122</v>
      </c>
      <c r="E798" s="56">
        <v>0.13415717712151079</v>
      </c>
      <c r="F798" s="56">
        <v>0.12606370950168638</v>
      </c>
      <c r="G798" s="56">
        <v>0.13916138364333963</v>
      </c>
      <c r="H798" s="56">
        <v>0.17187409248804295</v>
      </c>
      <c r="I798" s="56">
        <v>0.10968910975020013</v>
      </c>
      <c r="J798" s="56">
        <v>0.10647397429873651</v>
      </c>
      <c r="K798" s="56">
        <v>0.10695448049711868</v>
      </c>
      <c r="L798" s="56">
        <v>0.14620026957877619</v>
      </c>
      <c r="M798" s="85">
        <v>0.10581741798733468</v>
      </c>
    </row>
    <row r="799" spans="1:13" x14ac:dyDescent="0.4">
      <c r="A799" s="23" t="str">
        <f>B555&amp;C785&amp;D799</f>
        <v>CONSUMO PER CAPITA (kg ó litros por individuo)Total AperitivosEN CASA DE OTROS</v>
      </c>
      <c r="B799" s="23">
        <v>0</v>
      </c>
      <c r="C799" s="23">
        <v>0</v>
      </c>
      <c r="D799" s="23" t="s">
        <v>124</v>
      </c>
      <c r="E799" s="56">
        <v>9.3052713639685258E-2</v>
      </c>
      <c r="F799" s="56">
        <v>8.2011753884686317E-2</v>
      </c>
      <c r="G799" s="56">
        <v>6.7814475603742166E-2</v>
      </c>
      <c r="H799" s="56">
        <v>6.6219122789680715E-2</v>
      </c>
      <c r="I799" s="56">
        <v>8.4821992643242375E-2</v>
      </c>
      <c r="J799" s="56">
        <v>7.3040214834586809E-2</v>
      </c>
      <c r="K799" s="56">
        <v>7.3142481815362453E-2</v>
      </c>
      <c r="L799" s="56">
        <v>8.8981592841272689E-2</v>
      </c>
      <c r="M799" s="85">
        <v>7.9831157500802968E-2</v>
      </c>
    </row>
    <row r="800" spans="1:13" x14ac:dyDescent="0.4">
      <c r="A800" s="23" t="str">
        <f>B555&amp;C785&amp;D800</f>
        <v>CONSUMO PER CAPITA (kg ó litros por individuo)Total AperitivosEN EL ESTABLECIMIENTO</v>
      </c>
      <c r="B800" s="23">
        <v>0</v>
      </c>
      <c r="C800" s="23">
        <v>0</v>
      </c>
      <c r="D800" s="23" t="s">
        <v>126</v>
      </c>
      <c r="E800" s="56">
        <v>5.513597696576495E-2</v>
      </c>
      <c r="F800" s="56">
        <v>5.2666739893213223E-2</v>
      </c>
      <c r="G800" s="56">
        <v>5.4064617453383805E-2</v>
      </c>
      <c r="H800" s="56">
        <v>7.7656538780438336E-2</v>
      </c>
      <c r="I800" s="56">
        <v>4.8308500151609562E-2</v>
      </c>
      <c r="J800" s="56">
        <v>4.545773831408275E-2</v>
      </c>
      <c r="K800" s="56">
        <v>4.2322494606049504E-2</v>
      </c>
      <c r="L800" s="56">
        <v>7.3637064875381589E-2</v>
      </c>
      <c r="M800" s="85">
        <v>4.1739238731255179E-2</v>
      </c>
    </row>
    <row r="801" spans="1:13" x14ac:dyDescent="0.4">
      <c r="A801" s="23" t="str">
        <f>B555&amp;C785&amp;D801</f>
        <v>CONSUMO PER CAPITA (kg ó litros por individuo)Total AperitivosEN EL TRABAJO</v>
      </c>
      <c r="B801" s="23">
        <v>0</v>
      </c>
      <c r="C801" s="23">
        <v>0</v>
      </c>
      <c r="D801" s="23" t="s">
        <v>128</v>
      </c>
      <c r="E801" s="56">
        <v>3.7631197987927419E-2</v>
      </c>
      <c r="F801" s="56">
        <v>3.8209034165243974E-2</v>
      </c>
      <c r="G801" s="56">
        <v>3.0986037647107768E-2</v>
      </c>
      <c r="H801" s="56">
        <v>3.5598036364047757E-2</v>
      </c>
      <c r="I801" s="56">
        <v>2.9752601854545431E-2</v>
      </c>
      <c r="J801" s="56">
        <v>2.9871387615560824E-2</v>
      </c>
      <c r="K801" s="56">
        <v>3.7846020594603937E-2</v>
      </c>
      <c r="L801" s="56">
        <v>3.1003257036090758E-2</v>
      </c>
      <c r="M801" s="85">
        <v>2.9848982768199753E-2</v>
      </c>
    </row>
    <row r="802" spans="1:13" x14ac:dyDescent="0.4">
      <c r="A802" s="23" t="str">
        <f>B555&amp;C785&amp;D802</f>
        <v>CONSUMO PER CAPITA (kg ó litros por individuo)Total AperitivosEN COLEGIO/INSTITUTO/UNIV.</v>
      </c>
      <c r="B802" s="23">
        <v>0</v>
      </c>
      <c r="C802" s="23">
        <v>0</v>
      </c>
      <c r="D802" s="23" t="s">
        <v>130</v>
      </c>
      <c r="E802" s="56">
        <v>6.4878637585265592E-3</v>
      </c>
      <c r="F802" s="56">
        <v>5.9174819390626614E-3</v>
      </c>
      <c r="G802" s="56">
        <v>5.6989300272908706E-3</v>
      </c>
      <c r="H802" s="56">
        <v>5.5087989224631706E-3</v>
      </c>
      <c r="I802" s="56">
        <v>4.4697337768356592E-3</v>
      </c>
      <c r="J802" s="56">
        <v>4.911348306830877E-3</v>
      </c>
      <c r="K802" s="56">
        <v>2.8477651677168976E-3</v>
      </c>
      <c r="L802" s="56">
        <v>2.9706333503406244E-3</v>
      </c>
      <c r="M802" s="85">
        <v>5.2556242918418879E-3</v>
      </c>
    </row>
    <row r="803" spans="1:13" x14ac:dyDescent="0.4">
      <c r="A803" s="23" t="str">
        <f>B555&amp;C785&amp;D803</f>
        <v>CONSUMO PER CAPITA (kg ó litros por individuo)Total AperitivosEN MI CASA</v>
      </c>
      <c r="B803" s="23">
        <v>0</v>
      </c>
      <c r="C803" s="23">
        <v>0</v>
      </c>
      <c r="D803" s="23" t="s">
        <v>132</v>
      </c>
      <c r="E803" s="56">
        <v>1.9803570426849243E-2</v>
      </c>
      <c r="F803" s="56">
        <v>2.7567973699011119E-2</v>
      </c>
      <c r="G803" s="56">
        <v>2.1785471716906764E-2</v>
      </c>
      <c r="H803" s="56">
        <v>2.5304436245745073E-2</v>
      </c>
      <c r="I803" s="56">
        <v>1.9192670061579004E-2</v>
      </c>
      <c r="J803" s="56">
        <v>2.0587666841419088E-2</v>
      </c>
      <c r="K803" s="56">
        <v>1.7040368378856138E-2</v>
      </c>
      <c r="L803" s="56">
        <v>3.5925119489910867E-2</v>
      </c>
      <c r="M803" s="85">
        <v>2.8033575299690826E-2</v>
      </c>
    </row>
    <row r="804" spans="1:13" x14ac:dyDescent="0.4">
      <c r="A804" s="23" t="str">
        <f>B555&amp;C785&amp;D804</f>
        <v>CONSUMO PER CAPITA (kg ó litros por individuo)Total AperitivosEN M.TRANSP.(AVION,TREN,AUTOC,E</v>
      </c>
      <c r="B804" s="23">
        <v>0</v>
      </c>
      <c r="C804" s="23">
        <v>0</v>
      </c>
      <c r="D804" s="23" t="s">
        <v>134</v>
      </c>
      <c r="E804" s="56">
        <v>5.0598221788082098E-3</v>
      </c>
      <c r="F804" s="56">
        <v>1.9500876052077109E-3</v>
      </c>
      <c r="G804" s="56">
        <v>1.2455110903297133E-3</v>
      </c>
      <c r="H804" s="56">
        <v>2.9064731363559978E-3</v>
      </c>
      <c r="I804" s="56">
        <v>5.3836578885158644E-4</v>
      </c>
      <c r="J804" s="56">
        <v>1.7896782527824946E-3</v>
      </c>
      <c r="K804" s="56">
        <v>7.0186506202895465E-4</v>
      </c>
      <c r="L804" s="56">
        <v>1.7132723189133201E-3</v>
      </c>
      <c r="M804" s="85">
        <v>1.8000004856451989E-3</v>
      </c>
    </row>
    <row r="805" spans="1:13" x14ac:dyDescent="0.4">
      <c r="A805" s="23" t="str">
        <f>B555&amp;C785&amp;D805</f>
        <v>CONSUMO PER CAPITA (kg ó litros por individuo)Total AperitivosEN OTRO LUGAR</v>
      </c>
      <c r="B805" s="23">
        <v>0</v>
      </c>
      <c r="C805" s="23">
        <v>0</v>
      </c>
      <c r="D805" s="23" t="s">
        <v>136</v>
      </c>
      <c r="E805" s="56">
        <v>3.4979126241433629E-2</v>
      </c>
      <c r="F805" s="56">
        <v>4.1438937305016868E-2</v>
      </c>
      <c r="G805" s="56">
        <v>4.1911321064192486E-2</v>
      </c>
      <c r="H805" s="56">
        <v>7.3624675521907518E-2</v>
      </c>
      <c r="I805" s="56">
        <v>4.0436783033185333E-2</v>
      </c>
      <c r="J805" s="56">
        <v>4.4140669692403288E-2</v>
      </c>
      <c r="K805" s="56">
        <v>3.6995986412673897E-2</v>
      </c>
      <c r="L805" s="56">
        <v>5.5045577611990616E-2</v>
      </c>
      <c r="M805" s="85">
        <v>5.2049790364120864E-2</v>
      </c>
    </row>
    <row r="806" spans="1:13" x14ac:dyDescent="0.4">
      <c r="A806" s="23" t="str">
        <f>B555&amp;C785&amp;D806</f>
        <v>CONSUMO PER CAPITA (kg ó litros por individuo)Total AperitivosDESAYUNO</v>
      </c>
      <c r="B806" s="23">
        <v>0</v>
      </c>
      <c r="C806" s="23">
        <v>0</v>
      </c>
      <c r="D806" s="23" t="s">
        <v>138</v>
      </c>
      <c r="E806" s="56">
        <v>2.2409878013827416E-2</v>
      </c>
      <c r="F806" s="56">
        <v>2.2214310453514501E-2</v>
      </c>
      <c r="G806" s="56">
        <v>1.6588959697049311E-2</v>
      </c>
      <c r="H806" s="56">
        <v>3.0267087433665879E-2</v>
      </c>
      <c r="I806" s="56">
        <v>1.5546686456387793E-2</v>
      </c>
      <c r="J806" s="56">
        <v>1.6681874115734453E-2</v>
      </c>
      <c r="K806" s="56">
        <v>1.175340264638837E-2</v>
      </c>
      <c r="L806" s="56">
        <v>1.5476131731793416E-2</v>
      </c>
      <c r="M806" s="85">
        <v>1.0353602087269884E-2</v>
      </c>
    </row>
    <row r="807" spans="1:13" x14ac:dyDescent="0.4">
      <c r="A807" s="23" t="str">
        <f>B555&amp;C785&amp;D807</f>
        <v>CONSUMO PER CAPITA (kg ó litros por individuo)Total AperitivosAPERITIVO/ANTES DE COMER</v>
      </c>
      <c r="B807" s="23">
        <v>0</v>
      </c>
      <c r="C807" s="23">
        <v>0</v>
      </c>
      <c r="D807" s="23" t="s">
        <v>140</v>
      </c>
      <c r="E807" s="56">
        <v>7.4487828325132885E-2</v>
      </c>
      <c r="F807" s="56">
        <v>7.1719407975323571E-2</v>
      </c>
      <c r="G807" s="56">
        <v>7.1224488068377848E-2</v>
      </c>
      <c r="H807" s="56">
        <v>9.784388505617464E-2</v>
      </c>
      <c r="I807" s="56">
        <v>6.6038814756032266E-2</v>
      </c>
      <c r="J807" s="56">
        <v>5.8667201301707446E-2</v>
      </c>
      <c r="K807" s="56">
        <v>6.4138096122350649E-2</v>
      </c>
      <c r="L807" s="56">
        <v>9.1551452133713129E-2</v>
      </c>
      <c r="M807" s="85">
        <v>8.1981889896567323E-2</v>
      </c>
    </row>
    <row r="808" spans="1:13" x14ac:dyDescent="0.4">
      <c r="A808" s="23" t="str">
        <f>B555&amp;C785&amp;D808</f>
        <v>CONSUMO PER CAPITA (kg ó litros por individuo)Total AperitivosCOMIDA</v>
      </c>
      <c r="B808" s="23">
        <v>0</v>
      </c>
      <c r="C808" s="23">
        <v>0</v>
      </c>
      <c r="D808" s="23" t="s">
        <v>142</v>
      </c>
      <c r="E808" s="56">
        <v>4.9602839891080462E-2</v>
      </c>
      <c r="F808" s="56">
        <v>3.3497473382053798E-2</v>
      </c>
      <c r="G808" s="56">
        <v>3.4736035365321445E-2</v>
      </c>
      <c r="H808" s="56">
        <v>4.470111974702843E-2</v>
      </c>
      <c r="I808" s="56">
        <v>3.0376322303009577E-2</v>
      </c>
      <c r="J808" s="56">
        <v>2.7465995837460642E-2</v>
      </c>
      <c r="K808" s="56">
        <v>3.0175842556586542E-2</v>
      </c>
      <c r="L808" s="56">
        <v>4.7580216657474521E-2</v>
      </c>
      <c r="M808" s="85">
        <v>4.3405142007790665E-2</v>
      </c>
    </row>
    <row r="809" spans="1:13" x14ac:dyDescent="0.4">
      <c r="A809" s="23" t="str">
        <f>B555&amp;C785&amp;D809</f>
        <v>CONSUMO PER CAPITA (kg ó litros por individuo)Total AperitivosTARDE/MERIENDA</v>
      </c>
      <c r="B809" s="23">
        <v>0</v>
      </c>
      <c r="C809" s="23">
        <v>0</v>
      </c>
      <c r="D809" s="23" t="s">
        <v>144</v>
      </c>
      <c r="E809" s="56">
        <v>0.11321580439879217</v>
      </c>
      <c r="F809" s="56">
        <v>0.12610026275612254</v>
      </c>
      <c r="G809" s="56">
        <v>0.13102137641537331</v>
      </c>
      <c r="H809" s="56">
        <v>0.14864326907633371</v>
      </c>
      <c r="I809" s="56">
        <v>0.1032807911034605</v>
      </c>
      <c r="J809" s="56">
        <v>0.11347901335333867</v>
      </c>
      <c r="K809" s="56">
        <v>0.11444572294037074</v>
      </c>
      <c r="L809" s="56">
        <v>0.13437981788932343</v>
      </c>
      <c r="M809" s="85">
        <v>0.10470846842017478</v>
      </c>
    </row>
    <row r="810" spans="1:13" x14ac:dyDescent="0.4">
      <c r="A810" s="23" t="str">
        <f>B555&amp;C785&amp;D810</f>
        <v>CONSUMO PER CAPITA (kg ó litros por individuo)Total AperitivosANTES DE CENAR</v>
      </c>
      <c r="B810" s="23">
        <v>0</v>
      </c>
      <c r="C810" s="23">
        <v>0</v>
      </c>
      <c r="D810" s="23" t="s">
        <v>146</v>
      </c>
      <c r="E810" s="56">
        <v>3.1165532631162528E-2</v>
      </c>
      <c r="F810" s="56">
        <v>2.1962172395504069E-2</v>
      </c>
      <c r="G810" s="56">
        <v>2.3729512687882776E-2</v>
      </c>
      <c r="H810" s="56">
        <v>3.5071519454033674E-2</v>
      </c>
      <c r="I810" s="56">
        <v>2.0790460441156487E-2</v>
      </c>
      <c r="J810" s="56">
        <v>2.8156039377116523E-2</v>
      </c>
      <c r="K810" s="56">
        <v>2.0088987950587427E-2</v>
      </c>
      <c r="L810" s="56">
        <v>3.5680554063454988E-2</v>
      </c>
      <c r="M810" s="85">
        <v>2.1650451982404763E-2</v>
      </c>
    </row>
    <row r="811" spans="1:13" x14ac:dyDescent="0.4">
      <c r="A811" s="23" t="str">
        <f>B555&amp;C785&amp;D811</f>
        <v>CONSUMO PER CAPITA (kg ó litros por individuo)Total AperitivosCENA</v>
      </c>
      <c r="B811" s="23">
        <v>0</v>
      </c>
      <c r="C811" s="23">
        <v>0</v>
      </c>
      <c r="D811" s="23" t="s">
        <v>148</v>
      </c>
      <c r="E811" s="56">
        <v>1.8317995916490307E-2</v>
      </c>
      <c r="F811" s="56">
        <v>2.0159221384857786E-2</v>
      </c>
      <c r="G811" s="56">
        <v>1.6583699266618856E-2</v>
      </c>
      <c r="H811" s="56">
        <v>2.475504016191727E-2</v>
      </c>
      <c r="I811" s="56">
        <v>2.1313440624092763E-2</v>
      </c>
      <c r="J811" s="56">
        <v>1.8228123101340137E-2</v>
      </c>
      <c r="K811" s="56">
        <v>1.3406497574158063E-2</v>
      </c>
      <c r="L811" s="56">
        <v>2.6084744345162003E-2</v>
      </c>
      <c r="M811" s="85">
        <v>1.562362089865413E-2</v>
      </c>
    </row>
    <row r="812" spans="1:13" x14ac:dyDescent="0.4">
      <c r="A812" s="23" t="str">
        <f>B555&amp;C785&amp;D812</f>
        <v>CONSUMO PER CAPITA (kg ó litros por individuo)Total AperitivosDESPUES DE LA CENA</v>
      </c>
      <c r="B812" s="23">
        <v>0</v>
      </c>
      <c r="C812" s="23">
        <v>0</v>
      </c>
      <c r="D812" s="23" t="s">
        <v>150</v>
      </c>
      <c r="E812" s="56">
        <v>7.7157777982569831E-3</v>
      </c>
      <c r="F812" s="56">
        <v>5.5281822321592844E-3</v>
      </c>
      <c r="G812" s="56">
        <v>5.3906064365588369E-3</v>
      </c>
      <c r="H812" s="56">
        <v>8.9988690846149032E-3</v>
      </c>
      <c r="I812" s="56">
        <v>7.8733972515759535E-3</v>
      </c>
      <c r="J812" s="56">
        <v>5.3989399899756381E-3</v>
      </c>
      <c r="K812" s="56">
        <v>6.0079224265982695E-3</v>
      </c>
      <c r="L812" s="56">
        <v>1.2818264712767874E-2</v>
      </c>
      <c r="M812" s="85">
        <v>1.1683149668581248E-2</v>
      </c>
    </row>
    <row r="813" spans="1:13" x14ac:dyDescent="0.4">
      <c r="A813" s="23" t="str">
        <f>B555&amp;C785&amp;D813</f>
        <v>CONSUMO PER CAPITA (kg ó litros por individuo)Total AperitivosDURANTE EL DIA</v>
      </c>
      <c r="B813" s="23">
        <v>0</v>
      </c>
      <c r="C813" s="23">
        <v>0</v>
      </c>
      <c r="D813" s="23" t="s">
        <v>152</v>
      </c>
      <c r="E813" s="56">
        <v>6.9391801298960692E-2</v>
      </c>
      <c r="F813" s="56">
        <v>7.4644739286141362E-2</v>
      </c>
      <c r="G813" s="56">
        <v>6.3393132732498525E-2</v>
      </c>
      <c r="H813" s="56">
        <v>6.8411388105105164E-2</v>
      </c>
      <c r="I813" s="56">
        <v>7.1989823095240907E-2</v>
      </c>
      <c r="J813" s="56">
        <v>5.8195501485742582E-2</v>
      </c>
      <c r="K813" s="56">
        <v>5.7834967860609841E-2</v>
      </c>
      <c r="L813" s="56">
        <v>7.1905663509161111E-2</v>
      </c>
      <c r="M813" s="85">
        <v>5.496954080175364E-2</v>
      </c>
    </row>
    <row r="814" spans="1:13" x14ac:dyDescent="0.4">
      <c r="A814" s="23" t="str">
        <f>B555&amp;C785&amp;D814</f>
        <v>CONSUMO PER CAPITA (kg ó litros por individuo)Total AperitivosCON AMIGOS</v>
      </c>
      <c r="B814" s="23">
        <v>0</v>
      </c>
      <c r="C814" s="23">
        <v>0</v>
      </c>
      <c r="D814" s="23" t="s">
        <v>154</v>
      </c>
      <c r="E814" s="56">
        <v>8.4271488680272122E-2</v>
      </c>
      <c r="F814" s="56">
        <v>6.9831053758951919E-2</v>
      </c>
      <c r="G814" s="56">
        <v>7.5765411002737579E-2</v>
      </c>
      <c r="H814" s="56">
        <v>0.10494206609193171</v>
      </c>
      <c r="I814" s="56">
        <v>7.7381257422772104E-2</v>
      </c>
      <c r="J814" s="56">
        <v>6.0202110508763437E-2</v>
      </c>
      <c r="K814" s="56">
        <v>5.1815968931883817E-2</v>
      </c>
      <c r="L814" s="56">
        <v>9.5769680407713845E-2</v>
      </c>
      <c r="M814" s="85">
        <v>8.2993385786527235E-2</v>
      </c>
    </row>
    <row r="815" spans="1:13" x14ac:dyDescent="0.4">
      <c r="A815" s="23" t="str">
        <f>B555&amp;C785&amp;D815</f>
        <v>CONSUMO PER CAPITA (kg ó litros por individuo)Total AperitivosCON CLIENTES</v>
      </c>
      <c r="B815" s="23">
        <v>0</v>
      </c>
      <c r="C815" s="23">
        <v>0</v>
      </c>
      <c r="D815" s="23" t="s">
        <v>156</v>
      </c>
      <c r="E815" s="56">
        <v>4.6143748017323628E-4</v>
      </c>
      <c r="F815" s="56">
        <v>1.0552785047043009E-3</v>
      </c>
      <c r="G815" s="56">
        <v>3.1033521991914695E-3</v>
      </c>
      <c r="H815" s="56">
        <v>7.2896688478634212E-4</v>
      </c>
      <c r="I815" s="56">
        <v>1.7946121818289951E-3</v>
      </c>
      <c r="J815" s="56">
        <v>1.0591906852132715E-3</v>
      </c>
      <c r="K815" s="56">
        <v>3.8526497332345028E-4</v>
      </c>
      <c r="L815" s="56">
        <v>4.4530229741107565E-4</v>
      </c>
      <c r="M815" s="85">
        <v>5.1415743756468013E-4</v>
      </c>
    </row>
    <row r="816" spans="1:13" x14ac:dyDescent="0.4">
      <c r="A816" s="23" t="str">
        <f>B555&amp;C785&amp;D816</f>
        <v>CONSUMO PER CAPITA (kg ó litros por individuo)Total AperitivosCON COMPAÑEROS DE TRABAJO</v>
      </c>
      <c r="B816" s="23">
        <v>0</v>
      </c>
      <c r="C816" s="23">
        <v>0</v>
      </c>
      <c r="D816" s="23" t="s">
        <v>158</v>
      </c>
      <c r="E816" s="56">
        <v>2.3850671112338868E-2</v>
      </c>
      <c r="F816" s="56">
        <v>2.6375532219761539E-2</v>
      </c>
      <c r="G816" s="56">
        <v>1.6286485637287827E-2</v>
      </c>
      <c r="H816" s="56">
        <v>2.0788979584316684E-2</v>
      </c>
      <c r="I816" s="56">
        <v>1.4792422080971455E-2</v>
      </c>
      <c r="J816" s="56">
        <v>1.6232344539513652E-2</v>
      </c>
      <c r="K816" s="56">
        <v>1.8299934203674883E-2</v>
      </c>
      <c r="L816" s="56">
        <v>1.2439136513611436E-2</v>
      </c>
      <c r="M816" s="85">
        <v>1.3916590120209705E-2</v>
      </c>
    </row>
    <row r="817" spans="1:13" x14ac:dyDescent="0.4">
      <c r="A817" s="23" t="str">
        <f>B555&amp;C785&amp;D817</f>
        <v>CONSUMO PER CAPITA (kg ó litros por individuo)Total AperitivosCON COMPAÑEROS DE CLASE</v>
      </c>
      <c r="B817" s="23">
        <v>0</v>
      </c>
      <c r="C817" s="23">
        <v>0</v>
      </c>
      <c r="D817" s="23" t="s">
        <v>160</v>
      </c>
      <c r="E817" s="56">
        <v>2.1501689087982598E-3</v>
      </c>
      <c r="F817" s="56">
        <v>5.0434606113065814E-3</v>
      </c>
      <c r="G817" s="56">
        <v>2.7512613981426856E-3</v>
      </c>
      <c r="H817" s="56">
        <v>3.6058791637510737E-3</v>
      </c>
      <c r="I817" s="56">
        <v>1.530699098379407E-3</v>
      </c>
      <c r="J817" s="56">
        <v>5.1134410635210788E-3</v>
      </c>
      <c r="K817" s="56">
        <v>2.2984669846534095E-3</v>
      </c>
      <c r="L817" s="56">
        <v>2.9210627105600499E-3</v>
      </c>
      <c r="M817" s="85">
        <v>3.0777712247453794E-3</v>
      </c>
    </row>
    <row r="818" spans="1:13" x14ac:dyDescent="0.4">
      <c r="A818" s="23" t="str">
        <f>B555&amp;C785&amp;D818</f>
        <v>CONSUMO PER CAPITA (kg ó litros por individuo)Total AperitivosCON FAMILIA</v>
      </c>
      <c r="B818" s="23">
        <v>0</v>
      </c>
      <c r="C818" s="23">
        <v>0</v>
      </c>
      <c r="D818" s="23" t="s">
        <v>162</v>
      </c>
      <c r="E818" s="56">
        <v>0.15300087717866265</v>
      </c>
      <c r="F818" s="56">
        <v>0.14868162835873822</v>
      </c>
      <c r="G818" s="56">
        <v>0.14231911859536059</v>
      </c>
      <c r="H818" s="56">
        <v>0.17579737118408251</v>
      </c>
      <c r="I818" s="56">
        <v>0.1271072019389147</v>
      </c>
      <c r="J818" s="56">
        <v>0.12245309259860336</v>
      </c>
      <c r="K818" s="56">
        <v>0.12424412507684626</v>
      </c>
      <c r="L818" s="56">
        <v>0.18257167826703558</v>
      </c>
      <c r="M818" s="85">
        <v>0.12766104120896515</v>
      </c>
    </row>
    <row r="819" spans="1:13" x14ac:dyDescent="0.4">
      <c r="A819" s="23" t="str">
        <f>B555&amp;C785&amp;D819</f>
        <v>CONSUMO PER CAPITA (kg ó litros por individuo)Total AperitivosCON LA PAREJA</v>
      </c>
      <c r="B819" s="23">
        <v>0</v>
      </c>
      <c r="C819" s="23">
        <v>0</v>
      </c>
      <c r="D819" s="23" t="s">
        <v>164</v>
      </c>
      <c r="E819" s="56">
        <v>2.6869601946422007E-2</v>
      </c>
      <c r="F819" s="56">
        <v>2.8464271445379906E-2</v>
      </c>
      <c r="G819" s="56">
        <v>3.3120534873602919E-2</v>
      </c>
      <c r="H819" s="56">
        <v>4.813924404447318E-2</v>
      </c>
      <c r="I819" s="56">
        <v>3.0081163629424531E-2</v>
      </c>
      <c r="J819" s="56">
        <v>2.9036917395066478E-2</v>
      </c>
      <c r="K819" s="56">
        <v>3.2111142600786458E-2</v>
      </c>
      <c r="L819" s="56">
        <v>4.2607520142880419E-2</v>
      </c>
      <c r="M819" s="85">
        <v>2.8970577378230208E-2</v>
      </c>
    </row>
    <row r="820" spans="1:13" x14ac:dyDescent="0.4">
      <c r="A820" s="23" t="str">
        <f>B555&amp;C785&amp;D820</f>
        <v>CONSUMO PER CAPITA (kg ó litros por individuo)Total AperitivosESTABA SOLO/A</v>
      </c>
      <c r="B820" s="23">
        <v>0</v>
      </c>
      <c r="C820" s="23">
        <v>0</v>
      </c>
      <c r="D820" s="23" t="s">
        <v>166</v>
      </c>
      <c r="E820" s="56">
        <v>8.8796130848705218E-2</v>
      </c>
      <c r="F820" s="56">
        <v>8.6336670214647401E-2</v>
      </c>
      <c r="G820" s="56">
        <v>8.3628803905923019E-2</v>
      </c>
      <c r="H820" s="56">
        <v>9.9736575266965069E-2</v>
      </c>
      <c r="I820" s="56">
        <v>7.878365804493595E-2</v>
      </c>
      <c r="J820" s="56">
        <v>8.9552848109180946E-2</v>
      </c>
      <c r="K820" s="56">
        <v>8.3943529744077733E-2</v>
      </c>
      <c r="L820" s="56">
        <v>9.4189939567547912E-2</v>
      </c>
      <c r="M820" s="85">
        <v>8.1778501302339282E-2</v>
      </c>
    </row>
    <row r="821" spans="1:13" x14ac:dyDescent="0.4">
      <c r="A821" s="23" t="str">
        <f>B555&amp;C785&amp;D821</f>
        <v>CONSUMO PER CAPITA (kg ó litros por individuo)Total AperitivosOTROS</v>
      </c>
      <c r="B821" s="23">
        <v>0</v>
      </c>
      <c r="C821" s="23">
        <v>0</v>
      </c>
      <c r="D821" s="23" t="s">
        <v>168</v>
      </c>
      <c r="E821" s="56">
        <v>6.9070381596193801E-3</v>
      </c>
      <c r="F821" s="56">
        <v>1.0037885916003308E-2</v>
      </c>
      <c r="G821" s="56">
        <v>5.6928021934495761E-3</v>
      </c>
      <c r="H821" s="56">
        <v>4.9530318628135854E-3</v>
      </c>
      <c r="I821" s="56">
        <v>5.7387824227314067E-3</v>
      </c>
      <c r="J821" s="56">
        <v>2.6226975646020802E-3</v>
      </c>
      <c r="K821" s="56">
        <v>4.7530582179744823E-3</v>
      </c>
      <c r="L821" s="56">
        <v>4.5324990891808395E-3</v>
      </c>
      <c r="M821" s="85">
        <v>5.4637820706043908E-3</v>
      </c>
    </row>
    <row r="822" spans="1:13" x14ac:dyDescent="0.4">
      <c r="A822" s="23" t="str">
        <f>B555&amp;C785&amp;D822</f>
        <v>CONSUMO PER CAPITA (kg ó litros por individuo)Total AperitivosESTAR TRABAJANDO</v>
      </c>
      <c r="B822" s="23">
        <v>0</v>
      </c>
      <c r="C822" s="23">
        <v>0</v>
      </c>
      <c r="D822" s="23" t="s">
        <v>170</v>
      </c>
      <c r="E822" s="56">
        <v>2.9746799732491176E-2</v>
      </c>
      <c r="F822" s="56">
        <v>3.1249030410534874E-2</v>
      </c>
      <c r="G822" s="56">
        <v>2.6244590810014512E-2</v>
      </c>
      <c r="H822" s="56">
        <v>2.9100728929355609E-2</v>
      </c>
      <c r="I822" s="56">
        <v>2.6471135402191565E-2</v>
      </c>
      <c r="J822" s="56">
        <v>2.4268591219618964E-2</v>
      </c>
      <c r="K822" s="56">
        <v>3.0050160061393556E-2</v>
      </c>
      <c r="L822" s="56">
        <v>2.3062951102873968E-2</v>
      </c>
      <c r="M822" s="85">
        <v>2.2540834267669823E-2</v>
      </c>
    </row>
    <row r="823" spans="1:13" x14ac:dyDescent="0.4">
      <c r="A823" s="23" t="str">
        <f>B555&amp;C785&amp;D823</f>
        <v>CONSUMO PER CAPITA (kg ó litros por individuo)Total AperitivosCOMIDA DE NEGOCIOS</v>
      </c>
      <c r="B823" s="23">
        <v>0</v>
      </c>
      <c r="C823" s="23">
        <v>0</v>
      </c>
      <c r="D823" s="23" t="s">
        <v>172</v>
      </c>
      <c r="E823" s="56">
        <v>4.722384682955892E-3</v>
      </c>
      <c r="F823" s="56">
        <v>1.2410300197831623E-3</v>
      </c>
      <c r="G823" s="56">
        <v>7.1807781344166897E-4</v>
      </c>
      <c r="H823" s="56">
        <v>2.1340590495797605E-4</v>
      </c>
      <c r="I823" s="56">
        <v>1.155905173128123E-3</v>
      </c>
      <c r="J823" s="56">
        <v>2.1815514866036605E-3</v>
      </c>
      <c r="K823" s="56" t="s">
        <v>201</v>
      </c>
      <c r="L823" s="56">
        <v>1.0787394025272476E-3</v>
      </c>
      <c r="M823" s="85">
        <v>1.9846488663286042E-3</v>
      </c>
    </row>
    <row r="824" spans="1:13" x14ac:dyDescent="0.4">
      <c r="A824" s="23" t="str">
        <f>B555&amp;C785&amp;D824</f>
        <v>CONSUMO PER CAPITA (kg ó litros por individuo)Total AperitivosPOR PLACER/RELAX</v>
      </c>
      <c r="B824" s="23">
        <v>0</v>
      </c>
      <c r="C824" s="23">
        <v>0</v>
      </c>
      <c r="D824" s="23" t="s">
        <v>174</v>
      </c>
      <c r="E824" s="56">
        <v>6.9532853837736455E-2</v>
      </c>
      <c r="F824" s="56">
        <v>5.8869532576432584E-2</v>
      </c>
      <c r="G824" s="56">
        <v>7.186077078217E-2</v>
      </c>
      <c r="H824" s="56">
        <v>0.10660134614396947</v>
      </c>
      <c r="I824" s="56">
        <v>6.5208271681413549E-2</v>
      </c>
      <c r="J824" s="56">
        <v>6.5482474318887471E-2</v>
      </c>
      <c r="K824" s="56">
        <v>6.1312124524554611E-2</v>
      </c>
      <c r="L824" s="56">
        <v>0.10716113848226011</v>
      </c>
      <c r="M824" s="85">
        <v>6.3573087710961096E-2</v>
      </c>
    </row>
    <row r="825" spans="1:13" x14ac:dyDescent="0.4">
      <c r="A825" s="23" t="str">
        <f>B555&amp;C785&amp;D825</f>
        <v>CONSUMO PER CAPITA (kg ó litros por individuo)Total AperitivosTENER HAMBRE/SIN PLANIFICAR</v>
      </c>
      <c r="B825" s="23">
        <v>0</v>
      </c>
      <c r="C825" s="23">
        <v>0</v>
      </c>
      <c r="D825" s="23" t="s">
        <v>176</v>
      </c>
      <c r="E825" s="56">
        <v>0.14030423830495295</v>
      </c>
      <c r="F825" s="56">
        <v>0.14866838289278939</v>
      </c>
      <c r="G825" s="56">
        <v>0.14236675348303637</v>
      </c>
      <c r="H825" s="56">
        <v>0.16924859664931638</v>
      </c>
      <c r="I825" s="56">
        <v>0.12732381893870556</v>
      </c>
      <c r="J825" s="56">
        <v>0.1318670856485859</v>
      </c>
      <c r="K825" s="56">
        <v>0.12556989291801512</v>
      </c>
      <c r="L825" s="56">
        <v>0.15213968651697443</v>
      </c>
      <c r="M825" s="85">
        <v>0.14706895337916873</v>
      </c>
    </row>
    <row r="826" spans="1:13" x14ac:dyDescent="0.4">
      <c r="A826" s="23" t="str">
        <f>B555&amp;C785&amp;D826</f>
        <v>CONSUMO PER CAPITA (kg ó litros por individuo)Total AperitivosESTAR DE COMPRAS</v>
      </c>
      <c r="B826" s="23">
        <v>0</v>
      </c>
      <c r="C826" s="23">
        <v>0</v>
      </c>
      <c r="D826" s="23" t="s">
        <v>178</v>
      </c>
      <c r="E826" s="56">
        <v>1.0225550631952766E-2</v>
      </c>
      <c r="F826" s="56">
        <v>1.7218821366377271E-2</v>
      </c>
      <c r="G826" s="56">
        <v>8.3892592696074644E-3</v>
      </c>
      <c r="H826" s="56">
        <v>9.8439246894713207E-3</v>
      </c>
      <c r="I826" s="56">
        <v>1.1185172600185493E-2</v>
      </c>
      <c r="J826" s="56">
        <v>6.5854078674000699E-3</v>
      </c>
      <c r="K826" s="56">
        <v>5.3122938452514184E-3</v>
      </c>
      <c r="L826" s="56">
        <v>1.1389396506464243E-2</v>
      </c>
      <c r="M826" s="85">
        <v>7.9496651192870957E-3</v>
      </c>
    </row>
    <row r="827" spans="1:13" x14ac:dyDescent="0.4">
      <c r="A827" s="23" t="str">
        <f>B555&amp;C785&amp;D827</f>
        <v>CONSUMO PER CAPITA (kg ó litros por individuo)Total AperitivosNO COCINAR EN CASA</v>
      </c>
      <c r="B827" s="23">
        <v>0</v>
      </c>
      <c r="C827" s="23">
        <v>0</v>
      </c>
      <c r="D827" s="23" t="s">
        <v>180</v>
      </c>
      <c r="E827" s="56">
        <v>9.314737194458857E-3</v>
      </c>
      <c r="F827" s="56">
        <v>1.3321761178765611E-2</v>
      </c>
      <c r="G827" s="56">
        <v>8.9893695363981937E-3</v>
      </c>
      <c r="H827" s="56">
        <v>1.3456568209582029E-2</v>
      </c>
      <c r="I827" s="56">
        <v>1.0944525545720549E-2</v>
      </c>
      <c r="J827" s="56">
        <v>1.1434356503503208E-2</v>
      </c>
      <c r="K827" s="56">
        <v>1.0500553839253812E-2</v>
      </c>
      <c r="L827" s="56">
        <v>1.6223321230298328E-2</v>
      </c>
      <c r="M827" s="85">
        <v>1.0024145468200314E-2</v>
      </c>
    </row>
    <row r="828" spans="1:13" x14ac:dyDescent="0.4">
      <c r="A828" s="23" t="str">
        <f>B555&amp;C785&amp;D828</f>
        <v>CONSUMO PER CAPITA (kg ó litros por individuo)Total AperitivosCELEBRACION/FIESTA/SALIR TOMAR</v>
      </c>
      <c r="B828" s="23">
        <v>0</v>
      </c>
      <c r="C828" s="23">
        <v>0</v>
      </c>
      <c r="D828" s="23" t="s">
        <v>182</v>
      </c>
      <c r="E828" s="56">
        <v>7.3016151972477572E-2</v>
      </c>
      <c r="F828" s="56">
        <v>6.4565462411183924E-2</v>
      </c>
      <c r="G828" s="56">
        <v>6.8685022933644674E-2</v>
      </c>
      <c r="H828" s="56">
        <v>8.7461833428954333E-2</v>
      </c>
      <c r="I828" s="56">
        <v>5.9958440303696084E-2</v>
      </c>
      <c r="J828" s="56">
        <v>5.3150036013532936E-2</v>
      </c>
      <c r="K828" s="56">
        <v>5.1789974012943371E-2</v>
      </c>
      <c r="L828" s="56">
        <v>7.6067082253211182E-2</v>
      </c>
      <c r="M828" s="85">
        <v>5.5909698056379284E-2</v>
      </c>
    </row>
    <row r="829" spans="1:13" x14ac:dyDescent="0.4">
      <c r="A829" s="23" t="str">
        <f>B555&amp;C785&amp;D829</f>
        <v>CONSUMO PER CAPITA (kg ó litros por individuo)Total AperitivosVIENDO DEPORTES</v>
      </c>
      <c r="B829" s="23">
        <v>0</v>
      </c>
      <c r="C829" s="23">
        <v>0</v>
      </c>
      <c r="D829" s="23" t="s">
        <v>184</v>
      </c>
      <c r="E829" s="56">
        <v>1.5873617360827427E-2</v>
      </c>
      <c r="F829" s="56">
        <v>1.5389662519914702E-2</v>
      </c>
      <c r="G829" s="56">
        <v>1.120123846312414E-2</v>
      </c>
      <c r="H829" s="56">
        <v>6.5951643356941579E-3</v>
      </c>
      <c r="I829" s="56">
        <v>1.0141621934256511E-2</v>
      </c>
      <c r="J829" s="56">
        <v>9.1686671717727975E-3</v>
      </c>
      <c r="K829" s="56">
        <v>6.675917170234461E-3</v>
      </c>
      <c r="L829" s="56">
        <v>1.3434121515591929E-2</v>
      </c>
      <c r="M829" s="85">
        <v>7.8696591766012763E-3</v>
      </c>
    </row>
    <row r="830" spans="1:13" x14ac:dyDescent="0.4">
      <c r="A830" s="23" t="str">
        <f>B555&amp;C785&amp;D830</f>
        <v>CONSUMO PER CAPITA (kg ó litros por individuo)Total AperitivosOTROS MOTIVOS</v>
      </c>
      <c r="B830" s="23">
        <v>0</v>
      </c>
      <c r="C830" s="23">
        <v>0</v>
      </c>
      <c r="D830" s="23" t="s">
        <v>185</v>
      </c>
      <c r="E830" s="56">
        <v>3.3571035690516143E-2</v>
      </c>
      <c r="F830" s="56">
        <v>2.5301995296860533E-2</v>
      </c>
      <c r="G830" s="56">
        <v>2.4212624106225236E-2</v>
      </c>
      <c r="H830" s="56">
        <v>3.6170578640353668E-2</v>
      </c>
      <c r="I830" s="56">
        <v>2.4820807201052734E-2</v>
      </c>
      <c r="J830" s="56">
        <v>2.21345062134841E-2</v>
      </c>
      <c r="K830" s="56">
        <v>2.6640569120435057E-2</v>
      </c>
      <c r="L830" s="56">
        <v>3.492043797651178E-2</v>
      </c>
      <c r="M830" s="85">
        <v>2.74551404856672E-2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60" zoomScaleNormal="60" workbookViewId="0">
      <selection sqref="A1:N1"/>
    </sheetView>
  </sheetViews>
  <sheetFormatPr baseColWidth="10" defaultColWidth="11.4609375" defaultRowHeight="14.6" x14ac:dyDescent="0.4"/>
  <cols>
    <col min="1" max="1" width="54.765625" style="45" customWidth="1"/>
    <col min="2" max="2" width="8.4609375" style="45" customWidth="1"/>
    <col min="3" max="11" width="18.53515625" style="45" customWidth="1"/>
    <col min="12" max="12" width="2.4609375" style="45" customWidth="1"/>
    <col min="13" max="13" width="18.53515625" style="45" customWidth="1"/>
    <col min="14" max="14" width="1.23046875" style="45" customWidth="1"/>
    <col min="15" max="15" width="53.765625" style="5" customWidth="1"/>
    <col min="16" max="16" width="21.69140625" style="5" bestFit="1" customWidth="1"/>
    <col min="17" max="17" width="25.69140625" style="5" customWidth="1"/>
    <col min="18" max="18" width="19.53515625" style="5" customWidth="1"/>
    <col min="19" max="16384" width="11.4609375" style="5"/>
  </cols>
  <sheetData>
    <row r="1" spans="1:15" ht="48.75" customHeight="1" x14ac:dyDescent="0.4">
      <c r="A1" s="101" t="s">
        <v>0</v>
      </c>
      <c r="B1" s="101"/>
      <c r="C1" s="102"/>
      <c r="D1" s="102"/>
      <c r="E1" s="102"/>
      <c r="F1" s="102"/>
      <c r="G1" s="102"/>
      <c r="H1" s="102"/>
      <c r="I1" s="102"/>
      <c r="J1" s="102"/>
      <c r="K1" s="102"/>
      <c r="L1" s="102"/>
      <c r="M1" s="102"/>
      <c r="N1" s="102"/>
    </row>
    <row r="2" spans="1:15" x14ac:dyDescent="0.4">
      <c r="A2" s="80">
        <v>2</v>
      </c>
      <c r="B2" s="80"/>
      <c r="C2" s="81"/>
      <c r="D2" s="81"/>
      <c r="E2" s="81"/>
      <c r="F2" s="81"/>
      <c r="G2" s="81"/>
      <c r="H2" s="81"/>
      <c r="I2" s="81"/>
      <c r="J2" s="81"/>
      <c r="K2" s="81"/>
      <c r="L2" s="81"/>
      <c r="M2" s="81"/>
      <c r="N2" s="81"/>
    </row>
    <row r="3" spans="1:15" ht="21" customHeight="1" x14ac:dyDescent="0.4">
      <c r="A3" s="81"/>
      <c r="C3" s="81"/>
      <c r="D3" s="81"/>
      <c r="E3" s="81"/>
      <c r="F3" s="81"/>
      <c r="G3" s="81"/>
      <c r="H3" s="81"/>
      <c r="I3" s="81"/>
      <c r="J3" s="81"/>
      <c r="K3" s="81"/>
      <c r="L3" s="81"/>
      <c r="M3" s="81"/>
      <c r="N3" s="81"/>
    </row>
    <row r="4" spans="1:15" ht="18.899999999999999" thickBot="1" x14ac:dyDescent="0.45">
      <c r="A4" s="77" t="s">
        <v>99</v>
      </c>
      <c r="B4" s="72"/>
      <c r="C4" s="81"/>
      <c r="D4" s="81"/>
      <c r="E4" s="81"/>
      <c r="F4" s="81"/>
      <c r="G4" s="81"/>
      <c r="H4" s="81"/>
      <c r="I4" s="81"/>
      <c r="J4" s="81"/>
      <c r="K4" s="81"/>
      <c r="L4" s="81"/>
      <c r="M4" s="81"/>
      <c r="N4" s="81"/>
    </row>
    <row r="5" spans="1:15" ht="15" thickTop="1" x14ac:dyDescent="0.4">
      <c r="A5" s="70"/>
      <c r="B5" s="71"/>
      <c r="C5" s="81"/>
      <c r="D5" s="81"/>
      <c r="E5" s="81"/>
      <c r="F5" s="81"/>
      <c r="G5" s="81"/>
      <c r="H5" s="81"/>
      <c r="I5" s="81"/>
      <c r="J5" s="81"/>
      <c r="K5" s="81"/>
      <c r="L5" s="81"/>
      <c r="M5" s="81"/>
      <c r="N5" s="81"/>
    </row>
    <row r="6" spans="1:15" ht="32.25" customHeight="1" x14ac:dyDescent="0.4">
      <c r="A6" s="72">
        <v>2</v>
      </c>
      <c r="B6" s="72"/>
      <c r="C6" s="71">
        <v>4</v>
      </c>
      <c r="D6" s="71">
        <v>5</v>
      </c>
      <c r="E6" s="71">
        <v>6</v>
      </c>
      <c r="F6" s="71">
        <v>7</v>
      </c>
      <c r="G6" s="71">
        <v>8</v>
      </c>
      <c r="H6" s="71">
        <v>9</v>
      </c>
      <c r="I6" s="71">
        <v>10</v>
      </c>
      <c r="J6" s="71">
        <v>11</v>
      </c>
      <c r="K6" s="71">
        <v>12</v>
      </c>
      <c r="L6" s="5"/>
      <c r="M6" s="5"/>
      <c r="N6" s="81"/>
    </row>
    <row r="7" spans="1:15" ht="25.1" customHeight="1" x14ac:dyDescent="0.4">
      <c r="A7" s="73" t="str">
        <f>VLOOKUP(A6,DESPLEGABLES!C3:E13,3,0)</f>
        <v>VOLUMEN (Miles kg ó litros)</v>
      </c>
      <c r="B7" s="73"/>
      <c r="C7" s="87" t="str">
        <f>KPI_DATOS!D2</f>
        <v>TRIM 4 22</v>
      </c>
      <c r="D7" s="87" t="str">
        <f>KPI_DATOS!E2</f>
        <v>TRIM 1 23</v>
      </c>
      <c r="E7" s="87" t="str">
        <f>KPI_DATOS!F2</f>
        <v>TRIM 2 23</v>
      </c>
      <c r="F7" s="87" t="str">
        <f>KPI_DATOS!G2</f>
        <v>TRIM 3 23</v>
      </c>
      <c r="G7" s="87" t="str">
        <f>KPI_DATOS!H2</f>
        <v>TRIM 4 23</v>
      </c>
      <c r="H7" s="87" t="str">
        <f>KPI_DATOS!I2</f>
        <v>TRIM 1 24</v>
      </c>
      <c r="I7" s="87" t="str">
        <f>KPI_DATOS!J2</f>
        <v>TRIM 2 24</v>
      </c>
      <c r="J7" s="87" t="str">
        <f>KPI_DATOS!K2</f>
        <v>TRIM 3 24</v>
      </c>
      <c r="K7" s="87" t="str">
        <f>KPI_DATOS!L2</f>
        <v>TRIM 4 24</v>
      </c>
      <c r="L7" s="88"/>
      <c r="M7" s="89" t="str">
        <f>"Evolucion "&amp;K7&amp;" vs "&amp;G7</f>
        <v>Evolucion TRIM 4 24 vs TRIM 4 23</v>
      </c>
      <c r="N7" s="81"/>
    </row>
    <row r="8" spans="1:15" ht="25.1" customHeight="1" x14ac:dyDescent="0.4">
      <c r="A8" s="74" t="s">
        <v>100</v>
      </c>
      <c r="B8" s="45" t="s">
        <v>42</v>
      </c>
      <c r="C8" s="90">
        <f>IF($A$6&lt;4,VLOOKUP($A$7&amp;$B8,KPI_DATOS!$A:$L,C$6,0)/1000,VLOOKUP($A$7&amp;$B8,KPI_DATOS!$A:$L,C$6,0))</f>
        <v>861.1720976879659</v>
      </c>
      <c r="D8" s="90">
        <f>IF($A$6&lt;4,VLOOKUP($A$7&amp;$B8,KPI_DATOS!$A:$L,D$6,0)/1000,VLOOKUP($A$7&amp;$B8,KPI_DATOS!$A:$L,D$6,0))</f>
        <v>812.78907704297194</v>
      </c>
      <c r="E8" s="90">
        <f>IF($A$6&lt;4,VLOOKUP($A$7&amp;$B8,KPI_DATOS!$A:$L,E$6,0)/1000,VLOOKUP($A$7&amp;$B8,KPI_DATOS!$A:$L,E$6,0))</f>
        <v>888.16953755380007</v>
      </c>
      <c r="F8" s="90">
        <f>IF($A$6&lt;4,VLOOKUP($A$7&amp;$B8,KPI_DATOS!$A:$L,F$6,0)/1000,VLOOKUP($A$7&amp;$B8,KPI_DATOS!$A:$L,F$6,0))</f>
        <v>1309.156412726956</v>
      </c>
      <c r="G8" s="90">
        <f>IF($A$6&lt;4,VLOOKUP($A$7&amp;$B8,KPI_DATOS!$A:$L,G$6,0)/1000,VLOOKUP($A$7&amp;$B8,KPI_DATOS!$A:$L,G$6,0))</f>
        <v>844.36450808944994</v>
      </c>
      <c r="H8" s="90">
        <f>IF($A$6&lt;4,VLOOKUP($A$7&amp;$B8,KPI_DATOS!$A:$L,H$6,0)/1000,VLOOKUP($A$7&amp;$B8,KPI_DATOS!$A:$L,H$6,0))</f>
        <v>813.94089692290902</v>
      </c>
      <c r="I8" s="90">
        <f>IF($A$6&lt;4,VLOOKUP($A$7&amp;$B8,KPI_DATOS!$A:$L,I$6,0)/1000,VLOOKUP($A$7&amp;$B8,KPI_DATOS!$A:$L,I$6,0))</f>
        <v>883.39599811740516</v>
      </c>
      <c r="J8" s="90">
        <f>IF($A$6&lt;4,VLOOKUP($A$7&amp;$B8,KPI_DATOS!$A:$L,J$6,0)/1000,VLOOKUP($A$7&amp;$B8,KPI_DATOS!$A:$L,J$6,0))</f>
        <v>1315.575774451192</v>
      </c>
      <c r="K8" s="90">
        <f>IF($A$6&lt;4,VLOOKUP($A$7&amp;$B8,KPI_DATOS!$A:$L,K$6,0)/1000,VLOOKUP($A$7&amp;$B8,KPI_DATOS!$A:$L,K$6,0))</f>
        <v>832.28733686167698</v>
      </c>
      <c r="L8" s="88"/>
      <c r="M8" s="91">
        <f>IFERROR(IF($A$6=4,(K8-G8),((K8/G8-1)*100)),"-")</f>
        <v>-1.4303267264395125</v>
      </c>
      <c r="N8" s="81"/>
      <c r="O8" s="82"/>
    </row>
    <row r="9" spans="1:15" ht="25.1" customHeight="1" x14ac:dyDescent="0.4">
      <c r="A9" s="83" t="s">
        <v>44</v>
      </c>
      <c r="C9" s="90">
        <f>IF($A$6&lt;4,VLOOKUP($A$7&amp;$A9,KPI_DATOS!$A:$L,C$6,0)/1000,VLOOKUP($A$7&amp;$A9,KPI_DATOS!$A:$L,C$6,0))</f>
        <v>356.01320736985997</v>
      </c>
      <c r="D9" s="90">
        <f>IF($A$6&lt;4,VLOOKUP($A$7&amp;$A9,KPI_DATOS!$A:$L,D$6,0)/1000,VLOOKUP($A$7&amp;$A9,KPI_DATOS!$A:$L,D$6,0))</f>
        <v>345.14968261305</v>
      </c>
      <c r="E9" s="90">
        <f>IF($A$6&lt;4,VLOOKUP($A$7&amp;$A9,KPI_DATOS!$A:$L,E$6,0)/1000,VLOOKUP($A$7&amp;$A9,KPI_DATOS!$A:$L,E$6,0))</f>
        <v>358.63290047040999</v>
      </c>
      <c r="F9" s="90">
        <f>IF($A$6&lt;4,VLOOKUP($A$7&amp;$A9,KPI_DATOS!$A:$L,F$6,0)/1000,VLOOKUP($A$7&amp;$A9,KPI_DATOS!$A:$L,F$6,0))</f>
        <v>509.09654919859997</v>
      </c>
      <c r="G9" s="90">
        <f>IF($A$6&lt;4,VLOOKUP($A$7&amp;$A9,KPI_DATOS!$A:$L,G$6,0)/1000,VLOOKUP($A$7&amp;$A9,KPI_DATOS!$A:$L,G$6,0))</f>
        <v>353.97041186162005</v>
      </c>
      <c r="H9" s="90">
        <f>IF($A$6&lt;4,VLOOKUP($A$7&amp;$A9,KPI_DATOS!$A:$L,H$6,0)/1000,VLOOKUP($A$7&amp;$A9,KPI_DATOS!$A:$L,H$6,0))</f>
        <v>358.419585885625</v>
      </c>
      <c r="I9" s="90">
        <f>IF($A$6&lt;4,VLOOKUP($A$7&amp;$A9,KPI_DATOS!$A:$L,I$6,0)/1000,VLOOKUP($A$7&amp;$A9,KPI_DATOS!$A:$L,I$6,0))</f>
        <v>372.99705444257495</v>
      </c>
      <c r="J9" s="90">
        <f>IF($A$6&lt;4,VLOOKUP($A$7&amp;$A9,KPI_DATOS!$A:$L,J$6,0)/1000,VLOOKUP($A$7&amp;$A9,KPI_DATOS!$A:$L,J$6,0))</f>
        <v>532.97366526555004</v>
      </c>
      <c r="K9" s="90">
        <f>IF($A$6&lt;4,VLOOKUP($A$7&amp;$A9,KPI_DATOS!$A:$L,K$6,0)/1000,VLOOKUP($A$7&amp;$A9,KPI_DATOS!$A:$L,K$6,0))</f>
        <v>360.56230710342004</v>
      </c>
      <c r="L9" s="88"/>
      <c r="M9" s="91">
        <f t="shared" ref="M9:M13" si="0">IFERROR(IF($A$6=4,(K9-G9),((K9/G9-1)*100)),"-")</f>
        <v>1.862272953022126</v>
      </c>
      <c r="N9" s="81"/>
      <c r="O9" s="82"/>
    </row>
    <row r="10" spans="1:15" ht="25.1" customHeight="1" x14ac:dyDescent="0.4">
      <c r="A10" s="83" t="s">
        <v>52</v>
      </c>
      <c r="C10" s="90">
        <f>IF($A$6&lt;4,VLOOKUP($A$7&amp;$A10,KPI_DATOS!$A:$L,C$6,0)/1000,VLOOKUP($A$7&amp;$A10,KPI_DATOS!$A:$L,C$6,0))</f>
        <v>491.793663683636</v>
      </c>
      <c r="D10" s="90">
        <f>IF($A$6&lt;4,VLOOKUP($A$7&amp;$A10,KPI_DATOS!$A:$L,D$6,0)/1000,VLOOKUP($A$7&amp;$A10,KPI_DATOS!$A:$L,D$6,0))</f>
        <v>454.490391961792</v>
      </c>
      <c r="E10" s="90">
        <f>IF($A$6&lt;4,VLOOKUP($A$7&amp;$A10,KPI_DATOS!$A:$L,E$6,0)/1000,VLOOKUP($A$7&amp;$A10,KPI_DATOS!$A:$L,E$6,0))</f>
        <v>516.84791877451005</v>
      </c>
      <c r="F10" s="90">
        <f>IF($A$6&lt;4,VLOOKUP($A$7&amp;$A10,KPI_DATOS!$A:$L,F$6,0)/1000,VLOOKUP($A$7&amp;$A10,KPI_DATOS!$A:$L,F$6,0))</f>
        <v>784.01158253349593</v>
      </c>
      <c r="G10" s="90">
        <f>IF($A$6&lt;4,VLOOKUP($A$7&amp;$A10,KPI_DATOS!$A:$L,G$6,0)/1000,VLOOKUP($A$7&amp;$A10,KPI_DATOS!$A:$L,G$6,0))</f>
        <v>478.59612595712997</v>
      </c>
      <c r="H10" s="90">
        <f>IF($A$6&lt;4,VLOOKUP($A$7&amp;$A10,KPI_DATOS!$A:$L,H$6,0)/1000,VLOOKUP($A$7&amp;$A10,KPI_DATOS!$A:$L,H$6,0))</f>
        <v>443.93890018660005</v>
      </c>
      <c r="I10" s="90">
        <f>IF($A$6&lt;4,VLOOKUP($A$7&amp;$A10,KPI_DATOS!$A:$L,I$6,0)/1000,VLOOKUP($A$7&amp;$A10,KPI_DATOS!$A:$L,I$6,0))</f>
        <v>499.11549383925001</v>
      </c>
      <c r="J10" s="90">
        <f>IF($A$6&lt;4,VLOOKUP($A$7&amp;$A10,KPI_DATOS!$A:$L,J$6,0)/1000,VLOOKUP($A$7&amp;$A10,KPI_DATOS!$A:$L,J$6,0))</f>
        <v>767.14307991168994</v>
      </c>
      <c r="K10" s="90">
        <f>IF($A$6&lt;4,VLOOKUP($A$7&amp;$A10,KPI_DATOS!$A:$L,K$6,0)/1000,VLOOKUP($A$7&amp;$A10,KPI_DATOS!$A:$L,K$6,0))</f>
        <v>459.50000067536996</v>
      </c>
      <c r="L10" s="88"/>
      <c r="M10" s="91">
        <f t="shared" si="0"/>
        <v>-3.9900292221484723</v>
      </c>
      <c r="N10" s="81"/>
      <c r="O10" s="82"/>
    </row>
    <row r="11" spans="1:15" ht="25.1" customHeight="1" x14ac:dyDescent="0.4">
      <c r="A11" s="84" t="s">
        <v>57</v>
      </c>
      <c r="C11" s="90">
        <f>IF($A$6&lt;4,VLOOKUP($A$7&amp;$A11,KPI_DATOS!$A:$L,C$6,0)/1000,VLOOKUP($A$7&amp;$A11,KPI_DATOS!$A:$L,C$6,0))</f>
        <v>423.23080679363602</v>
      </c>
      <c r="D11" s="90">
        <f>IF($A$6&lt;4,VLOOKUP($A$7&amp;$A11,KPI_DATOS!$A:$L,D$6,0)/1000,VLOOKUP($A$7&amp;$A11,KPI_DATOS!$A:$L,D$6,0))</f>
        <v>384.25563189179201</v>
      </c>
      <c r="E11" s="90">
        <f>IF($A$6&lt;4,VLOOKUP($A$7&amp;$A11,KPI_DATOS!$A:$L,E$6,0)/1000,VLOOKUP($A$7&amp;$A11,KPI_DATOS!$A:$L,E$6,0))</f>
        <v>451.29587573201002</v>
      </c>
      <c r="F11" s="90">
        <f>IF($A$6&lt;4,VLOOKUP($A$7&amp;$A11,KPI_DATOS!$A:$L,F$6,0)/1000,VLOOKUP($A$7&amp;$A11,KPI_DATOS!$A:$L,F$6,0))</f>
        <v>704.26176720099602</v>
      </c>
      <c r="G11" s="90">
        <f>IF($A$6&lt;4,VLOOKUP($A$7&amp;$A11,KPI_DATOS!$A:$L,G$6,0)/1000,VLOOKUP($A$7&amp;$A11,KPI_DATOS!$A:$L,G$6,0))</f>
        <v>411.65331570712999</v>
      </c>
      <c r="H11" s="90">
        <f>IF($A$6&lt;4,VLOOKUP($A$7&amp;$A11,KPI_DATOS!$A:$L,H$6,0)/1000,VLOOKUP($A$7&amp;$A11,KPI_DATOS!$A:$L,H$6,0))</f>
        <v>375.0005899066</v>
      </c>
      <c r="I11" s="90">
        <f>IF($A$6&lt;4,VLOOKUP($A$7&amp;$A11,KPI_DATOS!$A:$L,I$6,0)/1000,VLOOKUP($A$7&amp;$A11,KPI_DATOS!$A:$L,I$6,0))</f>
        <v>435.07551476924999</v>
      </c>
      <c r="J11" s="90">
        <f>IF($A$6&lt;4,VLOOKUP($A$7&amp;$A11,KPI_DATOS!$A:$L,J$6,0)/1000,VLOOKUP($A$7&amp;$A11,KPI_DATOS!$A:$L,J$6,0))</f>
        <v>688.67379428668994</v>
      </c>
      <c r="K11" s="90">
        <f>IF($A$6&lt;4,VLOOKUP($A$7&amp;$A11,KPI_DATOS!$A:$L,K$6,0)/1000,VLOOKUP($A$7&amp;$A11,KPI_DATOS!$A:$L,K$6,0))</f>
        <v>395.29566400037004</v>
      </c>
      <c r="L11" s="88"/>
      <c r="M11" s="91">
        <f t="shared" si="0"/>
        <v>-3.9736475044932162</v>
      </c>
      <c r="N11" s="81"/>
      <c r="O11" s="82"/>
    </row>
    <row r="12" spans="1:15" ht="25.1" customHeight="1" x14ac:dyDescent="0.4">
      <c r="A12" s="84" t="s">
        <v>61</v>
      </c>
      <c r="C12" s="90">
        <f>IF($A$6&lt;4,VLOOKUP($A$7&amp;$A12,KPI_DATOS!$A:$L,C$6,0)/1000,VLOOKUP($A$7&amp;$A12,KPI_DATOS!$A:$L,C$6,0))</f>
        <v>68.562856889999992</v>
      </c>
      <c r="D12" s="90">
        <f>IF($A$6&lt;4,VLOOKUP($A$7&amp;$A12,KPI_DATOS!$A:$L,D$6,0)/1000,VLOOKUP($A$7&amp;$A12,KPI_DATOS!$A:$L,D$6,0))</f>
        <v>70.234760069999993</v>
      </c>
      <c r="E12" s="90">
        <f>IF($A$6&lt;4,VLOOKUP($A$7&amp;$A12,KPI_DATOS!$A:$L,E$6,0)/1000,VLOOKUP($A$7&amp;$A12,KPI_DATOS!$A:$L,E$6,0))</f>
        <v>65.552043042499989</v>
      </c>
      <c r="F12" s="90">
        <f>IF($A$6&lt;4,VLOOKUP($A$7&amp;$A12,KPI_DATOS!$A:$L,F$6,0)/1000,VLOOKUP($A$7&amp;$A12,KPI_DATOS!$A:$L,F$6,0))</f>
        <v>79.749815332500006</v>
      </c>
      <c r="G12" s="90">
        <f>IF($A$6&lt;4,VLOOKUP($A$7&amp;$A12,KPI_DATOS!$A:$L,G$6,0)/1000,VLOOKUP($A$7&amp;$A12,KPI_DATOS!$A:$L,G$6,0))</f>
        <v>66.942810249999994</v>
      </c>
      <c r="H12" s="90">
        <f>IF($A$6&lt;4,VLOOKUP($A$7&amp;$A12,KPI_DATOS!$A:$L,H$6,0)/1000,VLOOKUP($A$7&amp;$A12,KPI_DATOS!$A:$L,H$6,0))</f>
        <v>68.93831028000001</v>
      </c>
      <c r="I12" s="90">
        <f>IF($A$6&lt;4,VLOOKUP($A$7&amp;$A12,KPI_DATOS!$A:$L,I$6,0)/1000,VLOOKUP($A$7&amp;$A12,KPI_DATOS!$A:$L,I$6,0))</f>
        <v>64.039979070000001</v>
      </c>
      <c r="J12" s="90">
        <f>IF($A$6&lt;4,VLOOKUP($A$7&amp;$A12,KPI_DATOS!$A:$L,J$6,0)/1000,VLOOKUP($A$7&amp;$A12,KPI_DATOS!$A:$L,J$6,0))</f>
        <v>78.469285624999998</v>
      </c>
      <c r="K12" s="90">
        <f>IF($A$6&lt;4,VLOOKUP($A$7&amp;$A12,KPI_DATOS!$A:$L,K$6,0)/1000,VLOOKUP($A$7&amp;$A12,KPI_DATOS!$A:$L,K$6,0))</f>
        <v>64.204336674999993</v>
      </c>
      <c r="L12" s="88"/>
      <c r="M12" s="91">
        <f t="shared" si="0"/>
        <v>-4.0907657816770531</v>
      </c>
      <c r="N12" s="81"/>
      <c r="O12" s="82"/>
    </row>
    <row r="13" spans="1:15" ht="25.1" customHeight="1" x14ac:dyDescent="0.4">
      <c r="A13" s="83" t="s">
        <v>65</v>
      </c>
      <c r="C13" s="90">
        <f>IF($A$6&lt;4,VLOOKUP($A$7&amp;$A13,KPI_DATOS!$A:$L,C$6,0)/1000,VLOOKUP($A$7&amp;$A13,KPI_DATOS!$A:$L,C$6,0))</f>
        <v>13.36522663447</v>
      </c>
      <c r="D13" s="90">
        <f>IF($A$6&lt;4,VLOOKUP($A$7&amp;$A13,KPI_DATOS!$A:$L,D$6,0)/1000,VLOOKUP($A$7&amp;$A13,KPI_DATOS!$A:$L,D$6,0))</f>
        <v>13.14900246813</v>
      </c>
      <c r="E13" s="90">
        <f>IF($A$6&lt;4,VLOOKUP($A$7&amp;$A13,KPI_DATOS!$A:$L,E$6,0)/1000,VLOOKUP($A$7&amp;$A13,KPI_DATOS!$A:$L,E$6,0))</f>
        <v>12.688718308879999</v>
      </c>
      <c r="F13" s="90">
        <f>IF($A$6&lt;4,VLOOKUP($A$7&amp;$A13,KPI_DATOS!$A:$L,F$6,0)/1000,VLOOKUP($A$7&amp;$A13,KPI_DATOS!$A:$L,F$6,0))</f>
        <v>16.048280994860001</v>
      </c>
      <c r="G13" s="90">
        <f>IF($A$6&lt;4,VLOOKUP($A$7&amp;$A13,KPI_DATOS!$A:$L,G$6,0)/1000,VLOOKUP($A$7&amp;$A13,KPI_DATOS!$A:$L,G$6,0))</f>
        <v>11.7979702707</v>
      </c>
      <c r="H13" s="90">
        <f>IF($A$6&lt;4,VLOOKUP($A$7&amp;$A13,KPI_DATOS!$A:$L,H$6,0)/1000,VLOOKUP($A$7&amp;$A13,KPI_DATOS!$A:$L,H$6,0))</f>
        <v>11.582410850684001</v>
      </c>
      <c r="I13" s="90">
        <f>IF($A$6&lt;4,VLOOKUP($A$7&amp;$A13,KPI_DATOS!$A:$L,I$6,0)/1000,VLOOKUP($A$7&amp;$A13,KPI_DATOS!$A:$L,I$6,0))</f>
        <v>11.283449835580001</v>
      </c>
      <c r="J13" s="90">
        <f>IF($A$6&lt;4,VLOOKUP($A$7&amp;$A13,KPI_DATOS!$A:$L,J$6,0)/1000,VLOOKUP($A$7&amp;$A13,KPI_DATOS!$A:$L,J$6,0))</f>
        <v>15.459029273952</v>
      </c>
      <c r="K13" s="90">
        <f>IF($A$6&lt;4,VLOOKUP($A$7&amp;$A13,KPI_DATOS!$A:$L,K$6,0)/1000,VLOOKUP($A$7&amp;$A13,KPI_DATOS!$A:$L,K$6,0))</f>
        <v>12.225029082887</v>
      </c>
      <c r="L13" s="88"/>
      <c r="M13" s="91">
        <f t="shared" si="0"/>
        <v>3.6197651154249</v>
      </c>
      <c r="N13" s="81"/>
      <c r="O13" s="82"/>
    </row>
    <row r="14" spans="1:15" ht="25.1" customHeight="1" x14ac:dyDescent="0.4">
      <c r="A14" s="5"/>
      <c r="B14" s="5"/>
      <c r="C14" s="5"/>
      <c r="D14" s="5"/>
      <c r="E14" s="5"/>
      <c r="F14" s="5"/>
      <c r="G14" s="5"/>
      <c r="H14" s="5"/>
      <c r="I14" s="5"/>
      <c r="J14" s="5"/>
      <c r="K14" s="5"/>
      <c r="L14" s="5"/>
      <c r="M14" s="5"/>
      <c r="N14" s="81"/>
      <c r="O14" s="82"/>
    </row>
    <row r="15" spans="1:15" ht="25.1" customHeight="1" x14ac:dyDescent="0.4">
      <c r="A15" s="5"/>
      <c r="B15" s="5"/>
      <c r="C15" s="5"/>
      <c r="D15" s="5"/>
      <c r="E15" s="5"/>
      <c r="F15" s="5"/>
      <c r="G15" s="5"/>
      <c r="H15" s="5"/>
      <c r="I15" s="5"/>
      <c r="J15" s="5"/>
      <c r="K15" s="5"/>
      <c r="L15" s="5"/>
      <c r="M15" s="5"/>
      <c r="N15" s="81"/>
      <c r="O15" s="82"/>
    </row>
    <row r="16" spans="1:15" ht="25.1" customHeight="1" x14ac:dyDescent="0.4">
      <c r="A16" s="5"/>
      <c r="B16" s="5"/>
      <c r="C16" s="5"/>
      <c r="D16" s="5"/>
      <c r="E16" s="5"/>
      <c r="F16" s="5"/>
      <c r="G16" s="5"/>
      <c r="H16" s="5"/>
      <c r="I16" s="5"/>
      <c r="J16" s="5"/>
      <c r="K16" s="5"/>
      <c r="L16" s="5"/>
      <c r="M16" s="5"/>
      <c r="N16" s="81"/>
      <c r="O16" s="82"/>
    </row>
    <row r="17" spans="1:14" ht="25.1" customHeight="1" x14ac:dyDescent="0.4">
      <c r="A17" s="5"/>
      <c r="B17" s="5"/>
      <c r="C17" s="5"/>
      <c r="D17" s="5"/>
      <c r="E17" s="5"/>
      <c r="F17" s="5"/>
      <c r="G17" s="5"/>
      <c r="H17" s="5"/>
      <c r="I17" s="5"/>
      <c r="J17" s="5"/>
      <c r="K17" s="5"/>
      <c r="L17" s="5"/>
      <c r="M17" s="5"/>
      <c r="N17" s="81"/>
    </row>
    <row r="18" spans="1:14" ht="25.1" customHeight="1" x14ac:dyDescent="0.4">
      <c r="A18" s="5"/>
      <c r="B18" s="5"/>
      <c r="C18" s="5"/>
      <c r="D18" s="5"/>
      <c r="E18" s="5"/>
      <c r="F18" s="5"/>
      <c r="G18" s="5"/>
      <c r="H18" s="5"/>
      <c r="I18" s="5"/>
      <c r="J18" s="5"/>
      <c r="K18" s="5"/>
      <c r="L18" s="5"/>
      <c r="M18" s="5"/>
      <c r="N18" s="81"/>
    </row>
    <row r="19" spans="1:14" ht="25.1" customHeight="1" x14ac:dyDescent="0.4">
      <c r="A19" s="5"/>
      <c r="B19" s="5"/>
      <c r="C19" s="5"/>
      <c r="D19" s="5"/>
      <c r="E19" s="5"/>
      <c r="F19" s="5"/>
      <c r="G19" s="5"/>
      <c r="H19" s="5"/>
      <c r="I19" s="5"/>
      <c r="J19" s="5"/>
      <c r="K19" s="5"/>
      <c r="L19" s="5"/>
      <c r="M19" s="5"/>
      <c r="N19" s="81"/>
    </row>
    <row r="20" spans="1:14" ht="25.1" customHeight="1" x14ac:dyDescent="0.4">
      <c r="A20" s="5"/>
      <c r="B20" s="5"/>
      <c r="C20" s="5"/>
      <c r="D20" s="5"/>
      <c r="E20" s="5"/>
      <c r="F20" s="5"/>
      <c r="G20" s="5"/>
      <c r="H20" s="5"/>
      <c r="I20" s="5"/>
      <c r="J20" s="5"/>
      <c r="K20" s="5"/>
      <c r="L20" s="5"/>
      <c r="M20" s="5"/>
      <c r="N20" s="81"/>
    </row>
    <row r="21" spans="1:14" ht="25.1" customHeight="1" x14ac:dyDescent="0.4">
      <c r="A21" s="5"/>
      <c r="B21" s="5"/>
      <c r="C21" s="5"/>
      <c r="D21" s="5"/>
      <c r="E21" s="5"/>
      <c r="F21" s="5"/>
      <c r="G21" s="5"/>
      <c r="H21" s="5"/>
      <c r="I21" s="5"/>
      <c r="J21" s="5"/>
      <c r="K21" s="5"/>
      <c r="L21" s="5"/>
      <c r="M21" s="5"/>
      <c r="N21" s="81"/>
    </row>
    <row r="22" spans="1:14" ht="25.1" customHeight="1" x14ac:dyDescent="0.4">
      <c r="A22" s="5"/>
      <c r="B22" s="5"/>
      <c r="C22" s="5"/>
      <c r="D22" s="5"/>
      <c r="E22" s="5"/>
      <c r="F22" s="5"/>
      <c r="G22" s="5"/>
      <c r="H22" s="5"/>
      <c r="I22" s="5"/>
      <c r="J22" s="5"/>
      <c r="K22" s="5"/>
      <c r="L22" s="5"/>
      <c r="M22" s="5"/>
      <c r="N22" s="81"/>
    </row>
    <row r="23" spans="1:14" ht="25.1" customHeight="1" x14ac:dyDescent="0.4">
      <c r="A23" s="5"/>
      <c r="B23" s="5"/>
      <c r="C23" s="5"/>
      <c r="D23" s="5"/>
      <c r="E23" s="5"/>
      <c r="F23" s="5"/>
      <c r="G23" s="5"/>
      <c r="H23" s="5"/>
      <c r="I23" s="5"/>
      <c r="J23" s="5"/>
      <c r="K23" s="5"/>
      <c r="L23" s="5"/>
      <c r="M23" s="5"/>
      <c r="N23" s="81"/>
    </row>
    <row r="24" spans="1:14" ht="25.1" customHeight="1" x14ac:dyDescent="0.4">
      <c r="A24" s="5"/>
      <c r="B24" s="5"/>
      <c r="C24" s="5"/>
      <c r="D24" s="5"/>
      <c r="E24" s="5"/>
      <c r="F24" s="5"/>
      <c r="G24" s="5"/>
      <c r="H24" s="5"/>
      <c r="I24" s="5"/>
      <c r="J24" s="5"/>
      <c r="K24" s="5"/>
      <c r="L24" s="5"/>
      <c r="M24" s="5"/>
      <c r="N24" s="81"/>
    </row>
    <row r="25" spans="1:14" ht="25.1" customHeight="1" x14ac:dyDescent="0.4">
      <c r="A25" s="5"/>
      <c r="B25" s="5"/>
      <c r="C25" s="5"/>
      <c r="D25" s="5"/>
      <c r="E25" s="5"/>
      <c r="F25" s="5"/>
      <c r="G25" s="5"/>
      <c r="H25" s="5"/>
      <c r="I25" s="5"/>
      <c r="J25" s="5"/>
      <c r="K25" s="5"/>
      <c r="L25" s="5"/>
      <c r="M25" s="5"/>
      <c r="N25" s="81"/>
    </row>
    <row r="26" spans="1:14" ht="25.1" customHeight="1" x14ac:dyDescent="0.4">
      <c r="A26" s="5"/>
      <c r="B26" s="5"/>
      <c r="C26" s="5"/>
      <c r="D26" s="5"/>
      <c r="E26" s="5"/>
      <c r="F26" s="5"/>
      <c r="G26" s="5"/>
      <c r="H26" s="5"/>
      <c r="I26" s="5"/>
      <c r="J26" s="5"/>
      <c r="K26" s="5"/>
      <c r="L26" s="5"/>
      <c r="M26" s="5"/>
      <c r="N26" s="81"/>
    </row>
    <row r="27" spans="1:14" ht="25.1" customHeight="1" x14ac:dyDescent="0.4">
      <c r="A27" s="5"/>
      <c r="B27" s="5"/>
      <c r="C27" s="5"/>
      <c r="D27" s="5"/>
      <c r="E27" s="5"/>
      <c r="F27" s="5"/>
      <c r="G27" s="5"/>
      <c r="H27" s="5"/>
      <c r="I27" s="5"/>
      <c r="J27" s="5"/>
      <c r="K27" s="5"/>
      <c r="L27" s="5"/>
      <c r="M27" s="5"/>
      <c r="N27" s="81"/>
    </row>
    <row r="28" spans="1:14" ht="25.1" customHeight="1" x14ac:dyDescent="0.4">
      <c r="A28" s="5"/>
      <c r="B28" s="5"/>
      <c r="C28" s="5"/>
      <c r="D28" s="5"/>
      <c r="E28" s="5"/>
      <c r="F28" s="5"/>
      <c r="G28" s="5"/>
      <c r="H28" s="5"/>
      <c r="I28" s="5"/>
      <c r="J28" s="5"/>
      <c r="K28" s="5"/>
      <c r="L28" s="5"/>
      <c r="M28" s="5"/>
      <c r="N28" s="81"/>
    </row>
    <row r="29" spans="1:14" ht="25.1" customHeight="1" x14ac:dyDescent="0.4">
      <c r="A29" s="5"/>
      <c r="B29" s="5"/>
      <c r="C29" s="5"/>
      <c r="D29" s="5"/>
      <c r="E29" s="5"/>
      <c r="F29" s="5"/>
      <c r="G29" s="5"/>
      <c r="H29" s="5"/>
      <c r="I29" s="5"/>
      <c r="J29" s="5"/>
      <c r="K29" s="5"/>
      <c r="L29" s="5"/>
      <c r="M29" s="5"/>
      <c r="N29" s="81"/>
    </row>
    <row r="30" spans="1:14" ht="25.1" customHeight="1" x14ac:dyDescent="0.4">
      <c r="A30" s="5"/>
      <c r="B30" s="5"/>
      <c r="C30" s="5"/>
      <c r="D30" s="5"/>
      <c r="E30" s="5"/>
      <c r="F30" s="5"/>
      <c r="G30" s="5"/>
      <c r="H30" s="5"/>
      <c r="I30" s="5"/>
      <c r="J30" s="5"/>
      <c r="K30" s="5"/>
      <c r="L30" s="5"/>
      <c r="M30" s="5"/>
      <c r="N30" s="81"/>
    </row>
    <row r="31" spans="1:14" ht="25.1" customHeight="1" x14ac:dyDescent="0.4">
      <c r="A31" s="5"/>
      <c r="B31" s="5"/>
      <c r="C31" s="5"/>
      <c r="D31" s="5"/>
      <c r="E31" s="5"/>
      <c r="F31" s="5"/>
      <c r="G31" s="5"/>
      <c r="H31" s="5"/>
      <c r="I31" s="5"/>
      <c r="J31" s="5"/>
      <c r="K31" s="5"/>
      <c r="L31" s="5"/>
      <c r="M31" s="5"/>
      <c r="N31" s="81"/>
    </row>
    <row r="32" spans="1:14" ht="25.1" customHeight="1" x14ac:dyDescent="0.4">
      <c r="A32" s="5"/>
      <c r="B32" s="5"/>
      <c r="C32" s="5"/>
      <c r="D32" s="5"/>
      <c r="E32" s="5"/>
      <c r="F32" s="5"/>
      <c r="G32" s="5"/>
      <c r="H32" s="5"/>
      <c r="I32" s="5"/>
      <c r="J32" s="5"/>
      <c r="K32" s="5"/>
      <c r="L32" s="5"/>
      <c r="M32" s="5"/>
      <c r="N32" s="81"/>
    </row>
    <row r="33" spans="1:14" ht="25.1" customHeight="1" x14ac:dyDescent="0.4">
      <c r="A33" s="5"/>
      <c r="B33" s="5"/>
      <c r="C33" s="5"/>
      <c r="D33" s="5"/>
      <c r="E33" s="5"/>
      <c r="F33" s="5"/>
      <c r="G33" s="5"/>
      <c r="H33" s="5"/>
      <c r="I33" s="5"/>
      <c r="J33" s="5"/>
      <c r="K33" s="5"/>
      <c r="L33" s="5"/>
      <c r="M33" s="5"/>
      <c r="N33" s="81"/>
    </row>
    <row r="34" spans="1:14" ht="25.1" customHeight="1" x14ac:dyDescent="0.4">
      <c r="A34" s="5"/>
      <c r="B34" s="5"/>
      <c r="C34" s="5"/>
      <c r="D34" s="5"/>
      <c r="E34" s="5"/>
      <c r="F34" s="5"/>
      <c r="G34" s="5"/>
      <c r="H34" s="5"/>
      <c r="I34" s="5"/>
      <c r="J34" s="5"/>
      <c r="K34" s="5"/>
      <c r="L34" s="5"/>
      <c r="M34" s="5"/>
      <c r="N34" s="81"/>
    </row>
    <row r="35" spans="1:14" ht="25.1" customHeight="1" x14ac:dyDescent="0.4">
      <c r="A35" s="5"/>
      <c r="B35" s="5"/>
      <c r="C35" s="5"/>
      <c r="D35" s="5"/>
      <c r="E35" s="5"/>
      <c r="F35" s="5"/>
      <c r="G35" s="5"/>
      <c r="H35" s="5"/>
      <c r="I35" s="5"/>
      <c r="J35" s="5"/>
      <c r="K35" s="5"/>
      <c r="L35" s="5"/>
      <c r="M35" s="5"/>
      <c r="N35" s="81"/>
    </row>
    <row r="36" spans="1:14" ht="25.1" customHeight="1" x14ac:dyDescent="0.4">
      <c r="A36" s="5"/>
      <c r="B36" s="5"/>
      <c r="C36" s="5"/>
      <c r="D36" s="5"/>
      <c r="E36" s="5"/>
      <c r="F36" s="5"/>
      <c r="G36" s="5"/>
      <c r="H36" s="5"/>
      <c r="I36" s="5"/>
      <c r="J36" s="5"/>
      <c r="K36" s="5"/>
      <c r="L36" s="5"/>
      <c r="M36" s="5"/>
      <c r="N36" s="81"/>
    </row>
    <row r="37" spans="1:14" ht="25.1" customHeight="1" x14ac:dyDescent="0.4">
      <c r="A37" s="5"/>
      <c r="B37" s="5"/>
      <c r="C37" s="5"/>
      <c r="D37" s="5"/>
      <c r="E37" s="5"/>
      <c r="F37" s="5"/>
      <c r="G37" s="5"/>
      <c r="H37" s="5"/>
      <c r="I37" s="5"/>
      <c r="J37" s="5"/>
      <c r="K37" s="5"/>
      <c r="L37" s="5"/>
      <c r="M37" s="5"/>
      <c r="N37" s="81"/>
    </row>
    <row r="38" spans="1:14" ht="25.1" customHeight="1" x14ac:dyDescent="0.4">
      <c r="A38" s="5"/>
      <c r="B38" s="5"/>
      <c r="C38" s="5"/>
      <c r="D38" s="5"/>
      <c r="E38" s="5"/>
      <c r="F38" s="5"/>
      <c r="G38" s="5"/>
      <c r="H38" s="5"/>
      <c r="I38" s="5"/>
      <c r="J38" s="5"/>
      <c r="K38" s="5"/>
      <c r="L38" s="5"/>
      <c r="M38" s="5"/>
      <c r="N38" s="81"/>
    </row>
    <row r="39" spans="1:14" ht="25.1" customHeight="1" x14ac:dyDescent="0.4">
      <c r="A39" s="5"/>
      <c r="B39" s="5"/>
      <c r="C39" s="5"/>
      <c r="D39" s="5"/>
      <c r="E39" s="5"/>
      <c r="F39" s="5"/>
      <c r="G39" s="5"/>
      <c r="H39" s="5"/>
      <c r="I39" s="5"/>
      <c r="J39" s="5"/>
      <c r="K39" s="5"/>
      <c r="L39" s="5"/>
      <c r="M39" s="5"/>
      <c r="N39" s="81"/>
    </row>
    <row r="40" spans="1:14" ht="25.1" customHeight="1" x14ac:dyDescent="0.4">
      <c r="A40" s="5"/>
      <c r="B40" s="5"/>
      <c r="C40" s="5"/>
      <c r="D40" s="5"/>
      <c r="E40" s="5"/>
      <c r="F40" s="5"/>
      <c r="G40" s="5"/>
      <c r="H40" s="5"/>
      <c r="I40" s="5"/>
      <c r="J40" s="5"/>
      <c r="K40" s="5"/>
      <c r="L40" s="5"/>
      <c r="M40" s="5"/>
      <c r="N40" s="81"/>
    </row>
    <row r="41" spans="1:14" ht="25.1" customHeight="1" x14ac:dyDescent="0.4">
      <c r="A41" s="5"/>
      <c r="B41" s="5"/>
      <c r="C41" s="5"/>
      <c r="D41" s="5"/>
      <c r="E41" s="5"/>
      <c r="F41" s="5"/>
      <c r="G41" s="5"/>
      <c r="H41" s="5"/>
      <c r="I41" s="5"/>
      <c r="J41" s="5"/>
      <c r="K41" s="5"/>
      <c r="L41" s="5"/>
      <c r="M41" s="5"/>
      <c r="N41" s="81"/>
    </row>
    <row r="42" spans="1:14" ht="25.1" customHeight="1" x14ac:dyDescent="0.4">
      <c r="A42" s="5"/>
      <c r="B42" s="5"/>
      <c r="C42" s="5"/>
      <c r="D42" s="5"/>
      <c r="E42" s="5"/>
      <c r="F42" s="5"/>
      <c r="G42" s="5"/>
      <c r="H42" s="5"/>
      <c r="I42" s="5"/>
      <c r="J42" s="5"/>
      <c r="K42" s="5"/>
      <c r="L42" s="5"/>
      <c r="M42" s="5"/>
      <c r="N42" s="81"/>
    </row>
    <row r="43" spans="1:14" ht="25.1" customHeight="1" x14ac:dyDescent="0.4">
      <c r="A43" s="5"/>
      <c r="B43" s="5"/>
      <c r="C43" s="5"/>
      <c r="D43" s="5"/>
      <c r="E43" s="5"/>
      <c r="F43" s="5"/>
      <c r="G43" s="5"/>
      <c r="H43" s="5"/>
      <c r="I43" s="5"/>
      <c r="J43" s="5"/>
      <c r="K43" s="5"/>
      <c r="L43" s="5"/>
      <c r="M43" s="5"/>
      <c r="N43" s="81"/>
    </row>
    <row r="44" spans="1:14" ht="25.1" customHeight="1" x14ac:dyDescent="0.4">
      <c r="A44" s="5"/>
      <c r="B44" s="5"/>
      <c r="C44" s="5"/>
      <c r="D44" s="5"/>
      <c r="E44" s="5"/>
      <c r="F44" s="5"/>
      <c r="G44" s="5"/>
      <c r="H44" s="5"/>
      <c r="I44" s="5"/>
      <c r="J44" s="5"/>
      <c r="K44" s="5"/>
      <c r="L44" s="5"/>
      <c r="M44" s="5"/>
      <c r="N44" s="81"/>
    </row>
    <row r="45" spans="1:14" ht="25.1" customHeight="1" x14ac:dyDescent="0.4">
      <c r="A45" s="5"/>
      <c r="B45" s="5"/>
      <c r="C45" s="5"/>
      <c r="D45" s="5"/>
      <c r="E45" s="5"/>
      <c r="F45" s="5"/>
      <c r="G45" s="5"/>
      <c r="H45" s="5"/>
      <c r="I45" s="5"/>
      <c r="J45" s="5"/>
      <c r="K45" s="5"/>
      <c r="L45" s="81"/>
      <c r="M45" s="81"/>
      <c r="N45" s="81"/>
    </row>
    <row r="46" spans="1:14" ht="25.1" customHeight="1" x14ac:dyDescent="0.4">
      <c r="A46" s="5"/>
      <c r="B46" s="5"/>
      <c r="C46" s="5"/>
      <c r="D46" s="5"/>
      <c r="E46" s="5"/>
      <c r="F46" s="5"/>
      <c r="G46" s="5"/>
      <c r="H46" s="5"/>
      <c r="I46" s="5"/>
      <c r="J46" s="5"/>
      <c r="K46" s="5"/>
      <c r="L46" s="81"/>
      <c r="M46" s="81"/>
      <c r="N46" s="81"/>
    </row>
    <row r="47" spans="1:14" ht="25.1" customHeight="1" x14ac:dyDescent="0.4">
      <c r="A47" s="5"/>
      <c r="B47" s="5"/>
      <c r="C47" s="5"/>
      <c r="D47" s="5"/>
      <c r="E47" s="5"/>
      <c r="F47" s="5"/>
      <c r="G47" s="5"/>
      <c r="H47" s="5"/>
      <c r="I47" s="5"/>
      <c r="J47" s="5"/>
      <c r="K47" s="5"/>
      <c r="L47" s="81"/>
      <c r="M47" s="81"/>
      <c r="N47" s="81"/>
    </row>
    <row r="48" spans="1:14" ht="25.1" customHeight="1" x14ac:dyDescent="0.4">
      <c r="A48" s="5"/>
      <c r="B48" s="5"/>
      <c r="C48" s="5"/>
      <c r="D48" s="5"/>
      <c r="E48" s="5"/>
      <c r="F48" s="5"/>
      <c r="G48" s="5"/>
      <c r="H48" s="5"/>
      <c r="I48" s="5"/>
      <c r="J48" s="5"/>
      <c r="K48" s="5"/>
      <c r="L48" s="81"/>
      <c r="M48" s="81"/>
      <c r="N48" s="81"/>
    </row>
    <row r="49" spans="1:14" ht="25.1" customHeight="1" x14ac:dyDescent="0.4">
      <c r="A49" s="5"/>
      <c r="B49" s="5"/>
      <c r="C49" s="5"/>
      <c r="D49" s="5"/>
      <c r="E49" s="5"/>
      <c r="F49" s="5"/>
      <c r="G49" s="5"/>
      <c r="H49" s="5"/>
      <c r="I49" s="5"/>
      <c r="J49" s="5"/>
      <c r="K49" s="5"/>
      <c r="L49" s="81"/>
      <c r="M49" s="81"/>
      <c r="N49" s="81"/>
    </row>
    <row r="50" spans="1:14" ht="25.1" customHeight="1" x14ac:dyDescent="0.4">
      <c r="A50" s="5"/>
      <c r="B50" s="5"/>
      <c r="C50" s="5"/>
      <c r="D50" s="5"/>
      <c r="E50" s="5"/>
      <c r="F50" s="5"/>
      <c r="G50" s="5"/>
      <c r="H50" s="5"/>
      <c r="I50" s="5"/>
      <c r="J50" s="5"/>
      <c r="K50" s="5"/>
      <c r="L50" s="81"/>
      <c r="M50" s="81"/>
      <c r="N50" s="81"/>
    </row>
    <row r="51" spans="1:14" ht="25.1" customHeight="1" x14ac:dyDescent="0.4">
      <c r="A51" s="5"/>
      <c r="B51" s="5"/>
      <c r="C51" s="5"/>
      <c r="D51" s="5"/>
      <c r="E51" s="5"/>
      <c r="F51" s="5"/>
      <c r="G51" s="5"/>
      <c r="H51" s="5"/>
      <c r="I51" s="5"/>
      <c r="J51" s="5"/>
      <c r="K51" s="5"/>
      <c r="L51" s="81"/>
      <c r="M51" s="81"/>
      <c r="N51" s="81"/>
    </row>
    <row r="52" spans="1:14" ht="25.1" customHeight="1" x14ac:dyDescent="0.4">
      <c r="A52" s="5"/>
      <c r="B52" s="5"/>
      <c r="C52" s="5"/>
      <c r="D52" s="5"/>
      <c r="E52" s="5"/>
      <c r="F52" s="5"/>
      <c r="G52" s="5"/>
      <c r="H52" s="5"/>
      <c r="I52" s="5"/>
      <c r="J52" s="5"/>
      <c r="K52" s="5"/>
      <c r="L52" s="81"/>
      <c r="M52" s="81"/>
      <c r="N52" s="81"/>
    </row>
    <row r="53" spans="1:14" ht="25.1" customHeight="1" x14ac:dyDescent="0.4">
      <c r="A53" s="5"/>
      <c r="B53" s="5"/>
      <c r="C53" s="5"/>
      <c r="D53" s="5"/>
      <c r="E53" s="5"/>
      <c r="F53" s="5"/>
      <c r="G53" s="5"/>
      <c r="H53" s="5"/>
      <c r="I53" s="5"/>
      <c r="J53" s="5"/>
      <c r="K53" s="5"/>
      <c r="L53" s="7"/>
    </row>
    <row r="54" spans="1:14" ht="25.1" customHeight="1" x14ac:dyDescent="0.4">
      <c r="A54" s="5"/>
      <c r="B54" s="5"/>
      <c r="C54" s="5"/>
      <c r="D54" s="5"/>
      <c r="E54" s="5"/>
      <c r="F54" s="5"/>
      <c r="G54" s="5"/>
      <c r="H54" s="5"/>
      <c r="I54" s="5"/>
      <c r="J54" s="5"/>
      <c r="K54" s="5"/>
    </row>
    <row r="55" spans="1:14" ht="25.1" customHeight="1" x14ac:dyDescent="0.4">
      <c r="A55" s="5"/>
      <c r="B55" s="5"/>
      <c r="C55" s="5"/>
      <c r="D55" s="5"/>
      <c r="E55" s="5"/>
      <c r="F55" s="5"/>
      <c r="G55" s="5"/>
      <c r="H55" s="5"/>
      <c r="I55" s="5"/>
      <c r="J55" s="5"/>
      <c r="K55" s="5"/>
    </row>
    <row r="56" spans="1:14" ht="25.1" customHeight="1" x14ac:dyDescent="0.4">
      <c r="A56" s="5"/>
      <c r="B56" s="5"/>
      <c r="C56" s="5"/>
      <c r="D56" s="5"/>
      <c r="E56" s="5"/>
      <c r="F56" s="5"/>
      <c r="G56" s="5"/>
      <c r="H56" s="5"/>
      <c r="I56" s="5"/>
      <c r="J56" s="5"/>
      <c r="K56" s="5"/>
    </row>
    <row r="57" spans="1:14" ht="25.1" customHeight="1" x14ac:dyDescent="0.4">
      <c r="A57" s="5"/>
      <c r="B57" s="5"/>
      <c r="C57" s="5"/>
      <c r="D57" s="5"/>
      <c r="E57" s="5"/>
      <c r="F57" s="5"/>
      <c r="G57" s="5"/>
      <c r="H57" s="5"/>
      <c r="I57" s="5"/>
      <c r="J57" s="5"/>
      <c r="K57" s="5"/>
    </row>
    <row r="58" spans="1:14" ht="25.1" customHeight="1" x14ac:dyDescent="0.4">
      <c r="A58" s="5"/>
      <c r="B58" s="5"/>
      <c r="C58" s="5"/>
      <c r="D58" s="5"/>
      <c r="E58" s="5"/>
      <c r="F58" s="5"/>
      <c r="G58" s="5"/>
      <c r="H58" s="5"/>
      <c r="I58" s="5"/>
      <c r="J58" s="5"/>
      <c r="K58" s="5"/>
    </row>
    <row r="59" spans="1:14" ht="25.1" customHeight="1" x14ac:dyDescent="0.4">
      <c r="A59" s="5"/>
      <c r="B59" s="5"/>
      <c r="C59" s="5"/>
      <c r="D59" s="5"/>
      <c r="E59" s="5"/>
      <c r="F59" s="5"/>
      <c r="G59" s="5"/>
      <c r="H59" s="5"/>
      <c r="I59" s="5"/>
      <c r="J59" s="5"/>
      <c r="K59" s="5"/>
    </row>
    <row r="60" spans="1:14" ht="25.1" customHeight="1" x14ac:dyDescent="0.4">
      <c r="A60" s="5"/>
      <c r="B60" s="5"/>
      <c r="C60" s="5"/>
      <c r="D60" s="5"/>
      <c r="E60" s="5"/>
      <c r="F60" s="5"/>
      <c r="G60" s="5"/>
      <c r="H60" s="5"/>
      <c r="I60" s="5"/>
      <c r="J60" s="5"/>
      <c r="K60" s="5"/>
    </row>
    <row r="61" spans="1:14" ht="25.1" customHeight="1" x14ac:dyDescent="0.4">
      <c r="A61" s="5"/>
      <c r="B61" s="5"/>
      <c r="C61" s="5"/>
      <c r="D61" s="5"/>
      <c r="E61" s="5"/>
      <c r="F61" s="5"/>
      <c r="G61" s="5"/>
      <c r="H61" s="5"/>
      <c r="I61" s="5"/>
      <c r="J61" s="5"/>
      <c r="K61" s="5"/>
    </row>
    <row r="62" spans="1:14" ht="25.1" customHeight="1" x14ac:dyDescent="0.4">
      <c r="A62" s="5"/>
      <c r="B62" s="5"/>
      <c r="C62" s="5"/>
      <c r="D62" s="5"/>
      <c r="E62" s="5"/>
      <c r="F62" s="5"/>
      <c r="G62" s="5"/>
      <c r="H62" s="5"/>
      <c r="I62" s="5"/>
      <c r="J62" s="5"/>
      <c r="K62" s="5"/>
    </row>
    <row r="63" spans="1:14" ht="25.1" customHeight="1" x14ac:dyDescent="0.4">
      <c r="A63" s="5"/>
      <c r="B63" s="5"/>
      <c r="C63" s="5"/>
      <c r="D63" s="5"/>
      <c r="E63" s="5"/>
      <c r="F63" s="5"/>
      <c r="G63" s="5"/>
      <c r="H63" s="5"/>
      <c r="I63" s="5"/>
      <c r="J63" s="5"/>
      <c r="K63" s="5"/>
    </row>
    <row r="64" spans="1:14" ht="25.1" customHeight="1" x14ac:dyDescent="0.4">
      <c r="A64" s="5"/>
      <c r="B64" s="5"/>
      <c r="C64" s="5"/>
      <c r="D64" s="5"/>
      <c r="E64" s="5"/>
      <c r="F64" s="5"/>
      <c r="G64" s="5"/>
      <c r="H64" s="5"/>
      <c r="I64" s="5"/>
      <c r="J64" s="5"/>
      <c r="K64" s="5"/>
    </row>
    <row r="65" spans="1:12" ht="25.1" customHeight="1" x14ac:dyDescent="0.4">
      <c r="A65" s="5"/>
      <c r="B65" s="5"/>
      <c r="C65" s="5"/>
      <c r="D65" s="5"/>
      <c r="E65" s="5"/>
      <c r="F65" s="5"/>
      <c r="G65" s="5"/>
      <c r="H65" s="5"/>
      <c r="I65" s="5"/>
      <c r="J65" s="5"/>
      <c r="K65" s="5"/>
    </row>
    <row r="66" spans="1:12" ht="25.1" customHeight="1" x14ac:dyDescent="0.4">
      <c r="A66" s="5"/>
      <c r="B66" s="5"/>
      <c r="C66" s="5"/>
      <c r="D66" s="5"/>
      <c r="E66" s="5"/>
      <c r="F66" s="5"/>
      <c r="G66" s="5"/>
      <c r="H66" s="5"/>
      <c r="I66" s="5"/>
      <c r="J66" s="5"/>
      <c r="K66" s="5"/>
    </row>
    <row r="67" spans="1:12" ht="25.1" customHeight="1" x14ac:dyDescent="0.4">
      <c r="A67" s="5"/>
      <c r="B67" s="5"/>
      <c r="C67" s="5"/>
      <c r="D67" s="5"/>
      <c r="E67" s="5"/>
      <c r="F67" s="5"/>
      <c r="G67" s="5"/>
      <c r="H67" s="5"/>
      <c r="I67" s="5"/>
      <c r="J67" s="5"/>
      <c r="K67" s="5"/>
    </row>
    <row r="68" spans="1:12" ht="25.1" customHeight="1" x14ac:dyDescent="0.4">
      <c r="A68" s="5"/>
      <c r="B68" s="5"/>
      <c r="C68" s="5"/>
      <c r="D68" s="5"/>
      <c r="E68" s="5"/>
      <c r="F68" s="5"/>
      <c r="G68" s="5"/>
      <c r="H68" s="5"/>
      <c r="I68" s="5"/>
      <c r="J68" s="5"/>
      <c r="K68" s="5"/>
    </row>
    <row r="69" spans="1:12" ht="25.1" customHeight="1" x14ac:dyDescent="0.4">
      <c r="A69" s="5"/>
      <c r="B69" s="5"/>
      <c r="C69" s="5"/>
      <c r="D69" s="5"/>
      <c r="E69" s="5"/>
      <c r="F69" s="5"/>
      <c r="G69" s="5"/>
      <c r="H69" s="5"/>
      <c r="I69" s="5"/>
      <c r="J69" s="5"/>
      <c r="K69" s="5"/>
    </row>
    <row r="70" spans="1:12" ht="25.1" customHeight="1" x14ac:dyDescent="0.4">
      <c r="A70" s="5"/>
      <c r="B70" s="5"/>
      <c r="C70" s="5"/>
      <c r="D70" s="5"/>
      <c r="E70" s="5"/>
      <c r="F70" s="5"/>
      <c r="G70" s="5"/>
      <c r="H70" s="5"/>
      <c r="I70" s="5"/>
      <c r="J70" s="5"/>
      <c r="K70" s="5"/>
    </row>
    <row r="71" spans="1:12" ht="25.1" customHeight="1" x14ac:dyDescent="0.4">
      <c r="A71" s="5"/>
      <c r="B71" s="5"/>
      <c r="C71" s="5"/>
      <c r="D71" s="5"/>
      <c r="E71" s="5"/>
      <c r="F71" s="5"/>
      <c r="G71" s="5"/>
      <c r="H71" s="5"/>
      <c r="I71" s="5"/>
      <c r="J71" s="5"/>
      <c r="K71" s="5"/>
    </row>
    <row r="72" spans="1:12" ht="25.1" customHeight="1" x14ac:dyDescent="0.4">
      <c r="A72" s="5"/>
      <c r="B72" s="5"/>
      <c r="C72" s="5"/>
      <c r="D72" s="5"/>
      <c r="E72" s="5"/>
      <c r="F72" s="5"/>
      <c r="G72" s="5"/>
      <c r="H72" s="5"/>
      <c r="I72" s="5"/>
      <c r="J72" s="5"/>
      <c r="K72" s="5"/>
    </row>
    <row r="73" spans="1:12" ht="25.1" customHeight="1" x14ac:dyDescent="0.4">
      <c r="A73" s="5"/>
      <c r="B73" s="5"/>
      <c r="C73" s="5"/>
      <c r="D73" s="5"/>
      <c r="E73" s="5"/>
      <c r="F73" s="5"/>
      <c r="G73" s="5"/>
      <c r="H73" s="5"/>
      <c r="I73" s="5"/>
      <c r="J73" s="5"/>
      <c r="K73" s="5"/>
    </row>
    <row r="74" spans="1:12" ht="25.1" customHeight="1" x14ac:dyDescent="0.4">
      <c r="A74" s="5"/>
      <c r="B74" s="5"/>
      <c r="C74" s="5"/>
      <c r="D74" s="5"/>
      <c r="E74" s="5"/>
      <c r="F74" s="5"/>
      <c r="G74" s="5"/>
      <c r="H74" s="5"/>
      <c r="I74" s="5"/>
      <c r="J74" s="5"/>
      <c r="K74" s="5"/>
    </row>
    <row r="75" spans="1:12" ht="25.1" customHeight="1" x14ac:dyDescent="0.4">
      <c r="A75" s="5"/>
      <c r="B75" s="5"/>
      <c r="C75" s="5"/>
      <c r="D75" s="5"/>
      <c r="E75" s="5"/>
      <c r="F75" s="5"/>
      <c r="G75" s="5"/>
      <c r="H75" s="5"/>
      <c r="I75" s="5"/>
      <c r="J75" s="5"/>
      <c r="K75" s="5"/>
    </row>
    <row r="76" spans="1:12" ht="25.1" customHeight="1" x14ac:dyDescent="0.4">
      <c r="A76" s="5"/>
      <c r="B76" s="5"/>
      <c r="C76" s="5"/>
      <c r="D76" s="5"/>
      <c r="E76" s="5"/>
      <c r="F76" s="5"/>
      <c r="G76" s="5"/>
      <c r="H76" s="5"/>
      <c r="I76" s="5"/>
      <c r="J76" s="5"/>
      <c r="K76" s="5"/>
    </row>
    <row r="77" spans="1:12" ht="25.1" customHeight="1" x14ac:dyDescent="0.4">
      <c r="A77" s="5"/>
      <c r="B77" s="5"/>
      <c r="C77" s="5"/>
      <c r="D77" s="5"/>
      <c r="E77" s="5"/>
      <c r="F77" s="5"/>
      <c r="G77" s="5"/>
      <c r="H77" s="5"/>
      <c r="I77" s="5"/>
      <c r="J77" s="5"/>
      <c r="K77" s="5"/>
      <c r="L77" s="7"/>
    </row>
    <row r="78" spans="1:12" ht="25.1" customHeight="1" x14ac:dyDescent="0.4">
      <c r="A78" s="5"/>
      <c r="B78" s="5"/>
      <c r="C78" s="5"/>
      <c r="D78" s="5"/>
      <c r="E78" s="5"/>
      <c r="F78" s="5"/>
      <c r="G78" s="5"/>
      <c r="H78" s="5"/>
      <c r="I78" s="5"/>
      <c r="J78" s="5"/>
      <c r="K78" s="5"/>
    </row>
    <row r="79" spans="1:12" ht="25.1" customHeight="1" x14ac:dyDescent="0.4">
      <c r="A79" s="5"/>
      <c r="B79" s="5"/>
      <c r="C79" s="5"/>
      <c r="D79" s="5"/>
      <c r="E79" s="5"/>
      <c r="F79" s="5"/>
      <c r="G79" s="5"/>
      <c r="H79" s="5"/>
      <c r="I79" s="5"/>
      <c r="J79" s="5"/>
      <c r="K79" s="5"/>
    </row>
    <row r="80" spans="1:12" ht="25.1" customHeight="1" x14ac:dyDescent="0.4"/>
    <row r="81" ht="25.1" customHeight="1" x14ac:dyDescent="0.4"/>
  </sheetData>
  <sheetProtection sheet="1" objects="1" scenarios="1"/>
  <mergeCells count="1">
    <mergeCell ref="A1:N1"/>
  </mergeCells>
  <conditionalFormatting sqref="C9:K13">
    <cfRule type="containsErrors" dxfId="1" priority="3">
      <formula>ISERROR(C9)</formula>
    </cfRule>
  </conditionalFormatting>
  <conditionalFormatting sqref="M8:M13">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54429</xdr:colOff>
                    <xdr:row>4</xdr:row>
                    <xdr:rowOff>174171</xdr:rowOff>
                  </from>
                  <to>
                    <xdr:col>1</xdr:col>
                    <xdr:colOff>266700</xdr:colOff>
                    <xdr:row>6</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1FB9E-27B1-4BE6-9A22-ABC4B39DE921}">
  <ds:schemaRefs>
    <ds:schemaRef ds:uri="http://schemas.microsoft.com/sharepoint/v3/contenttype/forms"/>
  </ds:schemaRefs>
</ds:datastoreItem>
</file>

<file path=customXml/itemProps2.xml><?xml version="1.0" encoding="utf-8"?>
<ds:datastoreItem xmlns:ds="http://schemas.openxmlformats.org/officeDocument/2006/customXml" ds:itemID="{4A597C7F-84D9-4D0A-88DB-6FF632C0588D}">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21299FD7-CA09-40A9-80A2-05A69A51F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2025-03-06T14:11:06Z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