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38\"/>
    </mc:Choice>
  </mc:AlternateContent>
  <bookViews>
    <workbookView xWindow="0" yWindow="0" windowWidth="23040" windowHeight="9384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'[12]PRECIOS CE'!#REF!</definedName>
    <definedName name="__123Graph_A" localSheetId="10" hidden="1">'[12]PRECIOS CE'!#REF!</definedName>
    <definedName name="__123Graph_A" localSheetId="11" hidden="1">'[12]PRECIOS CE'!#REF!</definedName>
    <definedName name="__123Graph_A" localSheetId="12" hidden="1">'[12]PRECIOS CE'!#REF!</definedName>
    <definedName name="__123Graph_AACTUAL" localSheetId="9" hidden="1">'[12]PRECIOS CE'!#REF!</definedName>
    <definedName name="__123Graph_AACTUAL" localSheetId="10" hidden="1">'[12]PRECIOS CE'!#REF!</definedName>
    <definedName name="__123Graph_AACTUAL" localSheetId="11" hidden="1">'[12]PRECIOS CE'!#REF!</definedName>
    <definedName name="__123Graph_AACTUAL" localSheetId="12" hidden="1">'[12]PRECIOS CE'!#REF!</definedName>
    <definedName name="__123Graph_AGRáFICO1" localSheetId="9" hidden="1">'[12]PRECIOS CE'!#REF!</definedName>
    <definedName name="__123Graph_AGRáFICO1" localSheetId="10" hidden="1">'[12]PRECIOS CE'!#REF!</definedName>
    <definedName name="__123Graph_AGRáFICO1" localSheetId="11" hidden="1">'[12]PRECIOS CE'!#REF!</definedName>
    <definedName name="__123Graph_AGRáFICO1" localSheetId="12" hidden="1">'[12]PRECIOS CE'!#REF!</definedName>
    <definedName name="__123Graph_B" localSheetId="9" hidden="1">'[12]PRECIOS CE'!#REF!</definedName>
    <definedName name="__123Graph_B" localSheetId="10" hidden="1">'[12]PRECIOS CE'!#REF!</definedName>
    <definedName name="__123Graph_B" localSheetId="11" hidden="1">'[12]PRECIOS CE'!#REF!</definedName>
    <definedName name="__123Graph_B" localSheetId="12" hidden="1">'[12]PRECIOS CE'!#REF!</definedName>
    <definedName name="__123Graph_BACTUAL" localSheetId="9" hidden="1">'[12]PRECIOS CE'!#REF!</definedName>
    <definedName name="__123Graph_BACTUAL" localSheetId="10" hidden="1">'[12]PRECIOS CE'!#REF!</definedName>
    <definedName name="__123Graph_BACTUAL" localSheetId="11" hidden="1">'[12]PRECIOS CE'!#REF!</definedName>
    <definedName name="__123Graph_BACTUAL" localSheetId="12" hidden="1">'[12]PRECIOS CE'!#REF!</definedName>
    <definedName name="__123Graph_BGRáFICO1" localSheetId="9" hidden="1">'[12]PRECIOS CE'!#REF!</definedName>
    <definedName name="__123Graph_BGRáFICO1" localSheetId="10" hidden="1">'[12]PRECIOS CE'!#REF!</definedName>
    <definedName name="__123Graph_BGRáFICO1" localSheetId="11" hidden="1">'[12]PRECIOS CE'!#REF!</definedName>
    <definedName name="__123Graph_BGRáFICO1" localSheetId="12" hidden="1">'[12]PRECIOS CE'!#REF!</definedName>
    <definedName name="__123Graph_C" localSheetId="9" hidden="1">'[12]PRECIOS CE'!#REF!</definedName>
    <definedName name="__123Graph_C" localSheetId="10" hidden="1">'[12]PRECIOS CE'!#REF!</definedName>
    <definedName name="__123Graph_C" localSheetId="11" hidden="1">'[12]PRECIOS CE'!#REF!</definedName>
    <definedName name="__123Graph_C" localSheetId="12" hidden="1">'[12]PRECIOS CE'!#REF!</definedName>
    <definedName name="__123Graph_CACTUAL" localSheetId="9" hidden="1">'[12]PRECIOS CE'!#REF!</definedName>
    <definedName name="__123Graph_CACTUAL" localSheetId="10" hidden="1">'[12]PRECIOS CE'!#REF!</definedName>
    <definedName name="__123Graph_CACTUAL" localSheetId="11" hidden="1">'[12]PRECIOS CE'!#REF!</definedName>
    <definedName name="__123Graph_CACTUAL" localSheetId="12" hidden="1">'[12]PRECIOS CE'!#REF!</definedName>
    <definedName name="__123Graph_CGRáFICO1" localSheetId="9" hidden="1">'[12]PRECIOS CE'!#REF!</definedName>
    <definedName name="__123Graph_CGRáFICO1" localSheetId="10" hidden="1">'[12]PRECIOS CE'!#REF!</definedName>
    <definedName name="__123Graph_CGRáFICO1" localSheetId="11" hidden="1">'[12]PRECIOS CE'!#REF!</definedName>
    <definedName name="__123Graph_CGRáFICO1" localSheetId="12" hidden="1">'[12]PRECIOS CE'!#REF!</definedName>
    <definedName name="__123Graph_D" localSheetId="9" hidden="1">'[12]PRECIOS CE'!#REF!</definedName>
    <definedName name="__123Graph_D" localSheetId="10" hidden="1">'[12]PRECIOS CE'!#REF!</definedName>
    <definedName name="__123Graph_D" localSheetId="11" hidden="1">'[12]PRECIOS CE'!#REF!</definedName>
    <definedName name="__123Graph_D" localSheetId="12" hidden="1">'[12]PRECIOS CE'!#REF!</definedName>
    <definedName name="__123Graph_DACTUAL" localSheetId="9" hidden="1">'[12]PRECIOS CE'!#REF!</definedName>
    <definedName name="__123Graph_DACTUAL" localSheetId="10" hidden="1">'[12]PRECIOS CE'!#REF!</definedName>
    <definedName name="__123Graph_DACTUAL" localSheetId="11" hidden="1">'[12]PRECIOS CE'!#REF!</definedName>
    <definedName name="__123Graph_DACTUAL" localSheetId="12" hidden="1">'[12]PRECIOS CE'!#REF!</definedName>
    <definedName name="__123Graph_DGRáFICO1" localSheetId="9" hidden="1">'[12]PRECIOS CE'!#REF!</definedName>
    <definedName name="__123Graph_DGRáFICO1" localSheetId="10" hidden="1">'[12]PRECIOS CE'!#REF!</definedName>
    <definedName name="__123Graph_DGRáFICO1" localSheetId="11" hidden="1">'[12]PRECIOS CE'!#REF!</definedName>
    <definedName name="__123Graph_DGRáFICO1" localSheetId="12" hidden="1">'[12]PRECIOS CE'!#REF!</definedName>
    <definedName name="__123Graph_X" localSheetId="9" hidden="1">'[12]PRECIOS CE'!#REF!</definedName>
    <definedName name="__123Graph_X" localSheetId="10" hidden="1">'[12]PRECIOS CE'!#REF!</definedName>
    <definedName name="__123Graph_X" localSheetId="11" hidden="1">'[12]PRECIOS CE'!#REF!</definedName>
    <definedName name="__123Graph_X" localSheetId="12" hidden="1">'[12]PRECIOS CE'!#REF!</definedName>
    <definedName name="__123Graph_XACTUAL" localSheetId="9" hidden="1">'[12]PRECIOS CE'!#REF!</definedName>
    <definedName name="__123Graph_XACTUAL" localSheetId="10" hidden="1">'[12]PRECIOS CE'!#REF!</definedName>
    <definedName name="__123Graph_XACTUAL" localSheetId="11" hidden="1">'[12]PRECIOS CE'!#REF!</definedName>
    <definedName name="__123Graph_XACTUAL" localSheetId="12" hidden="1">'[12]PRECIOS CE'!#REF!</definedName>
    <definedName name="__123Graph_XGRáFICO1" localSheetId="9" hidden="1">'[12]PRECIOS CE'!#REF!</definedName>
    <definedName name="__123Graph_XGRáFICO1" localSheetId="10" hidden="1">'[12]PRECIOS CE'!#REF!</definedName>
    <definedName name="__123Graph_XGRáFICO1" localSheetId="11" hidden="1">'[12]PRECIOS CE'!#REF!</definedName>
    <definedName name="__123Graph_XGRáFICO1" localSheetId="12" hidden="1">'[12]PRECIOS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'[12]PRECIOS CE'!#REF!</definedName>
    <definedName name="_xlnm._FilterDatabase" localSheetId="10" hidden="1">'[12]PRECIOS CE'!#REF!</definedName>
    <definedName name="_xlnm._FilterDatabase" localSheetId="11" hidden="1">'[12]PRECIOS CE'!#REF!</definedName>
    <definedName name="_xlnm._FilterDatabase" localSheetId="12" hidden="1">'[12]PRECIOS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5" hidden="1">'[2]PRECIOS CE'!#REF!</definedName>
    <definedName name="a" localSheetId="6" hidden="1">'[2]PRECIOS CE'!#REF!</definedName>
    <definedName name="a" localSheetId="7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2" hidden="1">'[5]PRECIOS CE'!#REF!</definedName>
    <definedName name="a" localSheetId="3" hidden="1">'[7]PRECIOS CE'!#REF!</definedName>
    <definedName name="a" localSheetId="4" hidden="1">'[2]PRECIOS CE'!#REF!</definedName>
    <definedName name="a" hidden="1">'[2]PRECIOS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14'!$A$1:$N$56</definedName>
    <definedName name="_xlnm.Print_Area" localSheetId="10">'Pág. 15'!$A$1:$G$38</definedName>
    <definedName name="_xlnm.Print_Area" localSheetId="11">'Pág. 16'!$A$1:$N$74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4'!$A$1:$G$62</definedName>
    <definedName name="_xlnm.Print_Area" localSheetId="2">'Pág. 5'!$A$1:$G$66</definedName>
    <definedName name="_xlnm.Print_Area" localSheetId="3">'Pág. 7'!$A$1:$G$68</definedName>
    <definedName name="_xlnm.Print_Area" localSheetId="4">'Pág. 9'!$A$1:$F$37</definedName>
    <definedName name="_xlnm.Print_Area">'[3]Email CCAA'!$B$3:$K$124</definedName>
    <definedName name="OLE_LINK1" localSheetId="1">'Pág. 4'!$E$53</definedName>
    <definedName name="OLE_LINK1" localSheetId="2">'Pág. 5'!$E$50</definedName>
    <definedName name="OLE_LINK1" localSheetId="3">'Pág. 7'!$E$56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3" l="1"/>
  <c r="M12" i="12"/>
  <c r="L12" i="12"/>
  <c r="K12" i="12"/>
  <c r="J12" i="12"/>
  <c r="I12" i="12"/>
  <c r="H12" i="12"/>
  <c r="G12" i="12"/>
  <c r="G34" i="11"/>
  <c r="G20" i="11"/>
  <c r="N47" i="10"/>
  <c r="G47" i="10"/>
  <c r="N20" i="10"/>
  <c r="G20" i="10"/>
  <c r="I13" i="10"/>
  <c r="I47" i="10" s="1"/>
  <c r="H13" i="10"/>
  <c r="H47" i="10" s="1"/>
  <c r="J13" i="10" l="1"/>
  <c r="H20" i="10"/>
  <c r="I20" i="10"/>
  <c r="K13" i="10" l="1"/>
  <c r="J47" i="10"/>
  <c r="J20" i="10"/>
  <c r="L13" i="10" l="1"/>
  <c r="K47" i="10"/>
  <c r="K20" i="10"/>
  <c r="L47" i="10" l="1"/>
  <c r="L20" i="10"/>
  <c r="M13" i="10"/>
  <c r="M47" i="10" l="1"/>
  <c r="M20" i="10"/>
  <c r="E48" i="9" l="1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9" i="9"/>
  <c r="F9" i="9" s="1"/>
  <c r="E8" i="9"/>
  <c r="E27" i="8"/>
  <c r="F27" i="8" s="1"/>
  <c r="E25" i="8"/>
  <c r="F25" i="8" s="1"/>
  <c r="E21" i="8"/>
  <c r="F21" i="8" s="1"/>
  <c r="E20" i="8"/>
  <c r="F20" i="8" s="1"/>
  <c r="E19" i="8"/>
  <c r="F19" i="8" s="1"/>
  <c r="E18" i="8"/>
  <c r="F18" i="8" s="1"/>
  <c r="E17" i="8"/>
  <c r="F17" i="8" s="1"/>
  <c r="E16" i="8"/>
  <c r="F16" i="8" s="1"/>
  <c r="E15" i="8"/>
  <c r="F15" i="8" s="1"/>
  <c r="E13" i="8"/>
  <c r="F13" i="8" s="1"/>
  <c r="E12" i="8"/>
  <c r="F12" i="8" s="1"/>
  <c r="E11" i="8"/>
  <c r="F11" i="8" s="1"/>
  <c r="E10" i="8"/>
  <c r="F10" i="8" s="1"/>
  <c r="E9" i="8"/>
  <c r="F9" i="8" s="1"/>
  <c r="E8" i="8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G35" i="4" l="1"/>
  <c r="F35" i="4"/>
  <c r="G33" i="4"/>
  <c r="F33" i="4"/>
  <c r="G31" i="4"/>
  <c r="F31" i="4"/>
  <c r="G30" i="4"/>
  <c r="F30" i="4"/>
  <c r="G29" i="4"/>
  <c r="F29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  <c r="G37" i="3" l="1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37" i="2" l="1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27" i="2"/>
  <c r="F27" i="2"/>
  <c r="G26" i="2"/>
  <c r="F26" i="2"/>
  <c r="G24" i="2"/>
  <c r="F24" i="2"/>
  <c r="G23" i="2"/>
  <c r="F23" i="2"/>
  <c r="G22" i="2"/>
  <c r="F22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</calcChain>
</file>

<file path=xl/sharedStrings.xml><?xml version="1.0" encoding="utf-8"?>
<sst xmlns="http://schemas.openxmlformats.org/spreadsheetml/2006/main" count="1670" uniqueCount="581">
  <si>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</si>
  <si>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</si>
  <si>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</si>
  <si>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</si>
  <si>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</si>
  <si>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</si>
  <si>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37</t>
  </si>
  <si>
    <t>Semana 38</t>
  </si>
  <si>
    <t xml:space="preserve">semanal </t>
  </si>
  <si>
    <t>9 - 15/09</t>
  </si>
  <si>
    <t>16 - 22/09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</si>
  <si>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</si>
  <si>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</si>
  <si>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</si>
  <si>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</si>
  <si>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</si>
  <si>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</si>
  <si>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</si>
  <si>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</si>
  <si>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</si>
  <si>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</si>
  <si>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</si>
  <si>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</si>
  <si>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</si>
  <si>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</si>
  <si>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</si>
  <si>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</si>
  <si>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</si>
  <si>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</si>
  <si>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</si>
  <si>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</si>
  <si>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</si>
  <si>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</si>
  <si>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</si>
  <si>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</si>
  <si>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150,99</t>
  </si>
  <si>
    <t>(**)   150,99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</si>
  <si>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</si>
  <si>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</si>
  <si>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</si>
  <si>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</si>
  <si>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</si>
  <si>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</si>
  <si>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</si>
  <si>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</si>
  <si>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</si>
  <si>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</si>
  <si>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</si>
  <si>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</si>
  <si>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</si>
  <si>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</si>
  <si>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Julio 2019. (**) Precio Agosto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</si>
  <si>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</si>
  <si>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</si>
  <si>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</si>
  <si>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</si>
  <si>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</si>
  <si>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1.1.2. Precios Medios Nacionales en Origen de Frutas y Hortalízas</t>
  </si>
  <si>
    <t>09/09-15/09</t>
  </si>
  <si>
    <t>16-22/09</t>
  </si>
  <si>
    <t>FRUTAS</t>
  </si>
  <si>
    <t>Clementina  (€/100 kg)</t>
  </si>
  <si>
    <t>Limón  (€/100 kg)</t>
  </si>
  <si>
    <t>Naranja  (€/100 kg)</t>
  </si>
  <si>
    <t>Ciruela (€/100 kg)</t>
  </si>
  <si>
    <t>Melocotón (€/100 kg)</t>
  </si>
  <si>
    <t>Higo fresco (€/100 kg)</t>
  </si>
  <si>
    <t>Manzana Golden (€/100 kg)</t>
  </si>
  <si>
    <t>Pera Blanquilla  (€/100kg)</t>
  </si>
  <si>
    <t>Uva de mesa (€/100 kg)</t>
  </si>
  <si>
    <t>Aguacate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</si>
  <si>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</si>
  <si>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</si>
  <si>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</si>
  <si>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</si>
  <si>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</si>
  <si>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</si>
  <si>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</si>
  <si>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</si>
  <si>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</si>
  <si>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</si>
  <si>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</si>
  <si>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</si>
  <si>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</si>
  <si>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</si>
  <si>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</si>
  <si>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</si>
  <si>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</si>
  <si>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</si>
  <si>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</si>
  <si>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</si>
  <si>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</si>
  <si>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</si>
  <si>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</si>
  <si>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</si>
  <si>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09-15/09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</si>
  <si>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</si>
  <si>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</si>
  <si>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</si>
  <si>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</si>
  <si>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</si>
  <si>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</si>
  <si>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</si>
  <si>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</si>
  <si>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</si>
  <si>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</si>
  <si>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</si>
  <si>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</si>
  <si>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</si>
  <si>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</si>
  <si>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</si>
  <si>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</si>
  <si>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</si>
  <si>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</si>
  <si>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</si>
  <si>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</si>
  <si>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</si>
  <si>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</si>
  <si>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</si>
  <si>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</si>
  <si>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</si>
  <si>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</si>
  <si>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</si>
  <si>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</si>
  <si>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</si>
  <si>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</si>
  <si>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</si>
  <si>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</si>
  <si>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</si>
  <si>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</si>
  <si>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</si>
  <si>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julio 2019: 32,00 €/100 litros</t>
  </si>
  <si>
    <t>MIEL</t>
  </si>
  <si>
    <t>(11)</t>
  </si>
  <si>
    <t>Miel multifloral a granel (€/100 kg)</t>
  </si>
  <si>
    <t>Precio junio 2019:  255,10 €/100 kg</t>
  </si>
  <si>
    <r>
      <t>Posición comercial:</t>
    </r>
    <r>
      <rPr>
        <sz val="10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</si>
  <si>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</si>
  <si>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</si>
  <si>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</si>
  <si>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</si>
  <si>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</si>
  <si>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</si>
  <si>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</si>
  <si>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</si>
  <si>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</si>
  <si>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</si>
  <si>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9 - 15/09
2019</t>
  </si>
  <si>
    <t>Semana 
16 - 22/09
2019</t>
  </si>
  <si>
    <t>Variación
 €</t>
  </si>
  <si>
    <t>Trigo Blando Panificable</t>
  </si>
  <si>
    <t>Albacete</t>
  </si>
  <si>
    <t>180,00</t>
  </si>
  <si>
    <t>Ávila</t>
  </si>
  <si>
    <t>188,00</t>
  </si>
  <si>
    <t>Barcelona</t>
  </si>
  <si>
    <t>200,00</t>
  </si>
  <si>
    <t>Burgos</t>
  </si>
  <si>
    <t>181,40</t>
  </si>
  <si>
    <t>Cádiz</t>
  </si>
  <si>
    <t>192,00</t>
  </si>
  <si>
    <t>Guadalajara</t>
  </si>
  <si>
    <t>189,60</t>
  </si>
  <si>
    <t>Huesca</t>
  </si>
  <si>
    <t>183,00</t>
  </si>
  <si>
    <t>León</t>
  </si>
  <si>
    <t>Lérida</t>
  </si>
  <si>
    <t>Madrid</t>
  </si>
  <si>
    <t>Murcia</t>
  </si>
  <si>
    <t>182,00</t>
  </si>
  <si>
    <t>Navarra</t>
  </si>
  <si>
    <t>185,00</t>
  </si>
  <si>
    <t>Palencia</t>
  </si>
  <si>
    <t>186,60</t>
  </si>
  <si>
    <t>Pontevedra</t>
  </si>
  <si>
    <t>187,00</t>
  </si>
  <si>
    <t>Salamanca</t>
  </si>
  <si>
    <t>188,80</t>
  </si>
  <si>
    <t>Segovia</t>
  </si>
  <si>
    <t>185,40</t>
  </si>
  <si>
    <t>Sevilla</t>
  </si>
  <si>
    <t>Soria</t>
  </si>
  <si>
    <t>182,60</t>
  </si>
  <si>
    <t>Tarragona</t>
  </si>
  <si>
    <t>184,00</t>
  </si>
  <si>
    <t>Valladolid</t>
  </si>
  <si>
    <t>186,40</t>
  </si>
  <si>
    <t>Zamora</t>
  </si>
  <si>
    <t>183,40</t>
  </si>
  <si>
    <t>Zaragoza</t>
  </si>
  <si>
    <t>Trigo Duro</t>
  </si>
  <si>
    <t>Cordoba</t>
  </si>
  <si>
    <t>222,00</t>
  </si>
  <si>
    <t>220,00</t>
  </si>
  <si>
    <t>230,00</t>
  </si>
  <si>
    <t>2.1.2.  Precios Medios en Mercados Representativos: Cebada</t>
  </si>
  <si>
    <t>Cebada Pienso</t>
  </si>
  <si>
    <t>165,20</t>
  </si>
  <si>
    <t>177,00</t>
  </si>
  <si>
    <t>171,00</t>
  </si>
  <si>
    <t>Ciudad Real</t>
  </si>
  <si>
    <t>175,60</t>
  </si>
  <si>
    <t>La Coruña</t>
  </si>
  <si>
    <t>176,00</t>
  </si>
  <si>
    <t>Cuenca</t>
  </si>
  <si>
    <t>166,00</t>
  </si>
  <si>
    <t>Granada</t>
  </si>
  <si>
    <t>172,20</t>
  </si>
  <si>
    <t>169,00</t>
  </si>
  <si>
    <t>179,00</t>
  </si>
  <si>
    <t>170,00</t>
  </si>
  <si>
    <t>172,00</t>
  </si>
  <si>
    <t>181,00</t>
  </si>
  <si>
    <t>Teruel</t>
  </si>
  <si>
    <t>Toledo</t>
  </si>
  <si>
    <t>177,80</t>
  </si>
  <si>
    <t>Cebada Malta</t>
  </si>
  <si>
    <t>190,00</t>
  </si>
  <si>
    <t>180,20</t>
  </si>
  <si>
    <t>179,60</t>
  </si>
  <si>
    <t>191,00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</si>
  <si>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</si>
  <si>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</si>
  <si>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</si>
  <si>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</si>
  <si>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Maíz Grano</t>
  </si>
  <si>
    <t>180,40</t>
  </si>
  <si>
    <t>Badajoz</t>
  </si>
  <si>
    <t>Cáceres</t>
  </si>
  <si>
    <t>Gerona</t>
  </si>
  <si>
    <t>174,00</t>
  </si>
  <si>
    <t>174,20</t>
  </si>
  <si>
    <t>Lerida</t>
  </si>
  <si>
    <t>183,60</t>
  </si>
  <si>
    <t>175,00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</si>
  <si>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</si>
  <si>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</si>
  <si>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</si>
  <si>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</si>
  <si>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</si>
  <si>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</si>
  <si>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</si>
  <si>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</si>
  <si>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</si>
  <si>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</si>
  <si>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</si>
  <si>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</si>
  <si>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</si>
  <si>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</si>
  <si>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</si>
  <si>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</si>
  <si>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</si>
  <si>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</si>
  <si>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Julio</t>
  </si>
  <si>
    <t>Agosto</t>
  </si>
  <si>
    <t>VINO BLANCO con DOP/IGP</t>
  </si>
  <si>
    <t>RUEDA</t>
  </si>
  <si>
    <t>VINO TINTO con DOP/IGP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</si>
  <si>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</si>
  <si>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</si>
  <si>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</si>
  <si>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</si>
  <si>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</si>
  <si>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</si>
  <si>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</si>
  <si>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</si>
  <si>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</si>
  <si>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</si>
  <si>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</si>
  <si>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</si>
  <si>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</si>
  <si>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</si>
  <si>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</si>
  <si>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</si>
  <si>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</si>
  <si>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</si>
  <si>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</si>
  <si>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</si>
  <si>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</si>
  <si>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</si>
  <si>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</si>
  <si>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</si>
  <si>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</si>
  <si>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</si>
  <si>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</si>
  <si>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</si>
  <si>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</si>
  <si>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</si>
  <si>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</si>
  <si>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</si>
  <si>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</si>
  <si>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</si>
  <si>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</si>
  <si>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</si>
  <si>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</si>
  <si>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</si>
  <si>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</si>
  <si>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</si>
  <si>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</si>
  <si>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</si>
  <si>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3/4</t>
  </si>
  <si>
    <t>--</t>
  </si>
  <si>
    <t>SATSUMA</t>
  </si>
  <si>
    <t>Iwasaki</t>
  </si>
  <si>
    <t>1X-3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</si>
  <si>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</si>
  <si>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</si>
  <si>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</si>
  <si>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</si>
  <si>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</si>
  <si>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</si>
  <si>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</si>
  <si>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Delicious</t>
  </si>
  <si>
    <t>Royal Gala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</si>
  <si>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</si>
  <si>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</si>
  <si>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</si>
  <si>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</si>
  <si>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</si>
  <si>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</si>
  <si>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</si>
  <si>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Limonera</t>
  </si>
  <si>
    <t xml:space="preserve">60-65 </t>
  </si>
  <si>
    <t>Williams</t>
  </si>
  <si>
    <t>65-75+</t>
  </si>
  <si>
    <t>UVA DE MESA</t>
  </si>
  <si>
    <t>Apirenas Nuevas variedades</t>
  </si>
  <si>
    <t>-</t>
  </si>
  <si>
    <t>Autumn Royal</t>
  </si>
  <si>
    <t>D. María</t>
  </si>
  <si>
    <t>Moscatel Italia embolsada (Ideal)</t>
  </si>
  <si>
    <t>Red Globe</t>
  </si>
  <si>
    <t>FRUTAS DE HUESO</t>
  </si>
  <si>
    <t>CIRUELA</t>
  </si>
  <si>
    <t>Todos los tipos y variedades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</si>
  <si>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</si>
  <si>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</si>
  <si>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</si>
  <si>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</si>
  <si>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</si>
  <si>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</si>
  <si>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</si>
  <si>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</si>
  <si>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</si>
  <si>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</si>
  <si>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</si>
  <si>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38 - 2019: 16/09 - 22/09</t>
  </si>
  <si>
    <t>ESPAÑA</t>
  </si>
  <si>
    <t>Todas las variedades</t>
  </si>
  <si>
    <t>70/80</t>
  </si>
  <si>
    <t>Golden delicious</t>
  </si>
  <si>
    <t>Red Delicious y demás Var. Rojas</t>
  </si>
  <si>
    <t>60/65+</t>
  </si>
  <si>
    <t>Todas las variedades con pepitas</t>
  </si>
  <si>
    <t>Todas las variedades sin pepitas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</si>
  <si>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</si>
  <si>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</si>
  <si>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</si>
  <si>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</si>
  <si>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</si>
  <si>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</si>
  <si>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</si>
  <si>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</si>
  <si>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</si>
  <si>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</si>
  <si>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ALCACHOFA</t>
  </si>
  <si>
    <t>BERENJENA</t>
  </si>
  <si>
    <t>Almería</t>
  </si>
  <si>
    <t>BRÓCOLI</t>
  </si>
  <si>
    <t>CALABACÍN</t>
  </si>
  <si>
    <t>14-21 g</t>
  </si>
  <si>
    <t>CALABAZA</t>
  </si>
  <si>
    <t>Cacahuete</t>
  </si>
  <si>
    <t>CEBOLLA</t>
  </si>
  <si>
    <t>40-80 mm</t>
  </si>
  <si>
    <t>CHAMPIÑÓN</t>
  </si>
  <si>
    <t>Cerrado</t>
  </si>
  <si>
    <t>30-65 mm</t>
  </si>
  <si>
    <t>La Rioja</t>
  </si>
  <si>
    <t>COLIFLOR</t>
  </si>
  <si>
    <t>COL-REPOLLO</t>
  </si>
  <si>
    <t>ESPARRAGO</t>
  </si>
  <si>
    <t>verde</t>
  </si>
  <si>
    <t>10-16+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</si>
  <si>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</si>
  <si>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</si>
  <si>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</si>
  <si>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</si>
  <si>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</si>
  <si>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</si>
  <si>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</si>
  <si>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</si>
  <si>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PEPINO</t>
  </si>
  <si>
    <t>De Almería</t>
  </si>
  <si>
    <t>350-500 g</t>
  </si>
  <si>
    <t>Español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</si>
  <si>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</si>
  <si>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</si>
  <si>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</si>
  <si>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</si>
  <si>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</si>
  <si>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</si>
  <si>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</si>
  <si>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</si>
  <si>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</si>
  <si>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</si>
  <si>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</si>
  <si>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</si>
  <si>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</si>
  <si>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</si>
  <si>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</si>
  <si>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</si>
  <si>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</si>
  <si>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</si>
  <si>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</si>
  <si>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</si>
  <si>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</si>
  <si>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</si>
  <si>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</si>
  <si>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</si>
  <si>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</si>
  <si>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</si>
  <si>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</si>
  <si>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</si>
  <si>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</si>
  <si>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</si>
  <si>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</si>
  <si>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</si>
  <si>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</si>
  <si>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</si>
  <si>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</si>
  <si>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</si>
  <si>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</si>
  <si>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</si>
  <si>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09-15/09
2019</t>
  </si>
  <si>
    <t>Semana 
16-22/09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</si>
  <si>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</si>
  <si>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</si>
  <si>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</si>
  <si>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</si>
  <si>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</si>
  <si>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</si>
  <si>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</si>
  <si>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</si>
  <si>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</si>
  <si>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</si>
  <si>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</si>
  <si>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</si>
  <si>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</si>
  <si>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</si>
  <si>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</si>
  <si>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</si>
  <si>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</si>
  <si>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</si>
  <si>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</si>
  <si>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</si>
  <si>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</si>
  <si>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</si>
  <si>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</si>
  <si>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</si>
  <si>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</si>
  <si>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</si>
  <si>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</si>
  <si>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</si>
  <si>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</si>
  <si>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</si>
  <si>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</si>
  <si>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</si>
  <si>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</si>
  <si>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</si>
  <si>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</si>
  <si>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</si>
  <si>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</si>
  <si>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</si>
  <si>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</si>
  <si>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</si>
  <si>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</si>
  <si>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</si>
  <si>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</si>
  <si>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</si>
  <si>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</si>
  <si>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</si>
  <si>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</si>
  <si>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</si>
  <si>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</si>
  <si>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</si>
  <si>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</si>
  <si>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</si>
  <si>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</si>
  <si>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</si>
  <si>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</si>
  <si>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</si>
  <si>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</si>
  <si>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</si>
  <si>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</si>
  <si>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</si>
  <si>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</si>
  <si>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</si>
  <si>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PRECIO MEDIO NACIONAL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</si>
  <si>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</si>
  <si>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</si>
  <si>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</si>
  <si>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</si>
  <si>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</si>
  <si>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</si>
  <si>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</si>
  <si>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</si>
  <si>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</si>
  <si>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>1,53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</si>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</sst>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b/>
      <sz val="16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9"/>
      <color indexed="72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b/>
      <sz val="11"/>
      <color indexed="8"/>
      <name val="Times New Roman"/>
      <family val="1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b/>
      <sz val="9"/>
      <color indexed="7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7" fillId="0" borderId="0"/>
    <xf numFmtId="165" fontId="30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33">
    <xf numFmtId="0" fontId="0" fillId="0" borderId="0" xfId="0"/>
    <xf numFmtId="0" fontId="4" fillId="0" borderId="0" xfId="1" applyFont="1"/>
    <xf numFmtId="0" fontId="5" fillId="0" borderId="0" xfId="1" applyFont="1" applyFill="1" applyBorder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4" fillId="0" borderId="6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14" fontId="6" fillId="0" borderId="16" xfId="1" quotePrefix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Continuous" vertical="center" wrapText="1"/>
    </xf>
    <xf numFmtId="0" fontId="8" fillId="0" borderId="18" xfId="1" applyFont="1" applyFill="1" applyBorder="1" applyAlignment="1">
      <alignment horizontal="centerContinuous" vertical="center" wrapText="1"/>
    </xf>
    <xf numFmtId="0" fontId="8" fillId="2" borderId="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4" fontId="6" fillId="3" borderId="0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Continuous" vertical="center" wrapText="1"/>
    </xf>
    <xf numFmtId="49" fontId="4" fillId="4" borderId="19" xfId="1" applyNumberFormat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left" vertical="center"/>
    </xf>
    <xf numFmtId="2" fontId="4" fillId="4" borderId="20" xfId="1" applyNumberFormat="1" applyFont="1" applyFill="1" applyBorder="1" applyAlignment="1">
      <alignment horizontal="center" vertical="center"/>
    </xf>
    <xf numFmtId="164" fontId="4" fillId="4" borderId="21" xfId="1" applyNumberFormat="1" applyFont="1" applyFill="1" applyBorder="1" applyAlignment="1">
      <alignment horizontal="center" vertical="center"/>
    </xf>
    <xf numFmtId="2" fontId="4" fillId="4" borderId="22" xfId="1" applyNumberFormat="1" applyFont="1" applyFill="1" applyBorder="1" applyAlignment="1">
      <alignment horizontal="center" vertical="center"/>
    </xf>
    <xf numFmtId="49" fontId="4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4" fillId="4" borderId="25" xfId="1" applyNumberFormat="1" applyFont="1" applyFill="1" applyBorder="1" applyAlignment="1">
      <alignment horizontal="center" vertical="center"/>
    </xf>
    <xf numFmtId="49" fontId="4" fillId="4" borderId="23" xfId="1" quotePrefix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4" fontId="4" fillId="3" borderId="2" xfId="1" quotePrefix="1" applyNumberFormat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4" borderId="26" xfId="1" applyFont="1" applyFill="1" applyBorder="1" applyAlignment="1">
      <alignment horizontal="left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9" fillId="4" borderId="25" xfId="1" applyNumberFormat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left" vertical="center"/>
    </xf>
    <xf numFmtId="0" fontId="9" fillId="4" borderId="28" xfId="1" applyFont="1" applyFill="1" applyBorder="1" applyAlignment="1">
      <alignment horizontal="left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0" fontId="4" fillId="4" borderId="20" xfId="1" quotePrefix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2" fontId="4" fillId="4" borderId="21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2" fontId="9" fillId="4" borderId="22" xfId="1" applyNumberFormat="1" applyFont="1" applyFill="1" applyBorder="1" applyAlignment="1">
      <alignment horizontal="center" vertical="center"/>
    </xf>
    <xf numFmtId="0" fontId="4" fillId="4" borderId="24" xfId="1" quotePrefix="1" applyFont="1" applyFill="1" applyBorder="1" applyAlignment="1">
      <alignment horizontal="left" vertical="center"/>
    </xf>
    <xf numFmtId="164" fontId="4" fillId="4" borderId="30" xfId="1" applyNumberFormat="1" applyFont="1" applyFill="1" applyBorder="1" applyAlignment="1">
      <alignment horizontal="center" vertical="center"/>
    </xf>
    <xf numFmtId="49" fontId="4" fillId="4" borderId="31" xfId="1" applyNumberFormat="1" applyFont="1" applyFill="1" applyBorder="1" applyAlignment="1">
      <alignment horizontal="center" vertical="center"/>
    </xf>
    <xf numFmtId="0" fontId="4" fillId="4" borderId="32" xfId="1" quotePrefix="1" applyFont="1" applyFill="1" applyBorder="1" applyAlignment="1">
      <alignment horizontal="left" vertical="center"/>
    </xf>
    <xf numFmtId="2" fontId="4" fillId="0" borderId="32" xfId="1" applyNumberFormat="1" applyFont="1" applyBorder="1" applyAlignment="1">
      <alignment horizontal="center"/>
    </xf>
    <xf numFmtId="2" fontId="4" fillId="4" borderId="33" xfId="1" applyNumberFormat="1" applyFont="1" applyFill="1" applyBorder="1" applyAlignment="1">
      <alignment horizontal="center" vertical="center"/>
    </xf>
    <xf numFmtId="49" fontId="4" fillId="4" borderId="14" xfId="1" applyNumberFormat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left" vertical="center"/>
    </xf>
    <xf numFmtId="1" fontId="9" fillId="0" borderId="16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19" xfId="1" quotePrefix="1" applyNumberFormat="1" applyFont="1" applyFill="1" applyBorder="1" applyAlignment="1">
      <alignment horizontal="center" vertical="center"/>
    </xf>
    <xf numFmtId="0" fontId="4" fillId="0" borderId="0" xfId="1" applyFont="1" applyFill="1"/>
    <xf numFmtId="49" fontId="4" fillId="4" borderId="35" xfId="1" quotePrefix="1" applyNumberFormat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left" vertical="center"/>
    </xf>
    <xf numFmtId="2" fontId="4" fillId="4" borderId="36" xfId="1" applyNumberFormat="1" applyFont="1" applyFill="1" applyBorder="1" applyAlignment="1">
      <alignment horizontal="center" vertical="center"/>
    </xf>
    <xf numFmtId="164" fontId="4" fillId="4" borderId="36" xfId="1" applyNumberFormat="1" applyFont="1" applyFill="1" applyBorder="1" applyAlignment="1">
      <alignment horizontal="center" vertical="center"/>
    </xf>
    <xf numFmtId="2" fontId="4" fillId="4" borderId="37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" fontId="4" fillId="0" borderId="0" xfId="1" applyNumberFormat="1" applyFont="1"/>
    <xf numFmtId="0" fontId="8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14" fontId="6" fillId="0" borderId="0" xfId="1" quotePrefix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Continuous" vertical="center" wrapText="1"/>
    </xf>
    <xf numFmtId="49" fontId="4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2" fontId="6" fillId="0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2" fontId="4" fillId="0" borderId="0" xfId="1" applyNumberFormat="1" applyFont="1" applyBorder="1"/>
    <xf numFmtId="2" fontId="4" fillId="0" borderId="0" xfId="1" applyNumberFormat="1" applyFont="1"/>
    <xf numFmtId="49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Border="1"/>
    <xf numFmtId="0" fontId="6" fillId="0" borderId="0" xfId="1" applyFont="1" applyFill="1" applyBorder="1" applyAlignment="1">
      <alignment horizontal="left" vertical="center"/>
    </xf>
    <xf numFmtId="0" fontId="12" fillId="0" borderId="0" xfId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2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quotePrefix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vertical="center"/>
    </xf>
    <xf numFmtId="2" fontId="13" fillId="0" borderId="0" xfId="1" applyNumberFormat="1" applyFont="1" applyFill="1" applyBorder="1" applyAlignment="1">
      <alignment horizontal="right" vertical="center"/>
    </xf>
    <xf numFmtId="2" fontId="6" fillId="0" borderId="0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12" fillId="0" borderId="0" xfId="1" applyFont="1"/>
    <xf numFmtId="0" fontId="14" fillId="0" borderId="0" xfId="1" applyFont="1"/>
    <xf numFmtId="0" fontId="7" fillId="0" borderId="0" xfId="1" applyFont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4" borderId="38" xfId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 wrapText="1"/>
    </xf>
    <xf numFmtId="2" fontId="4" fillId="4" borderId="11" xfId="1" applyNumberFormat="1" applyFont="1" applyFill="1" applyBorder="1" applyAlignment="1">
      <alignment horizontal="center" vertical="center"/>
    </xf>
    <xf numFmtId="164" fontId="4" fillId="4" borderId="0" xfId="1" applyNumberFormat="1" applyFont="1" applyFill="1" applyBorder="1" applyAlignment="1">
      <alignment horizontal="center" vertical="center"/>
    </xf>
    <xf numFmtId="2" fontId="4" fillId="4" borderId="39" xfId="1" applyNumberFormat="1" applyFont="1" applyFill="1" applyBorder="1" applyAlignment="1">
      <alignment horizontal="center" vertical="center"/>
    </xf>
    <xf numFmtId="0" fontId="14" fillId="0" borderId="0" xfId="1" applyFont="1" applyBorder="1"/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0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41" xfId="1" applyNumberFormat="1" applyFont="1" applyFill="1" applyBorder="1" applyAlignment="1">
      <alignment horizontal="center" vertical="center"/>
    </xf>
    <xf numFmtId="2" fontId="4" fillId="4" borderId="8" xfId="1" applyNumberFormat="1" applyFont="1" applyFill="1" applyBorder="1" applyAlignment="1">
      <alignment horizontal="center" vertical="center"/>
    </xf>
    <xf numFmtId="0" fontId="4" fillId="4" borderId="38" xfId="1" quotePrefix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vertical="center"/>
    </xf>
    <xf numFmtId="2" fontId="4" fillId="4" borderId="42" xfId="1" applyNumberFormat="1" applyFont="1" applyFill="1" applyBorder="1" applyAlignment="1">
      <alignment horizontal="center" vertical="center"/>
    </xf>
    <xf numFmtId="164" fontId="4" fillId="4" borderId="11" xfId="1" applyNumberFormat="1" applyFont="1" applyFill="1" applyBorder="1" applyAlignment="1">
      <alignment horizontal="center" vertical="center"/>
    </xf>
    <xf numFmtId="2" fontId="4" fillId="4" borderId="13" xfId="1" applyNumberFormat="1" applyFont="1" applyFill="1" applyBorder="1" applyAlignment="1">
      <alignment horizontal="center" vertical="center"/>
    </xf>
    <xf numFmtId="0" fontId="4" fillId="4" borderId="43" xfId="1" quotePrefix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vertical="center"/>
    </xf>
    <xf numFmtId="2" fontId="4" fillId="0" borderId="44" xfId="1" applyNumberFormat="1" applyFont="1" applyFill="1" applyBorder="1" applyAlignment="1">
      <alignment horizontal="center" vertical="center"/>
    </xf>
    <xf numFmtId="164" fontId="4" fillId="4" borderId="16" xfId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/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11" fillId="0" borderId="0" xfId="1" applyFont="1" applyAlignment="1">
      <alignment horizontal="center" vertical="top"/>
    </xf>
    <xf numFmtId="4" fontId="14" fillId="0" borderId="0" xfId="1" applyNumberFormat="1" applyFont="1"/>
    <xf numFmtId="0" fontId="18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0" fillId="0" borderId="0" xfId="1" applyFont="1" applyFill="1" applyBorder="1"/>
    <xf numFmtId="14" fontId="21" fillId="0" borderId="0" xfId="1" quotePrefix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Continuous" vertical="center" wrapText="1"/>
    </xf>
    <xf numFmtId="49" fontId="20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2" fontId="21" fillId="0" borderId="0" xfId="1" applyNumberFormat="1" applyFont="1" applyFill="1" applyBorder="1" applyAlignment="1">
      <alignment horizontal="right" vertical="center"/>
    </xf>
    <xf numFmtId="164" fontId="21" fillId="0" borderId="0" xfId="1" applyNumberFormat="1" applyFont="1" applyFill="1" applyBorder="1" applyAlignment="1">
      <alignment horizontal="right" vertical="center"/>
    </xf>
    <xf numFmtId="2" fontId="18" fillId="0" borderId="0" xfId="1" applyNumberFormat="1" applyFont="1" applyFill="1" applyBorder="1" applyAlignment="1">
      <alignment horizontal="right" vertical="center"/>
    </xf>
    <xf numFmtId="0" fontId="21" fillId="0" borderId="0" xfId="1" quotePrefix="1" applyFont="1" applyFill="1" applyBorder="1" applyAlignment="1">
      <alignment horizontal="left" vertical="center"/>
    </xf>
    <xf numFmtId="2" fontId="14" fillId="0" borderId="0" xfId="1" applyNumberFormat="1" applyFont="1" applyBorder="1"/>
    <xf numFmtId="2" fontId="14" fillId="0" borderId="0" xfId="1" applyNumberFormat="1" applyFont="1"/>
    <xf numFmtId="49" fontId="20" fillId="0" borderId="0" xfId="1" quotePrefix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/>
    </xf>
    <xf numFmtId="2" fontId="21" fillId="0" borderId="0" xfId="1" quotePrefix="1" applyNumberFormat="1" applyFont="1" applyFill="1" applyBorder="1" applyAlignment="1">
      <alignment horizontal="right" vertical="center"/>
    </xf>
    <xf numFmtId="0" fontId="21" fillId="0" borderId="0" xfId="1" applyFont="1" applyFill="1" applyBorder="1" applyAlignment="1">
      <alignment vertical="center"/>
    </xf>
    <xf numFmtId="0" fontId="20" fillId="0" borderId="0" xfId="1" quotePrefix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vertical="center"/>
    </xf>
    <xf numFmtId="2" fontId="2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2" fillId="0" borderId="0" xfId="1" applyFont="1" applyAlignment="1">
      <alignment horizontal="left" vertical="center"/>
    </xf>
    <xf numFmtId="0" fontId="14" fillId="0" borderId="0" xfId="1" applyFont="1" applyFill="1"/>
    <xf numFmtId="0" fontId="12" fillId="0" borderId="0" xfId="1" applyFont="1" applyAlignment="1">
      <alignment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14" fontId="6" fillId="6" borderId="0" xfId="1" quotePrefix="1" applyNumberFormat="1" applyFont="1" applyFill="1" applyBorder="1" applyAlignment="1">
      <alignment horizontal="center"/>
    </xf>
    <xf numFmtId="0" fontId="8" fillId="5" borderId="0" xfId="1" applyFont="1" applyFill="1" applyBorder="1" applyAlignment="1">
      <alignment horizontal="centerContinuous" vertical="center" wrapText="1"/>
    </xf>
    <xf numFmtId="0" fontId="8" fillId="5" borderId="13" xfId="1" applyFont="1" applyFill="1" applyBorder="1" applyAlignment="1">
      <alignment horizontal="centerContinuous" vertical="center" wrapText="1"/>
    </xf>
    <xf numFmtId="49" fontId="12" fillId="4" borderId="45" xfId="1" applyNumberFormat="1" applyFont="1" applyFill="1" applyBorder="1" applyAlignment="1">
      <alignment horizontal="center" vertical="center"/>
    </xf>
    <xf numFmtId="0" fontId="9" fillId="4" borderId="46" xfId="1" applyFont="1" applyFill="1" applyBorder="1" applyAlignment="1">
      <alignment horizontal="left" vertical="center"/>
    </xf>
    <xf numFmtId="2" fontId="4" fillId="4" borderId="46" xfId="1" applyNumberFormat="1" applyFont="1" applyFill="1" applyBorder="1" applyAlignment="1">
      <alignment horizontal="center" vertical="center"/>
    </xf>
    <xf numFmtId="164" fontId="4" fillId="4" borderId="47" xfId="1" applyNumberFormat="1" applyFont="1" applyFill="1" applyBorder="1" applyAlignment="1">
      <alignment horizontal="center" vertical="center"/>
    </xf>
    <xf numFmtId="2" fontId="4" fillId="4" borderId="48" xfId="1" applyNumberFormat="1" applyFont="1" applyFill="1" applyBorder="1" applyAlignment="1">
      <alignment horizontal="center" vertical="center"/>
    </xf>
    <xf numFmtId="49" fontId="12" fillId="4" borderId="23" xfId="1" applyNumberFormat="1" applyFont="1" applyFill="1" applyBorder="1" applyAlignment="1">
      <alignment horizontal="center" vertical="center"/>
    </xf>
    <xf numFmtId="2" fontId="12" fillId="4" borderId="9" xfId="1" applyNumberFormat="1" applyFont="1" applyFill="1" applyBorder="1" applyAlignment="1">
      <alignment horizontal="center" vertical="center"/>
    </xf>
    <xf numFmtId="49" fontId="12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2" fontId="12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49" fontId="12" fillId="4" borderId="23" xfId="1" quotePrefix="1" applyNumberFormat="1" applyFont="1" applyFill="1" applyBorder="1" applyAlignment="1">
      <alignment horizontal="center" vertical="center"/>
    </xf>
    <xf numFmtId="164" fontId="4" fillId="4" borderId="24" xfId="1" applyNumberFormat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left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12" fillId="4" borderId="38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4" fillId="4" borderId="11" xfId="1" quotePrefix="1" applyFont="1" applyFill="1" applyBorder="1" applyAlignment="1">
      <alignment horizontal="left" vertical="center"/>
    </xf>
    <xf numFmtId="2" fontId="4" fillId="4" borderId="11" xfId="1" quotePrefix="1" applyNumberFormat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vertical="center"/>
    </xf>
    <xf numFmtId="2" fontId="4" fillId="0" borderId="11" xfId="1" applyNumberFormat="1" applyFont="1" applyFill="1" applyBorder="1" applyAlignment="1">
      <alignment horizontal="center" vertical="center"/>
    </xf>
    <xf numFmtId="0" fontId="12" fillId="4" borderId="38" xfId="1" quotePrefix="1" applyFont="1" applyFill="1" applyBorder="1" applyAlignment="1">
      <alignment horizontal="center" vertical="center"/>
    </xf>
    <xf numFmtId="0" fontId="12" fillId="6" borderId="1" xfId="1" quotePrefix="1" applyFont="1" applyFill="1" applyBorder="1" applyAlignment="1">
      <alignment horizontal="center" vertical="center"/>
    </xf>
    <xf numFmtId="0" fontId="12" fillId="4" borderId="43" xfId="1" quotePrefix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vertical="center"/>
    </xf>
    <xf numFmtId="2" fontId="4" fillId="4" borderId="16" xfId="1" applyNumberFormat="1" applyFont="1" applyFill="1" applyBorder="1" applyAlignment="1">
      <alignment horizontal="center" vertical="center"/>
    </xf>
    <xf numFmtId="164" fontId="4" fillId="4" borderId="34" xfId="1" applyNumberFormat="1" applyFont="1" applyFill="1" applyBorder="1" applyAlignment="1">
      <alignment horizontal="center" vertical="center"/>
    </xf>
    <xf numFmtId="2" fontId="4" fillId="4" borderId="49" xfId="1" applyNumberFormat="1" applyFont="1" applyFill="1" applyBorder="1" applyAlignment="1">
      <alignment horizontal="center" vertical="center"/>
    </xf>
    <xf numFmtId="0" fontId="12" fillId="4" borderId="50" xfId="1" quotePrefix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vertical="center"/>
    </xf>
    <xf numFmtId="2" fontId="4" fillId="0" borderId="51" xfId="1" applyNumberFormat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5" fillId="0" borderId="0" xfId="1" applyFont="1" applyAlignment="1">
      <alignment horizontal="center"/>
    </xf>
    <xf numFmtId="4" fontId="12" fillId="0" borderId="0" xfId="1" applyNumberFormat="1" applyFont="1"/>
    <xf numFmtId="0" fontId="22" fillId="0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14" fontId="24" fillId="0" borderId="0" xfId="1" quotePrefix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horizontal="centerContinuous" vertical="center" wrapText="1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 vertical="center"/>
    </xf>
    <xf numFmtId="2" fontId="24" fillId="0" borderId="0" xfId="1" applyNumberFormat="1" applyFont="1" applyFill="1" applyBorder="1" applyAlignment="1">
      <alignment horizontal="right" vertical="center"/>
    </xf>
    <xf numFmtId="164" fontId="24" fillId="0" borderId="0" xfId="1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/>
    <xf numFmtId="0" fontId="6" fillId="0" borderId="0" xfId="2" quotePrefix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2" fillId="0" borderId="0" xfId="2" applyNumberFormat="1" applyFont="1" applyFill="1" applyBorder="1" applyAlignment="1">
      <alignment horizontal="center" vertical="center"/>
    </xf>
    <xf numFmtId="0" fontId="20" fillId="0" borderId="0" xfId="2" applyNumberFormat="1" applyFont="1" applyFill="1" applyBorder="1" applyAlignment="1">
      <alignment vertical="center"/>
    </xf>
    <xf numFmtId="0" fontId="21" fillId="0" borderId="0" xfId="2" applyNumberFormat="1" applyFont="1" applyFill="1" applyBorder="1" applyAlignment="1">
      <alignment horizontal="center" vertical="center"/>
    </xf>
    <xf numFmtId="0" fontId="21" fillId="0" borderId="0" xfId="2" applyNumberFormat="1" applyFont="1" applyFill="1" applyBorder="1" applyAlignment="1">
      <alignment horizontal="center"/>
    </xf>
    <xf numFmtId="0" fontId="21" fillId="7" borderId="52" xfId="2" applyFont="1" applyFill="1" applyBorder="1" applyAlignment="1">
      <alignment vertical="center" wrapText="1"/>
    </xf>
    <xf numFmtId="0" fontId="21" fillId="7" borderId="52" xfId="2" applyNumberFormat="1" applyFont="1" applyFill="1" applyBorder="1" applyAlignment="1" applyProtection="1">
      <alignment horizontal="center" vertical="center" wrapText="1"/>
    </xf>
    <xf numFmtId="0" fontId="21" fillId="4" borderId="53" xfId="2" applyNumberFormat="1" applyFont="1" applyFill="1" applyBorder="1" applyAlignment="1" applyProtection="1">
      <alignment horizontal="left" vertical="center" wrapText="1"/>
    </xf>
    <xf numFmtId="0" fontId="20" fillId="4" borderId="53" xfId="2" applyNumberFormat="1" applyFont="1" applyFill="1" applyBorder="1" applyAlignment="1" applyProtection="1">
      <alignment horizontal="left" vertical="center" wrapText="1"/>
    </xf>
    <xf numFmtId="2" fontId="20" fillId="0" borderId="53" xfId="2" applyNumberFormat="1" applyFont="1" applyFill="1" applyBorder="1" applyAlignment="1">
      <alignment horizontal="center" vertical="center"/>
    </xf>
    <xf numFmtId="2" fontId="21" fillId="0" borderId="53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>
      <alignment horizontal="left" vertical="center"/>
    </xf>
    <xf numFmtId="0" fontId="20" fillId="4" borderId="54" xfId="2" applyNumberFormat="1" applyFont="1" applyFill="1" applyBorder="1" applyAlignment="1" applyProtection="1">
      <alignment horizontal="left" vertical="center" wrapText="1"/>
    </xf>
    <xf numFmtId="2" fontId="20" fillId="0" borderId="54" xfId="2" applyNumberFormat="1" applyFont="1" applyFill="1" applyBorder="1" applyAlignment="1">
      <alignment horizontal="center" vertical="center"/>
    </xf>
    <xf numFmtId="2" fontId="21" fillId="0" borderId="54" xfId="2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 applyAlignment="1"/>
    <xf numFmtId="0" fontId="20" fillId="0" borderId="55" xfId="2" applyNumberFormat="1" applyFont="1" applyFill="1" applyBorder="1" applyAlignment="1"/>
    <xf numFmtId="0" fontId="20" fillId="4" borderId="55" xfId="2" applyNumberFormat="1" applyFont="1" applyFill="1" applyBorder="1" applyAlignment="1" applyProtection="1">
      <alignment horizontal="left" vertical="center" wrapText="1"/>
    </xf>
    <xf numFmtId="2" fontId="20" fillId="0" borderId="55" xfId="2" applyNumberFormat="1" applyFont="1" applyFill="1" applyBorder="1" applyAlignment="1">
      <alignment horizontal="center" vertical="center"/>
    </xf>
    <xf numFmtId="2" fontId="21" fillId="0" borderId="55" xfId="2" applyNumberFormat="1" applyFont="1" applyFill="1" applyBorder="1" applyAlignment="1">
      <alignment horizontal="center" vertical="center"/>
    </xf>
    <xf numFmtId="0" fontId="21" fillId="0" borderId="53" xfId="2" applyNumberFormat="1" applyFont="1" applyFill="1" applyBorder="1" applyAlignment="1"/>
    <xf numFmtId="0" fontId="21" fillId="0" borderId="54" xfId="2" applyNumberFormat="1" applyFont="1" applyFill="1" applyBorder="1" applyAlignment="1"/>
    <xf numFmtId="0" fontId="20" fillId="0" borderId="0" xfId="2" applyNumberFormat="1" applyFont="1" applyFill="1" applyBorder="1" applyAlignment="1">
      <alignment horizontal="right"/>
    </xf>
    <xf numFmtId="0" fontId="23" fillId="0" borderId="0" xfId="2" applyNumberFormat="1" applyFont="1" applyFill="1" applyBorder="1" applyAlignment="1"/>
    <xf numFmtId="0" fontId="23" fillId="0" borderId="0" xfId="2" applyNumberFormat="1" applyFont="1" applyFill="1" applyBorder="1" applyAlignment="1">
      <alignment horizontal="center" vertical="center"/>
    </xf>
    <xf numFmtId="0" fontId="21" fillId="7" borderId="52" xfId="2" applyFont="1" applyFill="1" applyBorder="1" applyAlignment="1">
      <alignment horizontal="center" vertical="center" wrapText="1"/>
    </xf>
    <xf numFmtId="0" fontId="25" fillId="4" borderId="56" xfId="2" applyNumberFormat="1" applyFont="1" applyFill="1" applyBorder="1" applyAlignment="1" applyProtection="1">
      <alignment horizontal="center" vertical="center" wrapText="1"/>
    </xf>
    <xf numFmtId="0" fontId="20" fillId="4" borderId="0" xfId="2" applyNumberFormat="1" applyFont="1" applyFill="1" applyBorder="1" applyAlignment="1" applyProtection="1">
      <alignment horizontal="left" vertical="center" wrapText="1"/>
    </xf>
    <xf numFmtId="0" fontId="25" fillId="4" borderId="57" xfId="2" applyNumberFormat="1" applyFont="1" applyFill="1" applyBorder="1" applyAlignment="1" applyProtection="1">
      <alignment horizontal="center" vertical="center" wrapText="1"/>
    </xf>
    <xf numFmtId="0" fontId="23" fillId="0" borderId="0" xfId="2" applyNumberFormat="1" applyFont="1" applyFill="1" applyBorder="1" applyAlignment="1">
      <alignment horizontal="center" vertical="center" wrapText="1"/>
    </xf>
    <xf numFmtId="0" fontId="20" fillId="0" borderId="0" xfId="1" applyNumberFormat="1" applyFont="1" applyFill="1" applyBorder="1" applyAlignment="1"/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3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vertical="center"/>
    </xf>
    <xf numFmtId="0" fontId="21" fillId="7" borderId="52" xfId="1" applyFont="1" applyFill="1" applyBorder="1" applyAlignment="1">
      <alignment vertical="center" wrapText="1"/>
    </xf>
    <xf numFmtId="0" fontId="21" fillId="7" borderId="52" xfId="1" applyNumberFormat="1" applyFont="1" applyFill="1" applyBorder="1" applyAlignment="1" applyProtection="1">
      <alignment horizontal="center" vertical="center" wrapText="1"/>
    </xf>
    <xf numFmtId="0" fontId="21" fillId="7" borderId="52" xfId="1" applyFont="1" applyFill="1" applyBorder="1" applyAlignment="1">
      <alignment horizontal="center" vertical="center" wrapText="1"/>
    </xf>
    <xf numFmtId="0" fontId="21" fillId="4" borderId="53" xfId="1" applyNumberFormat="1" applyFont="1" applyFill="1" applyBorder="1" applyAlignment="1" applyProtection="1">
      <alignment horizontal="left" vertical="center" wrapText="1"/>
    </xf>
    <xf numFmtId="0" fontId="20" fillId="4" borderId="53" xfId="1" applyNumberFormat="1" applyFont="1" applyFill="1" applyBorder="1" applyAlignment="1" applyProtection="1">
      <alignment horizontal="left" vertical="center" wrapText="1"/>
    </xf>
    <xf numFmtId="2" fontId="20" fillId="0" borderId="53" xfId="1" applyNumberFormat="1" applyFont="1" applyFill="1" applyBorder="1" applyAlignment="1">
      <alignment horizontal="center" vertical="center"/>
    </xf>
    <xf numFmtId="2" fontId="21" fillId="0" borderId="53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>
      <alignment horizontal="left" vertical="center"/>
    </xf>
    <xf numFmtId="0" fontId="20" fillId="4" borderId="54" xfId="1" applyNumberFormat="1" applyFont="1" applyFill="1" applyBorder="1" applyAlignment="1" applyProtection="1">
      <alignment horizontal="left" vertical="center" wrapText="1"/>
    </xf>
    <xf numFmtId="2" fontId="20" fillId="0" borderId="54" xfId="1" applyNumberFormat="1" applyFont="1" applyFill="1" applyBorder="1" applyAlignment="1">
      <alignment horizontal="center" vertical="center"/>
    </xf>
    <xf numFmtId="2" fontId="21" fillId="0" borderId="54" xfId="1" applyNumberFormat="1" applyFont="1" applyFill="1" applyBorder="1" applyAlignment="1">
      <alignment horizontal="center" vertical="center"/>
    </xf>
    <xf numFmtId="0" fontId="20" fillId="0" borderId="54" xfId="1" applyNumberFormat="1" applyFont="1" applyFill="1" applyBorder="1" applyAlignment="1"/>
    <xf numFmtId="0" fontId="20" fillId="0" borderId="55" xfId="1" applyNumberFormat="1" applyFont="1" applyFill="1" applyBorder="1" applyAlignment="1"/>
    <xf numFmtId="0" fontId="20" fillId="4" borderId="55" xfId="1" applyNumberFormat="1" applyFont="1" applyFill="1" applyBorder="1" applyAlignment="1" applyProtection="1">
      <alignment horizontal="left" vertical="center" wrapText="1"/>
    </xf>
    <xf numFmtId="2" fontId="20" fillId="0" borderId="55" xfId="1" applyNumberFormat="1" applyFont="1" applyFill="1" applyBorder="1" applyAlignment="1">
      <alignment horizontal="center" vertical="center"/>
    </xf>
    <xf numFmtId="2" fontId="21" fillId="0" borderId="55" xfId="1" applyNumberFormat="1" applyFont="1" applyFill="1" applyBorder="1" applyAlignment="1">
      <alignment horizontal="center" vertical="center"/>
    </xf>
    <xf numFmtId="0" fontId="21" fillId="0" borderId="53" xfId="1" applyNumberFormat="1" applyFont="1" applyFill="1" applyBorder="1" applyAlignment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" xfId="1" applyNumberFormat="1" applyFont="1" applyFill="1" applyBorder="1" applyAlignment="1" applyProtection="1">
      <alignment horizontal="center" vertical="center" wrapText="1"/>
    </xf>
    <xf numFmtId="0" fontId="21" fillId="4" borderId="3" xfId="1" applyNumberFormat="1" applyFont="1" applyFill="1" applyBorder="1" applyAlignment="1" applyProtection="1">
      <alignment horizontal="center" vertical="center" wrapText="1"/>
    </xf>
    <xf numFmtId="0" fontId="21" fillId="0" borderId="54" xfId="1" applyNumberFormat="1" applyFont="1" applyFill="1" applyBorder="1" applyAlignment="1"/>
    <xf numFmtId="2" fontId="20" fillId="0" borderId="3" xfId="1" applyNumberFormat="1" applyFont="1" applyFill="1" applyBorder="1" applyAlignment="1">
      <alignment horizontal="center" vertical="center"/>
    </xf>
    <xf numFmtId="2" fontId="21" fillId="0" borderId="52" xfId="1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/>
    <xf numFmtId="0" fontId="20" fillId="4" borderId="2" xfId="1" applyNumberFormat="1" applyFont="1" applyFill="1" applyBorder="1" applyAlignment="1" applyProtection="1">
      <alignment horizontal="left" vertical="center" wrapText="1"/>
    </xf>
    <xf numFmtId="2" fontId="20" fillId="0" borderId="52" xfId="1" applyNumberFormat="1" applyFont="1" applyFill="1" applyBorder="1" applyAlignment="1">
      <alignment horizontal="center" vertical="center"/>
    </xf>
    <xf numFmtId="0" fontId="21" fillId="4" borderId="54" xfId="1" applyNumberFormat="1" applyFont="1" applyFill="1" applyBorder="1" applyAlignment="1" applyProtection="1">
      <alignment horizontal="left" vertical="center" wrapText="1"/>
    </xf>
    <xf numFmtId="0" fontId="21" fillId="4" borderId="52" xfId="1" applyNumberFormat="1" applyFont="1" applyFill="1" applyBorder="1" applyAlignment="1" applyProtection="1">
      <alignment horizontal="left" vertical="center" wrapText="1"/>
    </xf>
    <xf numFmtId="0" fontId="16" fillId="4" borderId="0" xfId="3" applyFont="1" applyFill="1"/>
    <xf numFmtId="0" fontId="6" fillId="4" borderId="0" xfId="3" quotePrefix="1" applyFont="1" applyFill="1" applyAlignment="1">
      <alignment horizontal="right"/>
    </xf>
    <xf numFmtId="0" fontId="16" fillId="0" borderId="0" xfId="4" applyFont="1"/>
    <xf numFmtId="0" fontId="1" fillId="0" borderId="0" xfId="4"/>
    <xf numFmtId="0" fontId="20" fillId="4" borderId="0" xfId="3" applyFont="1" applyFill="1"/>
    <xf numFmtId="0" fontId="16" fillId="0" borderId="0" xfId="3" applyFont="1"/>
    <xf numFmtId="0" fontId="21" fillId="4" borderId="0" xfId="3" applyFont="1" applyFill="1" applyBorder="1" applyAlignment="1">
      <alignment horizontal="left" indent="5"/>
    </xf>
    <xf numFmtId="0" fontId="21" fillId="4" borderId="0" xfId="3" quotePrefix="1" applyFont="1" applyFill="1" applyBorder="1" applyAlignment="1">
      <alignment horizontal="left"/>
    </xf>
    <xf numFmtId="0" fontId="20" fillId="4" borderId="0" xfId="3" applyFont="1" applyFill="1" applyBorder="1" applyAlignment="1"/>
    <xf numFmtId="0" fontId="16" fillId="4" borderId="0" xfId="3" applyFont="1" applyFill="1" applyBorder="1" applyAlignment="1"/>
    <xf numFmtId="0" fontId="21" fillId="4" borderId="0" xfId="3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21" fillId="4" borderId="0" xfId="3" applyFont="1" applyFill="1"/>
    <xf numFmtId="0" fontId="21" fillId="7" borderId="4" xfId="3" applyFont="1" applyFill="1" applyBorder="1" applyAlignment="1">
      <alignment horizontal="center" vertical="center" wrapText="1"/>
    </xf>
    <xf numFmtId="0" fontId="21" fillId="7" borderId="41" xfId="3" applyFont="1" applyFill="1" applyBorder="1" applyAlignment="1">
      <alignment vertical="center" wrapText="1"/>
    </xf>
    <xf numFmtId="1" fontId="21" fillId="7" borderId="6" xfId="3" quotePrefix="1" applyNumberFormat="1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4" borderId="4" xfId="3" applyFont="1" applyFill="1" applyBorder="1"/>
    <xf numFmtId="0" fontId="20" fillId="4" borderId="6" xfId="3" applyFont="1" applyFill="1" applyBorder="1"/>
    <xf numFmtId="2" fontId="26" fillId="4" borderId="41" xfId="3" applyNumberFormat="1" applyFont="1" applyFill="1" applyBorder="1" applyAlignment="1" applyProtection="1">
      <alignment horizontal="center"/>
      <protection locked="0"/>
    </xf>
    <xf numFmtId="2" fontId="21" fillId="4" borderId="58" xfId="3" applyNumberFormat="1" applyFont="1" applyFill="1" applyBorder="1" applyAlignment="1">
      <alignment horizontal="center"/>
    </xf>
    <xf numFmtId="0" fontId="21" fillId="4" borderId="9" xfId="3" applyFont="1" applyFill="1" applyBorder="1"/>
    <xf numFmtId="0" fontId="20" fillId="4" borderId="59" xfId="3" applyFont="1" applyFill="1" applyBorder="1"/>
    <xf numFmtId="2" fontId="26" fillId="4" borderId="60" xfId="3" applyNumberFormat="1" applyFont="1" applyFill="1" applyBorder="1" applyAlignment="1" applyProtection="1">
      <alignment horizontal="center"/>
      <protection locked="0"/>
    </xf>
    <xf numFmtId="2" fontId="21" fillId="4" borderId="39" xfId="3" applyNumberFormat="1" applyFont="1" applyFill="1" applyBorder="1" applyAlignment="1">
      <alignment horizontal="center"/>
    </xf>
    <xf numFmtId="0" fontId="2" fillId="0" borderId="0" xfId="4" applyFont="1"/>
    <xf numFmtId="0" fontId="21" fillId="4" borderId="31" xfId="3" applyFont="1" applyFill="1" applyBorder="1"/>
    <xf numFmtId="0" fontId="20" fillId="4" borderId="32" xfId="3" applyFont="1" applyFill="1" applyBorder="1"/>
    <xf numFmtId="2" fontId="26" fillId="4" borderId="32" xfId="3" applyNumberFormat="1" applyFont="1" applyFill="1" applyBorder="1" applyAlignment="1" applyProtection="1">
      <alignment horizontal="center"/>
      <protection locked="0"/>
    </xf>
    <xf numFmtId="2" fontId="21" fillId="4" borderId="61" xfId="3" applyNumberFormat="1" applyFont="1" applyFill="1" applyBorder="1" applyAlignment="1">
      <alignment horizontal="center"/>
    </xf>
    <xf numFmtId="2" fontId="26" fillId="4" borderId="59" xfId="3" applyNumberFormat="1" applyFont="1" applyFill="1" applyBorder="1" applyAlignment="1" applyProtection="1">
      <alignment horizontal="center"/>
      <protection locked="0"/>
    </xf>
    <xf numFmtId="0" fontId="21" fillId="4" borderId="62" xfId="3" applyFont="1" applyFill="1" applyBorder="1"/>
    <xf numFmtId="0" fontId="20" fillId="4" borderId="30" xfId="3" applyFont="1" applyFill="1" applyBorder="1"/>
    <xf numFmtId="2" fontId="26" fillId="4" borderId="30" xfId="3" applyNumberFormat="1" applyFont="1" applyFill="1" applyBorder="1" applyAlignment="1" applyProtection="1">
      <alignment horizontal="center"/>
      <protection locked="0"/>
    </xf>
    <xf numFmtId="2" fontId="21" fillId="4" borderId="63" xfId="3" applyNumberFormat="1" applyFont="1" applyFill="1" applyBorder="1" applyAlignment="1">
      <alignment horizontal="center"/>
    </xf>
    <xf numFmtId="2" fontId="21" fillId="4" borderId="64" xfId="3" applyNumberFormat="1" applyFont="1" applyFill="1" applyBorder="1" applyAlignment="1">
      <alignment horizontal="center"/>
    </xf>
    <xf numFmtId="2" fontId="26" fillId="4" borderId="65" xfId="3" applyNumberFormat="1" applyFont="1" applyFill="1" applyBorder="1" applyAlignment="1" applyProtection="1">
      <alignment horizontal="center"/>
      <protection locked="0"/>
    </xf>
    <xf numFmtId="2" fontId="26" fillId="4" borderId="66" xfId="3" applyNumberFormat="1" applyFont="1" applyFill="1" applyBorder="1" applyAlignment="1" applyProtection="1">
      <alignment horizontal="center"/>
      <protection locked="0"/>
    </xf>
    <xf numFmtId="0" fontId="21" fillId="4" borderId="31" xfId="3" applyFont="1" applyFill="1" applyBorder="1" applyAlignment="1">
      <alignment horizontal="left"/>
    </xf>
    <xf numFmtId="0" fontId="21" fillId="4" borderId="9" xfId="3" applyFont="1" applyFill="1" applyBorder="1" applyAlignment="1">
      <alignment horizontal="left"/>
    </xf>
    <xf numFmtId="14" fontId="21" fillId="4" borderId="14" xfId="3" applyNumberFormat="1" applyFont="1" applyFill="1" applyBorder="1" applyAlignment="1">
      <alignment horizontal="left"/>
    </xf>
    <xf numFmtId="0" fontId="20" fillId="4" borderId="16" xfId="3" applyFont="1" applyFill="1" applyBorder="1"/>
    <xf numFmtId="2" fontId="26" fillId="4" borderId="44" xfId="3" applyNumberFormat="1" applyFont="1" applyFill="1" applyBorder="1" applyAlignment="1" applyProtection="1">
      <alignment horizontal="center"/>
      <protection locked="0"/>
    </xf>
    <xf numFmtId="2" fontId="21" fillId="4" borderId="49" xfId="3" applyNumberFormat="1" applyFont="1" applyFill="1" applyBorder="1" applyAlignment="1">
      <alignment horizontal="center"/>
    </xf>
    <xf numFmtId="0" fontId="20" fillId="0" borderId="0" xfId="1" applyNumberFormat="1" applyFont="1" applyFill="1" applyBorder="1" applyAlignment="1">
      <alignment horizontal="righ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28" fillId="4" borderId="0" xfId="5" applyFont="1" applyFill="1"/>
    <xf numFmtId="37" fontId="21" fillId="4" borderId="0" xfId="5" quotePrefix="1" applyNumberFormat="1" applyFont="1" applyFill="1" applyBorder="1" applyAlignment="1" applyProtection="1">
      <alignment horizontal="center"/>
    </xf>
    <xf numFmtId="37" fontId="21" fillId="4" borderId="0" xfId="5" quotePrefix="1" applyNumberFormat="1" applyFont="1" applyFill="1" applyBorder="1" applyAlignment="1" applyProtection="1">
      <alignment horizontal="right"/>
    </xf>
    <xf numFmtId="37" fontId="6" fillId="4" borderId="0" xfId="5" quotePrefix="1" applyNumberFormat="1" applyFont="1" applyFill="1" applyBorder="1" applyAlignment="1" applyProtection="1">
      <alignment horizontal="right"/>
    </xf>
    <xf numFmtId="37" fontId="29" fillId="4" borderId="0" xfId="5" quotePrefix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>
      <alignment horizontal="left" vertical="center" wrapText="1"/>
    </xf>
    <xf numFmtId="165" fontId="28" fillId="0" borderId="0" xfId="6" applyFont="1" applyBorder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29" fillId="4" borderId="0" xfId="5" applyNumberFormat="1" applyFont="1" applyFill="1" applyBorder="1" applyAlignment="1" applyProtection="1">
      <alignment horizontal="center"/>
    </xf>
    <xf numFmtId="166" fontId="6" fillId="4" borderId="4" xfId="5" applyNumberFormat="1" applyFont="1" applyFill="1" applyBorder="1" applyAlignment="1" applyProtection="1">
      <alignment horizontal="center" vertical="center" wrapText="1"/>
    </xf>
    <xf numFmtId="166" fontId="6" fillId="4" borderId="67" xfId="5" applyNumberFormat="1" applyFont="1" applyFill="1" applyBorder="1" applyAlignment="1" applyProtection="1">
      <alignment horizontal="center" vertical="center" wrapText="1"/>
    </xf>
    <xf numFmtId="166" fontId="6" fillId="4" borderId="8" xfId="5" applyNumberFormat="1" applyFont="1" applyFill="1" applyBorder="1" applyAlignment="1" applyProtection="1">
      <alignment horizontal="center" vertical="center" wrapText="1"/>
    </xf>
    <xf numFmtId="166" fontId="6" fillId="4" borderId="14" xfId="5" applyNumberFormat="1" applyFont="1" applyFill="1" applyBorder="1" applyAlignment="1" applyProtection="1">
      <alignment horizontal="center" vertical="center" wrapText="1"/>
    </xf>
    <xf numFmtId="166" fontId="6" fillId="4" borderId="34" xfId="5" applyNumberFormat="1" applyFont="1" applyFill="1" applyBorder="1" applyAlignment="1" applyProtection="1">
      <alignment horizontal="center" vertical="center" wrapText="1"/>
    </xf>
    <xf numFmtId="166" fontId="6" fillId="4" borderId="18" xfId="5" applyNumberFormat="1" applyFont="1" applyFill="1" applyBorder="1" applyAlignment="1" applyProtection="1">
      <alignment horizontal="center" vertical="center" wrapText="1"/>
    </xf>
    <xf numFmtId="166" fontId="23" fillId="4" borderId="0" xfId="5" quotePrefix="1" applyNumberFormat="1" applyFont="1" applyFill="1" applyBorder="1" applyAlignment="1" applyProtection="1">
      <alignment horizontal="center"/>
    </xf>
    <xf numFmtId="0" fontId="20" fillId="4" borderId="0" xfId="5" applyFont="1" applyFill="1" applyBorder="1" applyAlignment="1">
      <alignment horizontal="center" vertical="center"/>
    </xf>
    <xf numFmtId="166" fontId="21" fillId="4" borderId="0" xfId="5" applyNumberFormat="1" applyFont="1" applyFill="1" applyBorder="1" applyAlignment="1" applyProtection="1">
      <alignment horizontal="center"/>
    </xf>
    <xf numFmtId="0" fontId="28" fillId="4" borderId="0" xfId="5" applyFont="1" applyFill="1" applyBorder="1"/>
    <xf numFmtId="166" fontId="19" fillId="4" borderId="0" xfId="5" applyNumberFormat="1" applyFont="1" applyFill="1" applyBorder="1" applyAlignment="1" applyProtection="1"/>
    <xf numFmtId="166" fontId="19" fillId="4" borderId="34" xfId="5" applyNumberFormat="1" applyFont="1" applyFill="1" applyBorder="1" applyAlignment="1" applyProtection="1"/>
    <xf numFmtId="166" fontId="31" fillId="4" borderId="0" xfId="5" applyNumberFormat="1" applyFont="1" applyFill="1" applyBorder="1" applyAlignment="1" applyProtection="1">
      <alignment horizontal="center"/>
    </xf>
    <xf numFmtId="166" fontId="21" fillId="8" borderId="40" xfId="5" applyNumberFormat="1" applyFont="1" applyFill="1" applyBorder="1" applyAlignment="1" applyProtection="1">
      <alignment horizontal="center"/>
    </xf>
    <xf numFmtId="166" fontId="21" fillId="8" borderId="6" xfId="5" quotePrefix="1" applyNumberFormat="1" applyFont="1" applyFill="1" applyBorder="1" applyAlignment="1" applyProtection="1">
      <alignment horizontal="center"/>
    </xf>
    <xf numFmtId="166" fontId="21" fillId="8" borderId="6" xfId="5" applyNumberFormat="1" applyFont="1" applyFill="1" applyBorder="1" applyAlignment="1" applyProtection="1">
      <alignment horizontal="center"/>
    </xf>
    <xf numFmtId="166" fontId="18" fillId="8" borderId="68" xfId="5" applyNumberFormat="1" applyFont="1" applyFill="1" applyBorder="1" applyAlignment="1" applyProtection="1">
      <alignment horizontal="left"/>
    </xf>
    <xf numFmtId="166" fontId="18" fillId="8" borderId="67" xfId="5" applyNumberFormat="1" applyFont="1" applyFill="1" applyBorder="1" applyProtection="1"/>
    <xf numFmtId="166" fontId="18" fillId="8" borderId="67" xfId="5" applyNumberFormat="1" applyFont="1" applyFill="1" applyBorder="1" applyAlignment="1" applyProtection="1">
      <alignment horizontal="left"/>
    </xf>
    <xf numFmtId="166" fontId="18" fillId="8" borderId="69" xfId="5" applyNumberFormat="1" applyFont="1" applyFill="1" applyBorder="1" applyProtection="1"/>
    <xf numFmtId="166" fontId="18" fillId="8" borderId="70" xfId="5" applyNumberFormat="1" applyFont="1" applyFill="1" applyBorder="1" applyProtection="1"/>
    <xf numFmtId="166" fontId="29" fillId="9" borderId="0" xfId="5" applyNumberFormat="1" applyFont="1" applyFill="1" applyBorder="1" applyProtection="1"/>
    <xf numFmtId="166" fontId="21" fillId="8" borderId="71" xfId="5" applyNumberFormat="1" applyFont="1" applyFill="1" applyBorder="1" applyProtection="1"/>
    <xf numFmtId="166" fontId="21" fillId="8" borderId="30" xfId="5" applyNumberFormat="1" applyFont="1" applyFill="1" applyBorder="1" applyProtection="1"/>
    <xf numFmtId="166" fontId="21" fillId="8" borderId="30" xfId="5" applyNumberFormat="1" applyFont="1" applyFill="1" applyBorder="1" applyAlignment="1" applyProtection="1">
      <alignment horizontal="center"/>
    </xf>
    <xf numFmtId="167" fontId="18" fillId="10" borderId="72" xfId="5" applyNumberFormat="1" applyFont="1" applyFill="1" applyBorder="1" applyAlignment="1" applyProtection="1">
      <alignment horizontal="center"/>
    </xf>
    <xf numFmtId="167" fontId="18" fillId="10" borderId="73" xfId="5" applyNumberFormat="1" applyFont="1" applyFill="1" applyBorder="1" applyAlignment="1" applyProtection="1">
      <alignment horizontal="center"/>
    </xf>
    <xf numFmtId="167" fontId="18" fillId="10" borderId="74" xfId="5" applyNumberFormat="1" applyFont="1" applyFill="1" applyBorder="1" applyAlignment="1" applyProtection="1">
      <alignment horizontal="center"/>
    </xf>
    <xf numFmtId="167" fontId="29" fillId="4" borderId="0" xfId="5" applyNumberFormat="1" applyFont="1" applyFill="1" applyBorder="1" applyAlignment="1" applyProtection="1">
      <alignment horizontal="center"/>
    </xf>
    <xf numFmtId="166" fontId="21" fillId="9" borderId="75" xfId="5" applyNumberFormat="1" applyFont="1" applyFill="1" applyBorder="1" applyAlignment="1" applyProtection="1">
      <alignment horizontal="center" vertical="center"/>
    </xf>
    <xf numFmtId="166" fontId="21" fillId="9" borderId="72" xfId="5" applyNumberFormat="1" applyFont="1" applyFill="1" applyBorder="1" applyAlignment="1" applyProtection="1">
      <alignment horizontal="center" vertical="center"/>
    </xf>
    <xf numFmtId="166" fontId="21" fillId="9" borderId="72" xfId="5" quotePrefix="1" applyNumberFormat="1" applyFont="1" applyFill="1" applyBorder="1" applyAlignment="1" applyProtection="1">
      <alignment horizontal="center" vertical="center"/>
    </xf>
    <xf numFmtId="2" fontId="26" fillId="4" borderId="72" xfId="5" applyNumberFormat="1" applyFont="1" applyFill="1" applyBorder="1" applyAlignment="1" applyProtection="1">
      <alignment horizontal="center" vertical="center"/>
    </xf>
    <xf numFmtId="2" fontId="26" fillId="4" borderId="73" xfId="5" applyNumberFormat="1" applyFont="1" applyFill="1" applyBorder="1" applyAlignment="1" applyProtection="1">
      <alignment horizontal="center" vertical="center"/>
    </xf>
    <xf numFmtId="2" fontId="18" fillId="4" borderId="74" xfId="5" applyNumberFormat="1" applyFont="1" applyFill="1" applyBorder="1" applyAlignment="1" applyProtection="1">
      <alignment horizontal="center" vertical="center"/>
    </xf>
    <xf numFmtId="2" fontId="27" fillId="4" borderId="0" xfId="6" applyNumberFormat="1" applyFont="1" applyFill="1" applyBorder="1" applyAlignment="1" applyProtection="1">
      <alignment horizontal="center" vertical="center"/>
    </xf>
    <xf numFmtId="10" fontId="27" fillId="4" borderId="0" xfId="7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center"/>
    </xf>
    <xf numFmtId="166" fontId="21" fillId="9" borderId="43" xfId="5" applyNumberFormat="1" applyFont="1" applyFill="1" applyBorder="1" applyAlignment="1" applyProtection="1">
      <alignment horizontal="center" vertical="center"/>
    </xf>
    <xf numFmtId="166" fontId="21" fillId="9" borderId="16" xfId="5" applyNumberFormat="1" applyFont="1" applyFill="1" applyBorder="1" applyAlignment="1" applyProtection="1">
      <alignment horizontal="center" vertical="center"/>
    </xf>
    <xf numFmtId="2" fontId="26" fillId="4" borderId="16" xfId="5" applyNumberFormat="1" applyFont="1" applyFill="1" applyBorder="1" applyAlignment="1" applyProtection="1">
      <alignment horizontal="center" vertical="center"/>
    </xf>
    <xf numFmtId="2" fontId="26" fillId="4" borderId="49" xfId="5" applyNumberFormat="1" applyFont="1" applyFill="1" applyBorder="1" applyAlignment="1" applyProtection="1">
      <alignment horizontal="center" vertical="center"/>
    </xf>
    <xf numFmtId="2" fontId="18" fillId="4" borderId="18" xfId="5" applyNumberFormat="1" applyFont="1" applyFill="1" applyBorder="1" applyAlignment="1" applyProtection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Border="1" applyAlignment="1" applyProtection="1">
      <alignment horizontal="center"/>
    </xf>
    <xf numFmtId="37" fontId="18" fillId="4" borderId="0" xfId="5" quotePrefix="1" applyNumberFormat="1" applyFont="1" applyFill="1" applyBorder="1" applyAlignment="1" applyProtection="1">
      <alignment horizontal="center"/>
    </xf>
    <xf numFmtId="2" fontId="27" fillId="4" borderId="0" xfId="6" applyNumberFormat="1" applyFont="1" applyFill="1" applyBorder="1" applyAlignment="1" applyProtection="1">
      <alignment horizontal="center"/>
    </xf>
    <xf numFmtId="165" fontId="32" fillId="4" borderId="0" xfId="6" applyFont="1" applyFill="1"/>
    <xf numFmtId="165" fontId="33" fillId="4" borderId="0" xfId="6" applyFont="1" applyFill="1"/>
    <xf numFmtId="0" fontId="20" fillId="4" borderId="0" xfId="5" applyFont="1" applyFill="1" applyBorder="1" applyAlignment="1"/>
    <xf numFmtId="0" fontId="28" fillId="4" borderId="0" xfId="5" applyFont="1" applyFill="1" applyBorder="1" applyAlignment="1"/>
    <xf numFmtId="166" fontId="18" fillId="8" borderId="76" xfId="5" applyNumberFormat="1" applyFont="1" applyFill="1" applyBorder="1" applyAlignment="1" applyProtection="1">
      <alignment horizontal="left"/>
    </xf>
    <xf numFmtId="166" fontId="18" fillId="8" borderId="69" xfId="5" applyNumberFormat="1" applyFont="1" applyFill="1" applyBorder="1" applyAlignment="1" applyProtection="1">
      <alignment horizontal="left"/>
    </xf>
    <xf numFmtId="167" fontId="18" fillId="10" borderId="77" xfId="5" applyNumberFormat="1" applyFont="1" applyFill="1" applyBorder="1" applyAlignment="1" applyProtection="1">
      <alignment horizontal="center"/>
    </xf>
    <xf numFmtId="167" fontId="18" fillId="10" borderId="78" xfId="5" applyNumberFormat="1" applyFont="1" applyFill="1" applyBorder="1" applyAlignment="1" applyProtection="1">
      <alignment horizontal="center"/>
    </xf>
    <xf numFmtId="166" fontId="18" fillId="4" borderId="38" xfId="5" applyNumberFormat="1" applyFont="1" applyFill="1" applyBorder="1" applyAlignment="1" applyProtection="1">
      <alignment horizontal="center" vertical="center"/>
    </xf>
    <xf numFmtId="166" fontId="18" fillId="4" borderId="72" xfId="5" applyNumberFormat="1" applyFont="1" applyFill="1" applyBorder="1" applyAlignment="1" applyProtection="1">
      <alignment horizontal="center" vertical="center"/>
    </xf>
    <xf numFmtId="2" fontId="20" fillId="4" borderId="72" xfId="5" applyNumberFormat="1" applyFont="1" applyFill="1" applyBorder="1" applyAlignment="1" applyProtection="1">
      <alignment horizontal="center" vertical="center"/>
    </xf>
    <xf numFmtId="2" fontId="20" fillId="4" borderId="72" xfId="5" quotePrefix="1" applyNumberFormat="1" applyFont="1" applyFill="1" applyBorder="1" applyAlignment="1" applyProtection="1">
      <alignment horizontal="center" vertical="center"/>
    </xf>
    <xf numFmtId="2" fontId="20" fillId="4" borderId="73" xfId="5" quotePrefix="1" applyNumberFormat="1" applyFont="1" applyFill="1" applyBorder="1" applyAlignment="1" applyProtection="1">
      <alignment horizontal="center" vertical="center"/>
    </xf>
    <xf numFmtId="2" fontId="21" fillId="4" borderId="74" xfId="5" quotePrefix="1" applyNumberFormat="1" applyFont="1" applyFill="1" applyBorder="1" applyAlignment="1" applyProtection="1">
      <alignment horizontal="center" vertical="center"/>
    </xf>
    <xf numFmtId="39" fontId="34" fillId="4" borderId="0" xfId="5" applyNumberFormat="1" applyFont="1" applyFill="1" applyBorder="1" applyAlignment="1" applyProtection="1">
      <alignment horizontal="center" vertical="center"/>
    </xf>
    <xf numFmtId="166" fontId="18" fillId="4" borderId="71" xfId="5" applyNumberFormat="1" applyFont="1" applyFill="1" applyBorder="1" applyAlignment="1" applyProtection="1">
      <alignment horizontal="center" vertical="center"/>
    </xf>
    <xf numFmtId="166" fontId="21" fillId="9" borderId="79" xfId="5" applyNumberFormat="1" applyFont="1" applyFill="1" applyBorder="1" applyAlignment="1" applyProtection="1">
      <alignment horizontal="center" vertical="center"/>
    </xf>
    <xf numFmtId="2" fontId="26" fillId="4" borderId="79" xfId="5" applyNumberFormat="1" applyFont="1" applyFill="1" applyBorder="1" applyAlignment="1" applyProtection="1">
      <alignment horizontal="center" vertical="center"/>
    </xf>
    <xf numFmtId="2" fontId="26" fillId="4" borderId="80" xfId="5" applyNumberFormat="1" applyFont="1" applyFill="1" applyBorder="1" applyAlignment="1" applyProtection="1">
      <alignment horizontal="center" vertical="center"/>
    </xf>
    <xf numFmtId="2" fontId="18" fillId="4" borderId="81" xfId="5" applyNumberFormat="1" applyFont="1" applyFill="1" applyBorder="1" applyAlignment="1" applyProtection="1">
      <alignment horizontal="center" vertical="center"/>
    </xf>
    <xf numFmtId="39" fontId="18" fillId="4" borderId="0" xfId="5" applyNumberFormat="1" applyFont="1" applyFill="1" applyBorder="1" applyAlignment="1" applyProtection="1">
      <alignment horizontal="center"/>
    </xf>
    <xf numFmtId="0" fontId="35" fillId="4" borderId="0" xfId="5" applyFont="1" applyFill="1"/>
    <xf numFmtId="39" fontId="34" fillId="4" borderId="0" xfId="5" applyNumberFormat="1" applyFont="1" applyFill="1" applyBorder="1" applyAlignment="1" applyProtection="1">
      <alignment horizontal="center"/>
    </xf>
    <xf numFmtId="166" fontId="18" fillId="4" borderId="82" xfId="5" applyNumberFormat="1" applyFont="1" applyFill="1" applyBorder="1" applyAlignment="1" applyProtection="1">
      <alignment horizontal="center" vertical="center"/>
    </xf>
    <xf numFmtId="166" fontId="18" fillId="4" borderId="83" xfId="5" applyNumberFormat="1" applyFont="1" applyFill="1" applyBorder="1" applyAlignment="1" applyProtection="1">
      <alignment horizontal="center" vertical="center"/>
    </xf>
    <xf numFmtId="2" fontId="20" fillId="4" borderId="83" xfId="5" applyNumberFormat="1" applyFont="1" applyFill="1" applyBorder="1" applyAlignment="1" applyProtection="1">
      <alignment horizontal="center" vertical="center"/>
    </xf>
    <xf numFmtId="2" fontId="20" fillId="4" borderId="83" xfId="5" quotePrefix="1" applyNumberFormat="1" applyFont="1" applyFill="1" applyBorder="1" applyAlignment="1" applyProtection="1">
      <alignment horizontal="center" vertical="center"/>
    </xf>
    <xf numFmtId="2" fontId="20" fillId="4" borderId="84" xfId="5" quotePrefix="1" applyNumberFormat="1" applyFont="1" applyFill="1" applyBorder="1" applyAlignment="1" applyProtection="1">
      <alignment horizontal="center" vertical="center"/>
    </xf>
    <xf numFmtId="2" fontId="21" fillId="4" borderId="85" xfId="5" quotePrefix="1" applyNumberFormat="1" applyFont="1" applyFill="1" applyBorder="1" applyAlignment="1" applyProtection="1">
      <alignment horizontal="center" vertical="center"/>
    </xf>
    <xf numFmtId="166" fontId="18" fillId="4" borderId="86" xfId="5" applyNumberFormat="1" applyFont="1" applyFill="1" applyBorder="1" applyAlignment="1" applyProtection="1">
      <alignment horizontal="center" vertical="center"/>
    </xf>
    <xf numFmtId="166" fontId="18" fillId="4" borderId="0" xfId="5" applyNumberFormat="1" applyFont="1" applyFill="1" applyBorder="1" applyAlignment="1" applyProtection="1">
      <alignment horizontal="center"/>
    </xf>
    <xf numFmtId="166" fontId="34" fillId="4" borderId="0" xfId="5" applyNumberFormat="1" applyFont="1" applyFill="1" applyBorder="1" applyAlignment="1" applyProtection="1">
      <alignment horizontal="center"/>
    </xf>
    <xf numFmtId="0" fontId="20" fillId="4" borderId="0" xfId="5" applyFont="1" applyFill="1" applyBorder="1"/>
    <xf numFmtId="0" fontId="36" fillId="4" borderId="0" xfId="5" applyFont="1" applyFill="1" applyBorder="1"/>
    <xf numFmtId="0" fontId="37" fillId="4" borderId="0" xfId="5" applyFont="1" applyFill="1" applyAlignment="1">
      <alignment horizontal="center" vertical="center"/>
    </xf>
    <xf numFmtId="0" fontId="37" fillId="4" borderId="0" xfId="5" applyFont="1" applyFill="1"/>
    <xf numFmtId="166" fontId="6" fillId="4" borderId="1" xfId="5" applyNumberFormat="1" applyFont="1" applyFill="1" applyBorder="1" applyAlignment="1" applyProtection="1">
      <alignment horizontal="center" vertical="center"/>
    </xf>
    <xf numFmtId="166" fontId="6" fillId="4" borderId="2" xfId="5" applyNumberFormat="1" applyFont="1" applyFill="1" applyBorder="1" applyAlignment="1" applyProtection="1">
      <alignment horizontal="center" vertical="center"/>
    </xf>
    <xf numFmtId="166" fontId="6" fillId="4" borderId="3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166" fontId="23" fillId="4" borderId="0" xfId="5" applyNumberFormat="1" applyFont="1" applyFill="1" applyBorder="1" applyAlignment="1" applyProtection="1">
      <alignment horizontal="center"/>
    </xf>
    <xf numFmtId="166" fontId="23" fillId="4" borderId="0" xfId="5" quotePrefix="1" applyNumberFormat="1" applyFont="1" applyFill="1" applyBorder="1" applyAlignment="1" applyProtection="1">
      <alignment horizontal="center" vertical="center"/>
    </xf>
    <xf numFmtId="166" fontId="23" fillId="4" borderId="0" xfId="5" applyNumberFormat="1" applyFont="1" applyFill="1" applyBorder="1" applyAlignment="1" applyProtection="1">
      <alignment horizontal="center" vertical="center"/>
    </xf>
    <xf numFmtId="166" fontId="23" fillId="4" borderId="0" xfId="5" quotePrefix="1" applyNumberFormat="1" applyFont="1" applyFill="1" applyBorder="1" applyAlignment="1" applyProtection="1">
      <alignment horizontal="center" vertical="center"/>
    </xf>
    <xf numFmtId="166" fontId="23" fillId="4" borderId="0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 vertical="center"/>
    </xf>
    <xf numFmtId="166" fontId="31" fillId="4" borderId="0" xfId="5" applyNumberFormat="1" applyFont="1" applyFill="1" applyBorder="1" applyAlignment="1" applyProtection="1">
      <alignment horizontal="center" vertical="center"/>
    </xf>
    <xf numFmtId="166" fontId="7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 applyAlignment="1"/>
    <xf numFmtId="166" fontId="18" fillId="8" borderId="58" xfId="5" applyNumberFormat="1" applyFont="1" applyFill="1" applyBorder="1" applyAlignment="1" applyProtection="1">
      <alignment horizontal="center"/>
    </xf>
    <xf numFmtId="166" fontId="21" fillId="8" borderId="30" xfId="5" applyNumberFormat="1" applyFont="1" applyFill="1" applyBorder="1" applyAlignment="1" applyProtection="1">
      <alignment horizontal="center" vertical="center"/>
    </xf>
    <xf numFmtId="167" fontId="18" fillId="10" borderId="63" xfId="5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horizontal="center" vertical="center"/>
    </xf>
    <xf numFmtId="2" fontId="18" fillId="4" borderId="73" xfId="5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 vertical="center"/>
    </xf>
    <xf numFmtId="10" fontId="32" fillId="0" borderId="0" xfId="8" applyNumberFormat="1" applyFont="1" applyFill="1" applyBorder="1" applyAlignment="1" applyProtection="1">
      <alignment horizontal="center" vertical="center"/>
    </xf>
    <xf numFmtId="165" fontId="33" fillId="4" borderId="0" xfId="6" applyFont="1" applyFill="1" applyAlignment="1">
      <alignment vertical="center"/>
    </xf>
    <xf numFmtId="2" fontId="18" fillId="4" borderId="49" xfId="5" applyNumberFormat="1" applyFont="1" applyFill="1" applyBorder="1" applyAlignment="1" applyProtection="1">
      <alignment horizontal="center" vertical="center"/>
    </xf>
    <xf numFmtId="165" fontId="7" fillId="4" borderId="0" xfId="6" applyFont="1" applyFill="1" applyAlignment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 vertical="center"/>
    </xf>
    <xf numFmtId="37" fontId="19" fillId="4" borderId="0" xfId="5" quotePrefix="1" applyNumberFormat="1" applyFont="1" applyFill="1" applyBorder="1" applyAlignment="1" applyProtection="1">
      <alignment horizontal="center" vertical="center"/>
    </xf>
    <xf numFmtId="2" fontId="32" fillId="4" borderId="0" xfId="6" applyNumberFormat="1" applyFont="1" applyFill="1" applyBorder="1" applyAlignment="1" applyProtection="1">
      <alignment horizontal="center" vertical="center"/>
    </xf>
    <xf numFmtId="165" fontId="32" fillId="4" borderId="0" xfId="6" applyFont="1" applyFill="1" applyAlignment="1">
      <alignment vertical="center"/>
    </xf>
    <xf numFmtId="165" fontId="20" fillId="4" borderId="0" xfId="6" applyFont="1" applyFill="1" applyAlignment="1">
      <alignment vertical="center"/>
    </xf>
    <xf numFmtId="166" fontId="7" fillId="4" borderId="0" xfId="5" applyNumberFormat="1" applyFont="1" applyFill="1" applyBorder="1" applyAlignment="1" applyProtection="1">
      <alignment horizontal="center" vertical="center"/>
    </xf>
    <xf numFmtId="0" fontId="37" fillId="4" borderId="0" xfId="5" applyFont="1" applyFill="1" applyBorder="1" applyAlignment="1">
      <alignment vertical="center"/>
    </xf>
    <xf numFmtId="0" fontId="28" fillId="4" borderId="0" xfId="5" applyFont="1" applyFill="1" applyBorder="1" applyAlignment="1">
      <alignment vertical="center"/>
    </xf>
    <xf numFmtId="166" fontId="21" fillId="8" borderId="40" xfId="5" applyNumberFormat="1" applyFont="1" applyFill="1" applyBorder="1" applyAlignment="1" applyProtection="1">
      <alignment horizontal="center" vertical="center"/>
    </xf>
    <xf numFmtId="166" fontId="21" fillId="8" borderId="6" xfId="5" quotePrefix="1" applyNumberFormat="1" applyFont="1" applyFill="1" applyBorder="1" applyAlignment="1" applyProtection="1">
      <alignment horizontal="center" vertical="center"/>
    </xf>
    <xf numFmtId="166" fontId="21" fillId="8" borderId="6" xfId="5" applyNumberFormat="1" applyFont="1" applyFill="1" applyBorder="1" applyAlignment="1" applyProtection="1">
      <alignment horizontal="center" vertical="center"/>
    </xf>
    <xf numFmtId="166" fontId="18" fillId="8" borderId="58" xfId="5" applyNumberFormat="1" applyFont="1" applyFill="1" applyBorder="1" applyAlignment="1" applyProtection="1">
      <alignment horizontal="center" vertical="center"/>
    </xf>
    <xf numFmtId="166" fontId="29" fillId="9" borderId="0" xfId="5" applyNumberFormat="1" applyFont="1" applyFill="1" applyBorder="1" applyAlignment="1" applyProtection="1">
      <alignment vertical="center"/>
    </xf>
    <xf numFmtId="166" fontId="21" fillId="8" borderId="71" xfId="5" applyNumberFormat="1" applyFont="1" applyFill="1" applyBorder="1" applyAlignment="1" applyProtection="1">
      <alignment vertical="center"/>
    </xf>
    <xf numFmtId="166" fontId="21" fillId="8" borderId="30" xfId="5" applyNumberFormat="1" applyFont="1" applyFill="1" applyBorder="1" applyAlignment="1" applyProtection="1">
      <alignment vertical="center"/>
    </xf>
    <xf numFmtId="167" fontId="29" fillId="4" borderId="0" xfId="5" applyNumberFormat="1" applyFont="1" applyFill="1" applyBorder="1" applyAlignment="1" applyProtection="1">
      <alignment horizontal="center" vertical="center"/>
    </xf>
    <xf numFmtId="166" fontId="18" fillId="4" borderId="23" xfId="5" applyNumberFormat="1" applyFont="1" applyFill="1" applyBorder="1" applyAlignment="1" applyProtection="1">
      <alignment horizontal="center" vertical="center"/>
    </xf>
    <xf numFmtId="166" fontId="18" fillId="4" borderId="87" xfId="5" applyNumberFormat="1" applyFont="1" applyFill="1" applyBorder="1" applyAlignment="1" applyProtection="1">
      <alignment horizontal="center" vertical="center"/>
    </xf>
    <xf numFmtId="2" fontId="18" fillId="4" borderId="88" xfId="5" applyNumberFormat="1" applyFont="1" applyFill="1" applyBorder="1" applyAlignment="1" applyProtection="1">
      <alignment horizontal="center" vertical="center"/>
    </xf>
    <xf numFmtId="166" fontId="18" fillId="4" borderId="89" xfId="5" applyNumberFormat="1" applyFont="1" applyFill="1" applyBorder="1" applyAlignment="1" applyProtection="1">
      <alignment horizontal="center" vertical="center"/>
    </xf>
    <xf numFmtId="166" fontId="18" fillId="4" borderId="89" xfId="5" quotePrefix="1" applyNumberFormat="1" applyFont="1" applyFill="1" applyBorder="1" applyAlignment="1" applyProtection="1">
      <alignment horizontal="center" vertical="center"/>
    </xf>
    <xf numFmtId="2" fontId="18" fillId="4" borderId="84" xfId="5" applyNumberFormat="1" applyFont="1" applyFill="1" applyBorder="1" applyAlignment="1" applyProtection="1">
      <alignment horizontal="center" vertical="center"/>
    </xf>
    <xf numFmtId="166" fontId="18" fillId="4" borderId="72" xfId="5" quotePrefix="1" applyNumberFormat="1" applyFont="1" applyFill="1" applyBorder="1" applyAlignment="1" applyProtection="1">
      <alignment horizontal="center" vertical="center"/>
    </xf>
    <xf numFmtId="166" fontId="18" fillId="4" borderId="35" xfId="5" applyNumberFormat="1" applyFont="1" applyFill="1" applyBorder="1" applyAlignment="1" applyProtection="1">
      <alignment horizontal="center" vertical="center"/>
    </xf>
    <xf numFmtId="166" fontId="18" fillId="4" borderId="90" xfId="5" applyNumberFormat="1" applyFont="1" applyFill="1" applyBorder="1" applyAlignment="1" applyProtection="1">
      <alignment horizontal="center" vertical="center"/>
    </xf>
    <xf numFmtId="2" fontId="18" fillId="4" borderId="91" xfId="5" applyNumberFormat="1" applyFont="1" applyFill="1" applyBorder="1" applyAlignment="1" applyProtection="1">
      <alignment horizontal="center" vertical="center"/>
    </xf>
    <xf numFmtId="37" fontId="19" fillId="4" borderId="0" xfId="5" applyNumberFormat="1" applyFont="1" applyFill="1" applyBorder="1" applyAlignment="1" applyProtection="1">
      <alignment horizontal="center"/>
    </xf>
    <xf numFmtId="37" fontId="19" fillId="4" borderId="0" xfId="5" quotePrefix="1" applyNumberFormat="1" applyFont="1" applyFill="1" applyBorder="1" applyAlignment="1" applyProtection="1">
      <alignment horizontal="center"/>
    </xf>
    <xf numFmtId="166" fontId="18" fillId="4" borderId="75" xfId="5" applyNumberFormat="1" applyFont="1" applyFill="1" applyBorder="1" applyAlignment="1" applyProtection="1">
      <alignment horizontal="center" vertical="center"/>
    </xf>
    <xf numFmtId="166" fontId="18" fillId="4" borderId="92" xfId="5" applyNumberFormat="1" applyFont="1" applyFill="1" applyBorder="1" applyAlignment="1" applyProtection="1">
      <alignment horizontal="center" vertical="center"/>
    </xf>
    <xf numFmtId="2" fontId="18" fillId="4" borderId="93" xfId="5" applyNumberFormat="1" applyFont="1" applyFill="1" applyBorder="1" applyAlignment="1" applyProtection="1">
      <alignment horizontal="center" vertical="center"/>
    </xf>
    <xf numFmtId="166" fontId="19" fillId="4" borderId="0" xfId="5" applyNumberFormat="1" applyFont="1" applyFill="1" applyBorder="1" applyAlignment="1" applyProtection="1">
      <alignment horizontal="center"/>
    </xf>
    <xf numFmtId="0" fontId="37" fillId="4" borderId="0" xfId="5" applyFont="1" applyFill="1" applyBorder="1"/>
    <xf numFmtId="0" fontId="38" fillId="4" borderId="0" xfId="5" applyFont="1" applyFill="1" applyBorder="1"/>
    <xf numFmtId="0" fontId="37" fillId="4" borderId="0" xfId="5" applyFont="1" applyFill="1" applyAlignment="1">
      <alignment horizontal="left" vertical="top" wrapText="1"/>
    </xf>
    <xf numFmtId="0" fontId="37" fillId="4" borderId="0" xfId="5" applyFont="1" applyFill="1" applyAlignment="1">
      <alignment vertical="top" wrapText="1"/>
    </xf>
    <xf numFmtId="0" fontId="4" fillId="4" borderId="0" xfId="5" applyFont="1" applyFill="1" applyAlignment="1">
      <alignment vertical="center"/>
    </xf>
    <xf numFmtId="0" fontId="4" fillId="4" borderId="0" xfId="5" applyFont="1" applyFill="1"/>
    <xf numFmtId="166" fontId="19" fillId="4" borderId="0" xfId="5" applyNumberFormat="1" applyFont="1" applyFill="1" applyBorder="1" applyAlignment="1" applyProtection="1">
      <alignment horizontal="center"/>
    </xf>
    <xf numFmtId="166" fontId="21" fillId="9" borderId="38" xfId="5" applyNumberFormat="1" applyFont="1" applyFill="1" applyBorder="1" applyAlignment="1" applyProtection="1">
      <alignment horizontal="center" vertical="center"/>
    </xf>
    <xf numFmtId="166" fontId="21" fillId="9" borderId="30" xfId="5" applyNumberFormat="1" applyFont="1" applyFill="1" applyBorder="1" applyAlignment="1" applyProtection="1">
      <alignment horizontal="center" vertical="center"/>
    </xf>
    <xf numFmtId="2" fontId="20" fillId="4" borderId="30" xfId="5" applyNumberFormat="1" applyFont="1" applyFill="1" applyBorder="1" applyAlignment="1" applyProtection="1">
      <alignment horizontal="center" vertical="center"/>
    </xf>
    <xf numFmtId="2" fontId="20" fillId="4" borderId="65" xfId="5" applyNumberFormat="1" applyFont="1" applyFill="1" applyBorder="1" applyAlignment="1" applyProtection="1">
      <alignment horizontal="center" vertical="center"/>
    </xf>
    <xf numFmtId="2" fontId="21" fillId="4" borderId="94" xfId="5" applyNumberFormat="1" applyFont="1" applyFill="1" applyBorder="1" applyAlignment="1" applyProtection="1">
      <alignment horizontal="center" vertical="center"/>
    </xf>
    <xf numFmtId="2" fontId="20" fillId="4" borderId="77" xfId="5" applyNumberFormat="1" applyFont="1" applyFill="1" applyBorder="1" applyAlignment="1" applyProtection="1">
      <alignment horizontal="center" vertical="center"/>
    </xf>
    <xf numFmtId="2" fontId="21" fillId="4" borderId="78" xfId="5" applyNumberFormat="1" applyFont="1" applyFill="1" applyBorder="1" applyAlignment="1" applyProtection="1">
      <alignment horizontal="center" vertical="center"/>
    </xf>
    <xf numFmtId="0" fontId="39" fillId="4" borderId="0" xfId="5" applyFont="1" applyFill="1" applyAlignment="1">
      <alignment horizontal="center"/>
    </xf>
    <xf numFmtId="0" fontId="39" fillId="4" borderId="0" xfId="5" applyFont="1" applyFill="1" applyAlignment="1">
      <alignment horizontal="center" vertical="top"/>
    </xf>
    <xf numFmtId="166" fontId="21" fillId="9" borderId="71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>
      <alignment vertical="top"/>
    </xf>
    <xf numFmtId="2" fontId="27" fillId="4" borderId="0" xfId="6" applyNumberFormat="1" applyFont="1" applyFill="1" applyBorder="1" applyAlignment="1" applyProtection="1">
      <alignment horizontal="center" vertical="top"/>
    </xf>
    <xf numFmtId="166" fontId="21" fillId="9" borderId="86" xfId="5" applyNumberFormat="1" applyFont="1" applyFill="1" applyBorder="1" applyAlignment="1" applyProtection="1">
      <alignment horizontal="center" vertical="center"/>
    </xf>
    <xf numFmtId="2" fontId="20" fillId="4" borderId="77" xfId="5" quotePrefix="1" applyNumberFormat="1" applyFont="1" applyFill="1" applyBorder="1" applyAlignment="1" applyProtection="1">
      <alignment horizontal="center" vertical="center"/>
    </xf>
    <xf numFmtId="2" fontId="20" fillId="4" borderId="73" xfId="5" applyNumberFormat="1" applyFont="1" applyFill="1" applyBorder="1" applyAlignment="1" applyProtection="1">
      <alignment horizontal="center" vertical="center"/>
    </xf>
    <xf numFmtId="2" fontId="21" fillId="4" borderId="74" xfId="5" applyNumberFormat="1" applyFont="1" applyFill="1" applyBorder="1" applyAlignment="1" applyProtection="1">
      <alignment horizontal="center" vertical="center"/>
    </xf>
    <xf numFmtId="2" fontId="20" fillId="0" borderId="72" xfId="5" applyNumberFormat="1" applyFont="1" applyFill="1" applyBorder="1" applyAlignment="1" applyProtection="1">
      <alignment horizontal="center" vertical="center"/>
    </xf>
    <xf numFmtId="2" fontId="20" fillId="0" borderId="77" xfId="5" applyNumberFormat="1" applyFont="1" applyFill="1" applyBorder="1" applyAlignment="1" applyProtection="1">
      <alignment horizontal="center" vertical="center"/>
    </xf>
    <xf numFmtId="2" fontId="21" fillId="0" borderId="78" xfId="5" applyNumberFormat="1" applyFont="1" applyFill="1" applyBorder="1" applyAlignment="1" applyProtection="1">
      <alignment horizontal="center" vertical="center"/>
    </xf>
    <xf numFmtId="0" fontId="28" fillId="4" borderId="0" xfId="5" applyFont="1" applyFill="1" applyAlignment="1"/>
    <xf numFmtId="2" fontId="20" fillId="4" borderId="79" xfId="5" applyNumberFormat="1" applyFont="1" applyFill="1" applyBorder="1" applyAlignment="1" applyProtection="1">
      <alignment horizontal="center" vertical="center"/>
    </xf>
    <xf numFmtId="2" fontId="21" fillId="4" borderId="95" xfId="5" applyNumberFormat="1" applyFont="1" applyFill="1" applyBorder="1" applyAlignment="1" applyProtection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28" fillId="4" borderId="0" xfId="8" applyNumberFormat="1" applyFont="1" applyFill="1"/>
    <xf numFmtId="166" fontId="23" fillId="4" borderId="0" xfId="5" applyNumberFormat="1" applyFont="1" applyFill="1" applyBorder="1" applyAlignment="1" applyProtection="1">
      <alignment horizontal="center"/>
    </xf>
    <xf numFmtId="0" fontId="4" fillId="4" borderId="0" xfId="5" applyFont="1" applyFill="1" applyBorder="1" applyAlignment="1">
      <alignment horizontal="center" vertical="center"/>
    </xf>
    <xf numFmtId="166" fontId="6" fillId="4" borderId="0" xfId="5" applyNumberFormat="1" applyFont="1" applyFill="1" applyBorder="1" applyAlignment="1" applyProtection="1">
      <alignment horizontal="center"/>
    </xf>
    <xf numFmtId="10" fontId="28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1" borderId="0" xfId="5" applyNumberFormat="1" applyFont="1" applyFill="1" applyBorder="1" applyAlignment="1" applyProtection="1">
      <alignment horizontal="center"/>
    </xf>
    <xf numFmtId="166" fontId="8" fillId="4" borderId="0" xfId="5" applyNumberFormat="1" applyFont="1" applyFill="1" applyBorder="1" applyAlignment="1" applyProtection="1">
      <alignment horizontal="center"/>
    </xf>
    <xf numFmtId="166" fontId="34" fillId="12" borderId="0" xfId="5" applyNumberFormat="1" applyFont="1" applyFill="1" applyBorder="1" applyProtection="1"/>
    <xf numFmtId="167" fontId="34" fillId="11" borderId="0" xfId="5" applyNumberFormat="1" applyFont="1" applyFill="1" applyBorder="1" applyAlignment="1" applyProtection="1">
      <alignment horizontal="center"/>
    </xf>
    <xf numFmtId="10" fontId="32" fillId="0" borderId="0" xfId="7" applyNumberFormat="1" applyFont="1" applyFill="1" applyBorder="1" applyAlignment="1" applyProtection="1">
      <alignment horizontal="center" vertical="center"/>
    </xf>
    <xf numFmtId="2" fontId="32" fillId="0" borderId="0" xfId="6" applyNumberFormat="1" applyFont="1" applyFill="1" applyBorder="1" applyAlignment="1" applyProtection="1">
      <alignment horizontal="center"/>
    </xf>
    <xf numFmtId="0" fontId="4" fillId="4" borderId="0" xfId="5" applyFont="1" applyFill="1" applyAlignment="1">
      <alignment horizontal="center" vertical="top"/>
    </xf>
    <xf numFmtId="39" fontId="34" fillId="4" borderId="0" xfId="5" applyNumberFormat="1" applyFont="1" applyFill="1" applyBorder="1" applyAlignment="1" applyProtection="1">
      <alignment horizontal="center" vertical="top"/>
    </xf>
    <xf numFmtId="2" fontId="32" fillId="0" borderId="0" xfId="6" applyNumberFormat="1" applyFont="1" applyFill="1" applyBorder="1" applyAlignment="1" applyProtection="1">
      <alignment horizontal="center" vertical="top"/>
    </xf>
    <xf numFmtId="166" fontId="18" fillId="4" borderId="75" xfId="5" applyNumberFormat="1" applyFont="1" applyFill="1" applyBorder="1" applyAlignment="1" applyProtection="1">
      <alignment horizontal="center" vertical="center" wrapText="1"/>
    </xf>
    <xf numFmtId="2" fontId="18" fillId="0" borderId="73" xfId="5" applyNumberFormat="1" applyFont="1" applyFill="1" applyBorder="1" applyAlignment="1" applyProtection="1">
      <alignment horizontal="center" vertical="center"/>
    </xf>
    <xf numFmtId="166" fontId="18" fillId="4" borderId="96" xfId="5" applyNumberFormat="1" applyFont="1" applyFill="1" applyBorder="1" applyAlignment="1" applyProtection="1">
      <alignment horizontal="center" vertical="center"/>
    </xf>
    <xf numFmtId="166" fontId="18" fillId="4" borderId="79" xfId="5" applyNumberFormat="1" applyFont="1" applyFill="1" applyBorder="1" applyAlignment="1" applyProtection="1">
      <alignment horizontal="center" vertical="center"/>
    </xf>
    <xf numFmtId="2" fontId="18" fillId="4" borderId="80" xfId="5" applyNumberFormat="1" applyFont="1" applyFill="1" applyBorder="1" applyAlignment="1" applyProtection="1">
      <alignment horizontal="center" vertical="center"/>
    </xf>
    <xf numFmtId="0" fontId="4" fillId="4" borderId="0" xfId="5" applyFont="1" applyFill="1" applyBorder="1"/>
    <xf numFmtId="0" fontId="3" fillId="0" borderId="0" xfId="2" applyNumberFormat="1" applyFont="1" applyFill="1" applyBorder="1" applyAlignment="1"/>
    <xf numFmtId="0" fontId="7" fillId="0" borderId="0" xfId="1" applyFont="1" applyBorder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>
      <alignment horizontal="center" vertical="center"/>
    </xf>
    <xf numFmtId="0" fontId="3" fillId="0" borderId="34" xfId="2" applyNumberFormat="1" applyFont="1" applyFill="1" applyBorder="1" applyAlignment="1"/>
    <xf numFmtId="0" fontId="21" fillId="10" borderId="4" xfId="2" applyNumberFormat="1" applyFont="1" applyFill="1" applyBorder="1" applyAlignment="1"/>
    <xf numFmtId="0" fontId="21" fillId="10" borderId="41" xfId="2" applyNumberFormat="1" applyFont="1" applyFill="1" applyBorder="1" applyAlignment="1"/>
    <xf numFmtId="0" fontId="21" fillId="10" borderId="67" xfId="2" applyNumberFormat="1" applyFont="1" applyFill="1" applyBorder="1" applyAlignment="1"/>
    <xf numFmtId="0" fontId="21" fillId="10" borderId="5" xfId="2" applyNumberFormat="1" applyFont="1" applyFill="1" applyBorder="1" applyAlignment="1"/>
    <xf numFmtId="0" fontId="21" fillId="10" borderId="6" xfId="2" applyNumberFormat="1" applyFont="1" applyFill="1" applyBorder="1" applyAlignment="1">
      <alignment horizontal="center" vertical="center" wrapText="1"/>
    </xf>
    <xf numFmtId="0" fontId="21" fillId="10" borderId="8" xfId="2" applyNumberFormat="1" applyFont="1" applyFill="1" applyBorder="1" applyAlignment="1">
      <alignment horizontal="center"/>
    </xf>
    <xf numFmtId="0" fontId="21" fillId="10" borderId="9" xfId="2" applyNumberFormat="1" applyFont="1" applyFill="1" applyBorder="1" applyAlignment="1"/>
    <xf numFmtId="0" fontId="21" fillId="10" borderId="60" xfId="2" applyNumberFormat="1" applyFont="1" applyFill="1" applyBorder="1" applyAlignment="1"/>
    <xf numFmtId="0" fontId="21" fillId="10" borderId="0" xfId="2" applyNumberFormat="1" applyFont="1" applyFill="1" applyBorder="1" applyAlignment="1"/>
    <xf numFmtId="0" fontId="21" fillId="10" borderId="10" xfId="2" applyNumberFormat="1" applyFont="1" applyFill="1" applyBorder="1" applyAlignment="1"/>
    <xf numFmtId="0" fontId="21" fillId="10" borderId="59" xfId="2" applyNumberFormat="1" applyFont="1" applyFill="1" applyBorder="1" applyAlignment="1">
      <alignment horizontal="center" vertical="center" wrapText="1"/>
    </xf>
    <xf numFmtId="0" fontId="21" fillId="10" borderId="13" xfId="2" applyNumberFormat="1" applyFont="1" applyFill="1" applyBorder="1" applyAlignment="1">
      <alignment horizontal="center"/>
    </xf>
    <xf numFmtId="0" fontId="21" fillId="0" borderId="4" xfId="2" applyNumberFormat="1" applyFont="1" applyFill="1" applyBorder="1" applyAlignment="1">
      <alignment horizontal="center" wrapText="1"/>
    </xf>
    <xf numFmtId="0" fontId="20" fillId="0" borderId="41" xfId="2" applyNumberFormat="1" applyFont="1" applyFill="1" applyBorder="1" applyAlignment="1"/>
    <xf numFmtId="0" fontId="20" fillId="0" borderId="67" xfId="2" applyNumberFormat="1" applyFont="1" applyFill="1" applyBorder="1" applyAlignment="1"/>
    <xf numFmtId="0" fontId="20" fillId="0" borderId="5" xfId="2" applyNumberFormat="1" applyFont="1" applyFill="1" applyBorder="1" applyAlignment="1"/>
    <xf numFmtId="2" fontId="20" fillId="0" borderId="6" xfId="2" applyNumberFormat="1" applyFont="1" applyFill="1" applyBorder="1" applyAlignment="1">
      <alignment horizontal="center"/>
    </xf>
    <xf numFmtId="2" fontId="25" fillId="4" borderId="97" xfId="2" applyNumberFormat="1" applyFont="1" applyFill="1" applyBorder="1" applyAlignment="1" applyProtection="1">
      <alignment horizontal="center" vertical="top" wrapText="1"/>
    </xf>
    <xf numFmtId="2" fontId="21" fillId="0" borderId="8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>
      <alignment horizontal="center" wrapText="1"/>
    </xf>
    <xf numFmtId="0" fontId="20" fillId="0" borderId="65" xfId="2" applyNumberFormat="1" applyFont="1" applyFill="1" applyBorder="1" applyAlignment="1"/>
    <xf numFmtId="0" fontId="20" fillId="0" borderId="98" xfId="2" applyNumberFormat="1" applyFont="1" applyFill="1" applyBorder="1" applyAlignment="1"/>
    <xf numFmtId="0" fontId="20" fillId="0" borderId="99" xfId="2" applyNumberFormat="1" applyFont="1" applyFill="1" applyBorder="1" applyAlignment="1"/>
    <xf numFmtId="2" fontId="20" fillId="0" borderId="30" xfId="2" applyNumberFormat="1" applyFont="1" applyFill="1" applyBorder="1" applyAlignment="1">
      <alignment horizontal="center"/>
    </xf>
    <xf numFmtId="2" fontId="25" fillId="4" borderId="12" xfId="2" applyNumberFormat="1" applyFont="1" applyFill="1" applyBorder="1" applyAlignment="1" applyProtection="1">
      <alignment horizontal="center" vertical="top" wrapText="1"/>
    </xf>
    <xf numFmtId="2" fontId="21" fillId="0" borderId="100" xfId="2" applyNumberFormat="1" applyFont="1" applyFill="1" applyBorder="1" applyAlignment="1">
      <alignment horizontal="center"/>
    </xf>
    <xf numFmtId="0" fontId="21" fillId="0" borderId="65" xfId="2" applyNumberFormat="1" applyFont="1" applyFill="1" applyBorder="1" applyAlignment="1"/>
    <xf numFmtId="2" fontId="21" fillId="0" borderId="30" xfId="2" applyNumberFormat="1" applyFont="1" applyFill="1" applyBorder="1" applyAlignment="1">
      <alignment horizontal="center"/>
    </xf>
    <xf numFmtId="2" fontId="40" fillId="4" borderId="83" xfId="2" applyNumberFormat="1" applyFont="1" applyFill="1" applyBorder="1" applyAlignment="1" applyProtection="1">
      <alignment horizontal="center" vertical="top" wrapText="1"/>
    </xf>
    <xf numFmtId="0" fontId="20" fillId="0" borderId="60" xfId="2" applyNumberFormat="1" applyFont="1" applyFill="1" applyBorder="1" applyAlignment="1"/>
    <xf numFmtId="0" fontId="20" fillId="0" borderId="10" xfId="2" applyNumberFormat="1" applyFont="1" applyFill="1" applyBorder="1" applyAlignment="1"/>
    <xf numFmtId="2" fontId="20" fillId="0" borderId="59" xfId="2" applyNumberFormat="1" applyFont="1" applyFill="1" applyBorder="1" applyAlignment="1">
      <alignment horizontal="center"/>
    </xf>
    <xf numFmtId="2" fontId="21" fillId="0" borderId="13" xfId="2" applyNumberFormat="1" applyFont="1" applyFill="1" applyBorder="1" applyAlignment="1">
      <alignment horizontal="center"/>
    </xf>
    <xf numFmtId="0" fontId="21" fillId="0" borderId="9" xfId="2" applyNumberFormat="1" applyFont="1" applyFill="1" applyBorder="1" applyAlignment="1"/>
    <xf numFmtId="0" fontId="21" fillId="0" borderId="43" xfId="2" applyNumberFormat="1" applyFont="1" applyFill="1" applyBorder="1" applyAlignment="1"/>
    <xf numFmtId="0" fontId="21" fillId="0" borderId="44" xfId="2" applyNumberFormat="1" applyFont="1" applyFill="1" applyBorder="1" applyAlignment="1"/>
    <xf numFmtId="0" fontId="20" fillId="0" borderId="34" xfId="2" applyNumberFormat="1" applyFont="1" applyFill="1" applyBorder="1" applyAlignment="1"/>
    <xf numFmtId="0" fontId="20" fillId="0" borderId="15" xfId="2" applyNumberFormat="1" applyFont="1" applyFill="1" applyBorder="1" applyAlignment="1"/>
    <xf numFmtId="2" fontId="21" fillId="0" borderId="16" xfId="2" applyNumberFormat="1" applyFont="1" applyFill="1" applyBorder="1" applyAlignment="1">
      <alignment horizontal="center"/>
    </xf>
    <xf numFmtId="2" fontId="40" fillId="4" borderId="101" xfId="2" applyNumberFormat="1" applyFont="1" applyFill="1" applyBorder="1" applyAlignment="1" applyProtection="1">
      <alignment horizontal="center" vertical="top" wrapText="1"/>
    </xf>
    <xf numFmtId="2" fontId="21" fillId="0" borderId="18" xfId="2" applyNumberFormat="1" applyFont="1" applyFill="1" applyBorder="1" applyAlignment="1">
      <alignment horizontal="center"/>
    </xf>
    <xf numFmtId="0" fontId="20" fillId="0" borderId="39" xfId="2" applyNumberFormat="1" applyFont="1" applyFill="1" applyBorder="1" applyAlignment="1"/>
    <xf numFmtId="0" fontId="20" fillId="0" borderId="9" xfId="2" applyNumberFormat="1" applyFont="1" applyFill="1" applyBorder="1" applyAlignment="1"/>
    <xf numFmtId="0" fontId="20" fillId="0" borderId="63" xfId="2" applyNumberFormat="1" applyFont="1" applyFill="1" applyBorder="1" applyAlignment="1"/>
    <xf numFmtId="0" fontId="20" fillId="0" borderId="62" xfId="2" applyNumberFormat="1" applyFont="1" applyFill="1" applyBorder="1" applyAlignment="1"/>
    <xf numFmtId="0" fontId="20" fillId="0" borderId="38" xfId="2" applyNumberFormat="1" applyFont="1" applyFill="1" applyBorder="1" applyAlignment="1"/>
    <xf numFmtId="0" fontId="21" fillId="0" borderId="14" xfId="2" applyNumberFormat="1" applyFont="1" applyFill="1" applyBorder="1" applyAlignment="1"/>
    <xf numFmtId="0" fontId="20" fillId="4" borderId="0" xfId="2" applyNumberFormat="1" applyFont="1" applyFill="1" applyBorder="1" applyAlignment="1" applyProtection="1">
      <alignment horizontal="left" vertical="top" wrapText="1"/>
      <protection locked="0"/>
    </xf>
    <xf numFmtId="0" fontId="14" fillId="4" borderId="0" xfId="2" applyNumberFormat="1" applyFont="1" applyFill="1" applyBorder="1" applyAlignment="1" applyProtection="1">
      <alignment horizontal="center" vertical="center"/>
    </xf>
    <xf numFmtId="0" fontId="21" fillId="10" borderId="102" xfId="2" applyFont="1" applyFill="1" applyBorder="1" applyAlignment="1">
      <alignment vertical="center"/>
    </xf>
    <xf numFmtId="0" fontId="21" fillId="10" borderId="103" xfId="2" applyFont="1" applyFill="1" applyBorder="1" applyAlignment="1">
      <alignment horizontal="center" vertical="center" wrapText="1"/>
    </xf>
    <xf numFmtId="0" fontId="21" fillId="10" borderId="104" xfId="2" applyFont="1" applyFill="1" applyBorder="1" applyAlignment="1">
      <alignment horizontal="center" vertical="center"/>
    </xf>
    <xf numFmtId="0" fontId="20" fillId="4" borderId="105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top"/>
    </xf>
    <xf numFmtId="2" fontId="21" fillId="4" borderId="13" xfId="2" applyNumberFormat="1" applyFont="1" applyFill="1" applyBorder="1" applyAlignment="1" applyProtection="1">
      <alignment horizontal="center" vertical="top"/>
    </xf>
    <xf numFmtId="0" fontId="20" fillId="4" borderId="9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top"/>
    </xf>
    <xf numFmtId="0" fontId="20" fillId="4" borderId="14" xfId="2" applyFont="1" applyFill="1" applyBorder="1" applyAlignment="1">
      <alignment vertical="top"/>
    </xf>
    <xf numFmtId="2" fontId="20" fillId="4" borderId="36" xfId="2" applyNumberFormat="1" applyFont="1" applyFill="1" applyBorder="1" applyAlignment="1">
      <alignment horizontal="center" vertical="top"/>
    </xf>
    <xf numFmtId="2" fontId="21" fillId="4" borderId="18" xfId="2" applyNumberFormat="1" applyFont="1" applyFill="1" applyBorder="1" applyAlignment="1" applyProtection="1">
      <alignment horizontal="center" vertical="top"/>
    </xf>
    <xf numFmtId="0" fontId="20" fillId="4" borderId="0" xfId="2" applyFont="1" applyFill="1" applyBorder="1" applyAlignment="1">
      <alignment vertical="top"/>
    </xf>
    <xf numFmtId="2" fontId="20" fillId="4" borderId="0" xfId="2" applyNumberFormat="1" applyFont="1" applyFill="1" applyBorder="1" applyAlignment="1">
      <alignment horizontal="center" vertical="center"/>
    </xf>
    <xf numFmtId="2" fontId="20" fillId="4" borderId="0" xfId="2" applyNumberFormat="1" applyFont="1" applyFill="1" applyBorder="1" applyAlignment="1">
      <alignment horizontal="center" vertical="top"/>
    </xf>
    <xf numFmtId="2" fontId="21" fillId="4" borderId="0" xfId="2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Border="1" applyAlignment="1" applyProtection="1">
      <alignment horizontal="center" vertical="center"/>
    </xf>
    <xf numFmtId="0" fontId="21" fillId="10" borderId="107" xfId="2" applyFont="1" applyFill="1" applyBorder="1" applyAlignment="1">
      <alignment vertical="center"/>
    </xf>
    <xf numFmtId="0" fontId="21" fillId="10" borderId="70" xfId="2" applyFont="1" applyFill="1" applyBorder="1" applyAlignment="1">
      <alignment horizontal="center" vertical="center"/>
    </xf>
    <xf numFmtId="0" fontId="20" fillId="0" borderId="9" xfId="2" applyNumberFormat="1" applyFont="1" applyFill="1" applyBorder="1" applyAlignment="1" applyProtection="1">
      <alignment horizontal="left" vertical="top"/>
      <protection locked="0"/>
    </xf>
    <xf numFmtId="0" fontId="20" fillId="4" borderId="11" xfId="2" applyNumberFormat="1" applyFont="1" applyFill="1" applyBorder="1" applyAlignment="1" applyProtection="1">
      <alignment horizontal="center" vertical="center"/>
      <protection locked="0"/>
    </xf>
    <xf numFmtId="0" fontId="20" fillId="4" borderId="13" xfId="2" applyNumberFormat="1" applyFont="1" applyFill="1" applyBorder="1" applyAlignment="1" applyProtection="1">
      <alignment horizontal="center" vertical="center"/>
      <protection locked="0"/>
    </xf>
    <xf numFmtId="2" fontId="20" fillId="4" borderId="11" xfId="2" applyNumberFormat="1" applyFont="1" applyFill="1" applyBorder="1" applyAlignment="1">
      <alignment horizontal="center" vertical="center"/>
    </xf>
    <xf numFmtId="2" fontId="21" fillId="4" borderId="13" xfId="2" applyNumberFormat="1" applyFont="1" applyFill="1" applyBorder="1" applyAlignment="1" applyProtection="1">
      <alignment horizontal="center" vertical="center"/>
    </xf>
    <xf numFmtId="0" fontId="41" fillId="0" borderId="108" xfId="2" applyFont="1" applyFill="1" applyBorder="1" applyAlignment="1">
      <alignment vertical="top"/>
    </xf>
    <xf numFmtId="2" fontId="36" fillId="4" borderId="72" xfId="2" applyNumberFormat="1" applyFont="1" applyFill="1" applyBorder="1" applyAlignment="1">
      <alignment horizontal="center" vertical="center"/>
    </xf>
    <xf numFmtId="2" fontId="36" fillId="4" borderId="74" xfId="2" applyNumberFormat="1" applyFont="1" applyFill="1" applyBorder="1" applyAlignment="1" applyProtection="1">
      <alignment horizontal="center" vertical="center"/>
    </xf>
    <xf numFmtId="2" fontId="20" fillId="4" borderId="11" xfId="2" applyNumberFormat="1" applyFont="1" applyFill="1" applyBorder="1" applyAlignment="1" applyProtection="1">
      <alignment horizontal="center" vertical="center"/>
      <protection locked="0"/>
    </xf>
    <xf numFmtId="2" fontId="21" fillId="4" borderId="13" xfId="2" applyNumberFormat="1" applyFont="1" applyFill="1" applyBorder="1" applyAlignment="1" applyProtection="1">
      <alignment horizontal="center" vertical="center"/>
      <protection locked="0"/>
    </xf>
    <xf numFmtId="0" fontId="41" fillId="4" borderId="109" xfId="2" applyFont="1" applyFill="1" applyBorder="1" applyAlignment="1">
      <alignment vertical="top"/>
    </xf>
    <xf numFmtId="2" fontId="36" fillId="4" borderId="79" xfId="2" applyNumberFormat="1" applyFont="1" applyFill="1" applyBorder="1" applyAlignment="1">
      <alignment horizontal="center" vertical="center"/>
    </xf>
    <xf numFmtId="2" fontId="36" fillId="4" borderId="81" xfId="2" applyNumberFormat="1" applyFont="1" applyFill="1" applyBorder="1" applyAlignment="1" applyProtection="1">
      <alignment horizontal="center" vertical="center"/>
    </xf>
    <xf numFmtId="0" fontId="41" fillId="4" borderId="0" xfId="2" applyFont="1" applyFill="1" applyBorder="1" applyAlignment="1">
      <alignment vertical="top"/>
    </xf>
    <xf numFmtId="0" fontId="36" fillId="4" borderId="0" xfId="2" applyFont="1" applyFill="1" applyBorder="1" applyAlignment="1">
      <alignment horizontal="center" vertical="center"/>
    </xf>
    <xf numFmtId="0" fontId="36" fillId="4" borderId="0" xfId="2" applyNumberFormat="1" applyFont="1" applyFill="1" applyBorder="1" applyAlignment="1" applyProtection="1">
      <alignment horizontal="center" vertical="center"/>
    </xf>
    <xf numFmtId="0" fontId="14" fillId="4" borderId="110" xfId="2" applyNumberFormat="1" applyFont="1" applyFill="1" applyBorder="1" applyAlignment="1" applyProtection="1">
      <alignment horizontal="center" vertical="center"/>
    </xf>
    <xf numFmtId="0" fontId="21" fillId="10" borderId="111" xfId="2" applyFont="1" applyFill="1" applyBorder="1" applyAlignment="1">
      <alignment vertical="center"/>
    </xf>
    <xf numFmtId="0" fontId="21" fillId="10" borderId="112" xfId="2" applyFont="1" applyFill="1" applyBorder="1" applyAlignment="1">
      <alignment horizontal="center" vertical="center"/>
    </xf>
    <xf numFmtId="0" fontId="20" fillId="4" borderId="113" xfId="2" applyFont="1" applyFill="1" applyBorder="1" applyAlignment="1">
      <alignment vertical="top"/>
    </xf>
    <xf numFmtId="2" fontId="20" fillId="4" borderId="106" xfId="2" applyNumberFormat="1" applyFont="1" applyFill="1" applyBorder="1" applyAlignment="1">
      <alignment horizontal="center" vertical="center"/>
    </xf>
    <xf numFmtId="2" fontId="21" fillId="4" borderId="56" xfId="2" applyNumberFormat="1" applyFont="1" applyFill="1" applyBorder="1" applyAlignment="1" applyProtection="1">
      <alignment horizontal="center" vertical="center"/>
    </xf>
    <xf numFmtId="0" fontId="20" fillId="4" borderId="114" xfId="2" applyFont="1" applyFill="1" applyBorder="1" applyAlignment="1">
      <alignment vertical="top"/>
    </xf>
    <xf numFmtId="2" fontId="20" fillId="4" borderId="24" xfId="2" applyNumberFormat="1" applyFont="1" applyFill="1" applyBorder="1" applyAlignment="1">
      <alignment horizontal="center" vertical="center"/>
    </xf>
    <xf numFmtId="0" fontId="41" fillId="4" borderId="115" xfId="2" applyFont="1" applyFill="1" applyBorder="1" applyAlignment="1">
      <alignment vertical="top"/>
    </xf>
    <xf numFmtId="2" fontId="36" fillId="4" borderId="101" xfId="2" applyNumberFormat="1" applyFont="1" applyFill="1" applyBorder="1" applyAlignment="1">
      <alignment horizontal="center" vertical="center"/>
    </xf>
    <xf numFmtId="2" fontId="36" fillId="4" borderId="116" xfId="2" applyNumberFormat="1" applyFont="1" applyFill="1" applyBorder="1" applyAlignment="1" applyProtection="1">
      <alignment horizontal="center" vertical="center"/>
    </xf>
    <xf numFmtId="0" fontId="20" fillId="0" borderId="114" xfId="2" applyNumberFormat="1" applyFont="1" applyFill="1" applyBorder="1" applyAlignment="1"/>
    <xf numFmtId="0" fontId="20" fillId="0" borderId="56" xfId="2" applyNumberFormat="1" applyFont="1" applyFill="1" applyBorder="1" applyAlignment="1"/>
    <xf numFmtId="0" fontId="24" fillId="4" borderId="114" xfId="2" applyNumberFormat="1" applyFont="1" applyFill="1" applyBorder="1" applyAlignment="1" applyProtection="1">
      <alignment horizontal="center" vertical="top" wrapText="1"/>
    </xf>
    <xf numFmtId="0" fontId="24" fillId="4" borderId="0" xfId="2" applyNumberFormat="1" applyFont="1" applyFill="1" applyBorder="1" applyAlignment="1" applyProtection="1">
      <alignment horizontal="center" vertical="top" wrapText="1"/>
    </xf>
    <xf numFmtId="0" fontId="24" fillId="4" borderId="56" xfId="2" applyNumberFormat="1" applyFont="1" applyFill="1" applyBorder="1" applyAlignment="1" applyProtection="1">
      <alignment horizontal="center" vertical="top" wrapText="1"/>
    </xf>
    <xf numFmtId="0" fontId="21" fillId="10" borderId="117" xfId="2" applyFont="1" applyFill="1" applyBorder="1" applyAlignment="1">
      <alignment horizontal="center" vertical="center" wrapText="1"/>
    </xf>
    <xf numFmtId="0" fontId="20" fillId="4" borderId="113" xfId="2" applyFont="1" applyFill="1" applyBorder="1" applyAlignment="1">
      <alignment horizontal="left" vertical="center"/>
    </xf>
    <xf numFmtId="2" fontId="21" fillId="4" borderId="118" xfId="2" applyNumberFormat="1" applyFont="1" applyFill="1" applyBorder="1" applyAlignment="1" applyProtection="1">
      <alignment horizontal="center" vertical="center"/>
    </xf>
    <xf numFmtId="0" fontId="20" fillId="4" borderId="114" xfId="2" applyFont="1" applyFill="1" applyBorder="1" applyAlignment="1">
      <alignment horizontal="left" vertical="center"/>
    </xf>
    <xf numFmtId="0" fontId="20" fillId="4" borderId="119" xfId="2" applyFont="1" applyFill="1" applyBorder="1" applyAlignment="1">
      <alignment horizontal="left" vertical="center"/>
    </xf>
    <xf numFmtId="2" fontId="20" fillId="4" borderId="120" xfId="2" applyNumberFormat="1" applyFont="1" applyFill="1" applyBorder="1" applyAlignment="1">
      <alignment horizontal="center" vertical="center"/>
    </xf>
    <xf numFmtId="2" fontId="21" fillId="4" borderId="121" xfId="2" applyNumberFormat="1" applyFont="1" applyFill="1" applyBorder="1" applyAlignment="1" applyProtection="1">
      <alignment horizontal="center" vertical="center"/>
    </xf>
    <xf numFmtId="0" fontId="42" fillId="4" borderId="0" xfId="2" applyNumberFormat="1" applyFont="1" applyFill="1" applyBorder="1" applyAlignment="1" applyProtection="1">
      <alignment horizontal="left" vertical="top" wrapText="1"/>
      <protection locked="0"/>
    </xf>
    <xf numFmtId="0" fontId="12" fillId="4" borderId="0" xfId="2" applyNumberFormat="1" applyFont="1" applyFill="1" applyBorder="1" applyAlignment="1" applyProtection="1">
      <alignment horizontal="lef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6" fillId="4" borderId="0" xfId="2" quotePrefix="1" applyNumberFormat="1" applyFont="1" applyFill="1" applyBorder="1" applyAlignment="1" applyProtection="1">
      <alignment horizontal="right" vertical="top" wrapText="1"/>
      <protection locked="0"/>
    </xf>
    <xf numFmtId="0" fontId="43" fillId="4" borderId="0" xfId="2" applyNumberFormat="1" applyFont="1" applyFill="1" applyBorder="1" applyAlignment="1" applyProtection="1">
      <alignment horizontal="right" vertical="top" wrapText="1"/>
    </xf>
    <xf numFmtId="0" fontId="42" fillId="0" borderId="0" xfId="2" applyNumberFormat="1" applyFont="1" applyFill="1" applyBorder="1" applyAlignment="1"/>
    <xf numFmtId="0" fontId="42" fillId="4" borderId="0" xfId="2" applyNumberFormat="1" applyFont="1" applyFill="1" applyBorder="1" applyAlignment="1" applyProtection="1">
      <alignment horizontal="left" vertical="top"/>
      <protection locked="0"/>
    </xf>
    <xf numFmtId="0" fontId="14" fillId="4" borderId="0" xfId="2" applyNumberFormat="1" applyFont="1" applyFill="1" applyBorder="1" applyAlignment="1" applyProtection="1">
      <alignment horizontal="center" vertical="top"/>
    </xf>
    <xf numFmtId="0" fontId="21" fillId="10" borderId="122" xfId="2" applyFont="1" applyFill="1" applyBorder="1" applyAlignment="1">
      <alignment horizontal="center" vertical="center" wrapText="1"/>
    </xf>
    <xf numFmtId="0" fontId="21" fillId="10" borderId="29" xfId="2" applyFont="1" applyFill="1" applyBorder="1" applyAlignment="1">
      <alignment horizontal="center" vertical="center" wrapText="1"/>
    </xf>
    <xf numFmtId="0" fontId="21" fillId="10" borderId="67" xfId="2" applyFont="1" applyFill="1" applyBorder="1" applyAlignment="1">
      <alignment horizontal="center" vertical="center" wrapText="1"/>
    </xf>
    <xf numFmtId="0" fontId="21" fillId="10" borderId="123" xfId="2" applyFont="1" applyFill="1" applyBorder="1" applyAlignment="1">
      <alignment horizontal="center" vertical="center" wrapText="1"/>
    </xf>
    <xf numFmtId="0" fontId="21" fillId="10" borderId="68" xfId="2" applyFont="1" applyFill="1" applyBorder="1" applyAlignment="1">
      <alignment horizontal="center" vertical="center" wrapText="1"/>
    </xf>
    <xf numFmtId="0" fontId="21" fillId="10" borderId="124" xfId="2" applyFont="1" applyFill="1" applyBorder="1" applyAlignment="1">
      <alignment horizontal="center" vertical="center" wrapText="1"/>
    </xf>
    <xf numFmtId="0" fontId="21" fillId="10" borderId="125" xfId="2" applyFont="1" applyFill="1" applyBorder="1" applyAlignment="1">
      <alignment horizontal="center" vertical="center" wrapText="1"/>
    </xf>
    <xf numFmtId="0" fontId="21" fillId="10" borderId="126" xfId="2" applyFont="1" applyFill="1" applyBorder="1" applyAlignment="1">
      <alignment horizontal="center" vertical="center" wrapText="1"/>
    </xf>
    <xf numFmtId="0" fontId="21" fillId="10" borderId="127" xfId="2" applyFont="1" applyFill="1" applyBorder="1" applyAlignment="1">
      <alignment horizontal="center" vertical="center" wrapText="1"/>
    </xf>
    <xf numFmtId="0" fontId="21" fillId="10" borderId="83" xfId="2" applyFont="1" applyFill="1" applyBorder="1" applyAlignment="1">
      <alignment horizontal="center" vertical="center"/>
    </xf>
    <xf numFmtId="0" fontId="21" fillId="10" borderId="83" xfId="2" applyFont="1" applyFill="1" applyBorder="1" applyAlignment="1">
      <alignment horizontal="center" vertical="center" wrapText="1"/>
    </xf>
    <xf numFmtId="0" fontId="21" fillId="10" borderId="84" xfId="2" applyFont="1" applyFill="1" applyBorder="1" applyAlignment="1">
      <alignment horizontal="center" vertical="center"/>
    </xf>
    <xf numFmtId="0" fontId="21" fillId="4" borderId="128" xfId="2" applyFont="1" applyFill="1" applyBorder="1" applyAlignment="1">
      <alignment horizontal="center" vertical="center" wrapText="1"/>
    </xf>
    <xf numFmtId="2" fontId="20" fillId="4" borderId="129" xfId="2" applyNumberFormat="1" applyFont="1" applyFill="1" applyBorder="1" applyAlignment="1">
      <alignment horizontal="center" vertical="center" wrapText="1"/>
    </xf>
    <xf numFmtId="2" fontId="21" fillId="4" borderId="129" xfId="2" applyNumberFormat="1" applyFont="1" applyFill="1" applyBorder="1" applyAlignment="1">
      <alignment horizontal="center" vertical="center" wrapText="1"/>
    </xf>
    <xf numFmtId="2" fontId="21" fillId="4" borderId="91" xfId="2" applyNumberFormat="1" applyFont="1" applyFill="1" applyBorder="1" applyAlignment="1" applyProtection="1">
      <alignment horizontal="center" vertical="center" wrapText="1"/>
    </xf>
    <xf numFmtId="0" fontId="20" fillId="0" borderId="126" xfId="2" applyNumberFormat="1" applyFont="1" applyFill="1" applyBorder="1" applyAlignment="1">
      <alignment vertical="center"/>
    </xf>
    <xf numFmtId="2" fontId="20" fillId="0" borderId="83" xfId="2" applyNumberFormat="1" applyFont="1" applyFill="1" applyBorder="1" applyAlignment="1">
      <alignment horizontal="center" vertical="center"/>
    </xf>
    <xf numFmtId="2" fontId="21" fillId="0" borderId="83" xfId="2" applyNumberFormat="1" applyFont="1" applyFill="1" applyBorder="1" applyAlignment="1">
      <alignment horizontal="center" vertical="center"/>
    </xf>
    <xf numFmtId="2" fontId="21" fillId="0" borderId="84" xfId="2" applyNumberFormat="1" applyFont="1" applyFill="1" applyBorder="1" applyAlignment="1">
      <alignment horizontal="center" vertical="center"/>
    </xf>
    <xf numFmtId="0" fontId="20" fillId="0" borderId="128" xfId="2" applyNumberFormat="1" applyFont="1" applyFill="1" applyBorder="1" applyAlignment="1">
      <alignment vertical="center"/>
    </xf>
    <xf numFmtId="2" fontId="20" fillId="0" borderId="129" xfId="2" applyNumberFormat="1" applyFont="1" applyFill="1" applyBorder="1" applyAlignment="1">
      <alignment horizontal="center" vertical="center"/>
    </xf>
    <xf numFmtId="2" fontId="21" fillId="0" borderId="129" xfId="2" applyNumberFormat="1" applyFont="1" applyFill="1" applyBorder="1" applyAlignment="1">
      <alignment horizontal="center" vertical="center"/>
    </xf>
    <xf numFmtId="2" fontId="21" fillId="0" borderId="91" xfId="2" applyNumberFormat="1" applyFont="1" applyFill="1" applyBorder="1" applyAlignment="1">
      <alignment horizontal="center" vertical="center"/>
    </xf>
    <xf numFmtId="0" fontId="44" fillId="4" borderId="0" xfId="2" applyNumberFormat="1" applyFont="1" applyFill="1" applyBorder="1" applyAlignment="1" applyProtection="1">
      <alignment vertical="top"/>
      <protection locked="0"/>
    </xf>
    <xf numFmtId="0" fontId="23" fillId="4" borderId="0" xfId="2" applyNumberFormat="1" applyFont="1" applyFill="1" applyBorder="1" applyAlignment="1" applyProtection="1">
      <alignment horizontal="center" vertical="center"/>
    </xf>
    <xf numFmtId="0" fontId="20" fillId="4" borderId="0" xfId="2" applyNumberFormat="1" applyFont="1" applyFill="1" applyBorder="1" applyAlignment="1" applyProtection="1">
      <alignment horizontal="left" vertical="center" wrapText="1"/>
      <protection locked="0"/>
    </xf>
    <xf numFmtId="0" fontId="21" fillId="10" borderId="130" xfId="2" applyNumberFormat="1" applyFont="1" applyFill="1" applyBorder="1" applyAlignment="1" applyProtection="1">
      <alignment horizontal="left" vertical="center" wrapText="1"/>
    </xf>
    <xf numFmtId="0" fontId="21" fillId="10" borderId="117" xfId="2" applyNumberFormat="1" applyFont="1" applyFill="1" applyBorder="1" applyAlignment="1" applyProtection="1">
      <alignment horizontal="center" vertical="center" wrapText="1"/>
    </xf>
    <xf numFmtId="0" fontId="21" fillId="10" borderId="112" xfId="2" applyFont="1" applyFill="1" applyBorder="1" applyAlignment="1">
      <alignment horizontal="center" vertical="center" wrapText="1"/>
    </xf>
    <xf numFmtId="0" fontId="20" fillId="0" borderId="131" xfId="2" applyFont="1" applyFill="1" applyBorder="1" applyAlignment="1">
      <alignment horizontal="left" vertical="top" wrapText="1"/>
    </xf>
    <xf numFmtId="2" fontId="20" fillId="0" borderId="83" xfId="2" applyNumberFormat="1" applyFont="1" applyFill="1" applyBorder="1" applyAlignment="1">
      <alignment horizontal="center" vertical="center" wrapText="1"/>
    </xf>
    <xf numFmtId="2" fontId="21" fillId="0" borderId="132" xfId="2" applyNumberFormat="1" applyFont="1" applyFill="1" applyBorder="1" applyAlignment="1">
      <alignment horizontal="center" vertical="center" wrapText="1"/>
    </xf>
    <xf numFmtId="0" fontId="21" fillId="10" borderId="131" xfId="2" applyNumberFormat="1" applyFont="1" applyFill="1" applyBorder="1" applyAlignment="1" applyProtection="1">
      <alignment horizontal="left" vertical="center" wrapText="1"/>
    </xf>
    <xf numFmtId="2" fontId="20" fillId="10" borderId="83" xfId="2" applyNumberFormat="1" applyFont="1" applyFill="1" applyBorder="1" applyAlignment="1" applyProtection="1">
      <alignment horizontal="center" vertical="center" wrapText="1"/>
      <protection locked="0"/>
    </xf>
    <xf numFmtId="2" fontId="21" fillId="10" borderId="132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14" xfId="2" applyNumberFormat="1" applyFont="1" applyFill="1" applyBorder="1" applyAlignment="1" applyProtection="1">
      <alignment horizontal="left" vertical="top" wrapText="1"/>
      <protection locked="0"/>
    </xf>
    <xf numFmtId="2" fontId="20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33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134" xfId="2" applyFont="1" applyFill="1" applyBorder="1" applyAlignment="1">
      <alignment horizontal="left" vertical="top" wrapText="1"/>
    </xf>
    <xf numFmtId="2" fontId="20" fillId="0" borderId="101" xfId="2" applyNumberFormat="1" applyFont="1" applyFill="1" applyBorder="1" applyAlignment="1">
      <alignment horizontal="center" vertical="center" wrapText="1"/>
    </xf>
    <xf numFmtId="2" fontId="21" fillId="0" borderId="135" xfId="2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top" wrapText="1"/>
    </xf>
    <xf numFmtId="0" fontId="20" fillId="0" borderId="0" xfId="2" applyNumberFormat="1" applyFont="1" applyFill="1" applyBorder="1" applyAlignment="1" applyProtection="1">
      <alignment horizontal="left" vertical="top" wrapText="1"/>
      <protection locked="0"/>
    </xf>
    <xf numFmtId="0" fontId="21" fillId="0" borderId="110" xfId="2" applyNumberFormat="1" applyFont="1" applyFill="1" applyBorder="1" applyAlignment="1">
      <alignment horizontal="center"/>
    </xf>
    <xf numFmtId="0" fontId="21" fillId="10" borderId="136" xfId="2" applyNumberFormat="1" applyFont="1" applyFill="1" applyBorder="1" applyAlignment="1" applyProtection="1">
      <alignment horizontal="center" vertical="center" wrapText="1"/>
    </xf>
    <xf numFmtId="0" fontId="20" fillId="10" borderId="137" xfId="2" applyNumberFormat="1" applyFont="1" applyFill="1" applyBorder="1" applyAlignment="1" applyProtection="1">
      <alignment horizontal="center" vertical="center" wrapText="1"/>
    </xf>
    <xf numFmtId="0" fontId="21" fillId="10" borderId="138" xfId="2" applyFont="1" applyFill="1" applyBorder="1" applyAlignment="1">
      <alignment horizontal="center" vertical="center" wrapText="1"/>
    </xf>
    <xf numFmtId="0" fontId="20" fillId="10" borderId="138" xfId="2" applyFont="1" applyFill="1" applyBorder="1" applyAlignment="1">
      <alignment horizontal="center" vertical="center" wrapText="1"/>
    </xf>
    <xf numFmtId="0" fontId="21" fillId="10" borderId="137" xfId="2" applyNumberFormat="1" applyFont="1" applyFill="1" applyBorder="1" applyAlignment="1" applyProtection="1">
      <alignment horizontal="center" vertical="center" wrapText="1"/>
    </xf>
    <xf numFmtId="2" fontId="20" fillId="0" borderId="106" xfId="2" applyNumberFormat="1" applyFont="1" applyFill="1" applyBorder="1" applyAlignment="1">
      <alignment horizontal="center" vertical="center" wrapText="1"/>
    </xf>
    <xf numFmtId="2" fontId="21" fillId="0" borderId="139" xfId="2" applyNumberFormat="1" applyFont="1" applyFill="1" applyBorder="1" applyAlignment="1">
      <alignment horizontal="center" vertical="center" wrapText="1"/>
    </xf>
    <xf numFmtId="0" fontId="20" fillId="0" borderId="4" xfId="2" applyNumberFormat="1" applyFont="1" applyFill="1" applyBorder="1" applyAlignment="1"/>
    <xf numFmtId="0" fontId="20" fillId="0" borderId="8" xfId="2" applyNumberFormat="1" applyFont="1" applyFill="1" applyBorder="1" applyAlignment="1"/>
    <xf numFmtId="0" fontId="20" fillId="0" borderId="13" xfId="2" applyNumberFormat="1" applyFont="1" applyFill="1" applyBorder="1" applyAlignment="1"/>
    <xf numFmtId="0" fontId="4" fillId="0" borderId="9" xfId="2" applyNumberFormat="1" applyFont="1" applyFill="1" applyBorder="1" applyAlignment="1">
      <alignment horizontal="center" wrapText="1"/>
    </xf>
    <xf numFmtId="0" fontId="4" fillId="0" borderId="0" xfId="2" applyNumberFormat="1" applyFont="1" applyFill="1" applyBorder="1" applyAlignment="1">
      <alignment horizontal="center" wrapText="1"/>
    </xf>
    <xf numFmtId="0" fontId="4" fillId="0" borderId="13" xfId="2" applyNumberFormat="1" applyFont="1" applyFill="1" applyBorder="1" applyAlignment="1">
      <alignment horizontal="center" wrapText="1"/>
    </xf>
    <xf numFmtId="0" fontId="46" fillId="0" borderId="9" xfId="9" applyNumberFormat="1" applyFont="1" applyFill="1" applyBorder="1" applyAlignment="1" applyProtection="1">
      <alignment horizontal="center"/>
    </xf>
    <xf numFmtId="0" fontId="46" fillId="0" borderId="0" xfId="9" applyNumberFormat="1" applyFont="1" applyFill="1" applyBorder="1" applyAlignment="1" applyProtection="1">
      <alignment horizontal="center"/>
    </xf>
    <xf numFmtId="0" fontId="46" fillId="0" borderId="13" xfId="9" applyNumberFormat="1" applyFont="1" applyFill="1" applyBorder="1" applyAlignment="1" applyProtection="1">
      <alignment horizontal="center"/>
    </xf>
    <xf numFmtId="0" fontId="20" fillId="0" borderId="14" xfId="2" applyNumberFormat="1" applyFont="1" applyFill="1" applyBorder="1" applyAlignment="1"/>
    <xf numFmtId="0" fontId="20" fillId="0" borderId="18" xfId="2" applyNumberFormat="1" applyFont="1" applyFill="1" applyBorder="1" applyAlignment="1"/>
    <xf numFmtId="0" fontId="17" fillId="0" borderId="0" xfId="0" applyFont="1"/>
    <xf numFmtId="0" fontId="47" fillId="0" borderId="0" xfId="9" applyFont="1" applyAlignment="1" applyProtection="1"/>
  </cellXfs>
  <cellStyles count="10">
    <cellStyle name="Hipervínculo" xfId="9" builtinId="8"/>
    <cellStyle name="Normal" xfId="0" builtinId="0"/>
    <cellStyle name="Normal 2" xfId="2"/>
    <cellStyle name="Normal 2 2" xfId="1"/>
    <cellStyle name="Normal 3 2" xfId="6"/>
    <cellStyle name="Normal 3 3" xfId="3"/>
    <cellStyle name="Normal 3 3 2" xfId="4"/>
    <cellStyle name="Normal_producto intermedio 42-04 2" xfId="5"/>
    <cellStyle name="Porcentaje 2" xfId="7"/>
    <cellStyle name="Porcentaje 2 2" xfId="8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</xdr:colOff>
          <xdr:row>45</xdr:row>
          <xdr:rowOff>144780</xdr:rowOff>
        </xdr:from>
        <xdr:to>
          <xdr:col>6</xdr:col>
          <xdr:colOff>746760</xdr:colOff>
          <xdr:row>61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42</xdr:row>
          <xdr:rowOff>68580</xdr:rowOff>
        </xdr:from>
        <xdr:to>
          <xdr:col>6</xdr:col>
          <xdr:colOff>883920</xdr:colOff>
          <xdr:row>62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43</xdr:row>
          <xdr:rowOff>121920</xdr:rowOff>
        </xdr:from>
        <xdr:to>
          <xdr:col>6</xdr:col>
          <xdr:colOff>914400</xdr:colOff>
          <xdr:row>67</xdr:row>
          <xdr:rowOff>99060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4S3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CEITE%202019%20s3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3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3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3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S3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VINO%202019%20s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DORES"/>
      <sheetName val="Precio medio nacional 2018-2019"/>
      <sheetName val="Bruselas (I) e ISAMM"/>
      <sheetName val="Serie semanal"/>
      <sheetName val="Hoja para comparativa semanal"/>
      <sheetName val="Antigua Pag 9"/>
      <sheetName val="Nuevo ISC pág 13"/>
      <sheetName val="XDatos AND+INFX"/>
      <sheetName val="Datos"/>
      <sheetName val="Promedio Andalucia+INFOAGRA"/>
      <sheetName val="Florencio Soria ANDALUCIA"/>
      <sheetName val="José A. Sanchez. INFOAGRA"/>
      <sheetName val="Pedro Simón EXTREMADURA"/>
      <sheetName val="Lonja Extremadura"/>
      <sheetName val="Ballvé Mariné, TORTOSA TARRAG"/>
      <sheetName val="JESÚS ANGEL MACLM CIUDAD REAL"/>
      <sheetName val="JESÚS ANGEL MARCOS CLM TOLEDO"/>
      <sheetName val="GIRASOL"/>
      <sheetName val="TELELONJAS"/>
      <sheetName val="Integración Telelonjas y otros"/>
      <sheetName val="Ponderación 2018-2019"/>
      <sheetName val="Ponderación 2019-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C4" t="str">
            <v>Semana 
16 - 22/09
2019</v>
          </cell>
        </row>
      </sheetData>
      <sheetData sheetId="8">
        <row r="8">
          <cell r="F8">
            <v>221.11</v>
          </cell>
        </row>
        <row r="9">
          <cell r="F9">
            <v>222</v>
          </cell>
        </row>
        <row r="10">
          <cell r="F10">
            <v>231.87</v>
          </cell>
        </row>
        <row r="11">
          <cell r="F11">
            <v>226.70499999999998</v>
          </cell>
        </row>
        <row r="12">
          <cell r="F12">
            <v>223.25</v>
          </cell>
        </row>
        <row r="13">
          <cell r="F13">
            <v>218</v>
          </cell>
        </row>
        <row r="14">
          <cell r="F14">
            <v>225.25</v>
          </cell>
        </row>
        <row r="15">
          <cell r="F15">
            <v>220</v>
          </cell>
        </row>
        <row r="16">
          <cell r="F16">
            <v>235</v>
          </cell>
        </row>
        <row r="18">
          <cell r="F18">
            <v>204.22499999999999</v>
          </cell>
        </row>
        <row r="19">
          <cell r="F19">
            <v>206</v>
          </cell>
        </row>
        <row r="20">
          <cell r="F20">
            <v>205.125</v>
          </cell>
        </row>
        <row r="21">
          <cell r="F21">
            <v>208.75</v>
          </cell>
        </row>
        <row r="22">
          <cell r="F22">
            <v>206</v>
          </cell>
        </row>
        <row r="23">
          <cell r="F23">
            <v>204.25</v>
          </cell>
        </row>
        <row r="24">
          <cell r="F24">
            <v>207.5</v>
          </cell>
        </row>
        <row r="25">
          <cell r="F25">
            <v>202</v>
          </cell>
        </row>
        <row r="27">
          <cell r="F27">
            <v>197.4</v>
          </cell>
        </row>
        <row r="28">
          <cell r="F28">
            <v>200.5</v>
          </cell>
        </row>
        <row r="29">
          <cell r="F29">
            <v>198.875</v>
          </cell>
        </row>
        <row r="30">
          <cell r="F30">
            <v>206.5</v>
          </cell>
        </row>
        <row r="31">
          <cell r="F31">
            <v>185</v>
          </cell>
        </row>
        <row r="32">
          <cell r="F32">
            <v>202.39499999999998</v>
          </cell>
        </row>
        <row r="33">
          <cell r="F33">
            <v>192.5</v>
          </cell>
        </row>
        <row r="35">
          <cell r="F35">
            <v>202.5</v>
          </cell>
        </row>
        <row r="36">
          <cell r="F36">
            <v>200</v>
          </cell>
        </row>
        <row r="37">
          <cell r="F37">
            <v>203.73500000000001</v>
          </cell>
        </row>
        <row r="38">
          <cell r="F38">
            <v>205</v>
          </cell>
        </row>
        <row r="40">
          <cell r="F40">
            <v>83</v>
          </cell>
        </row>
        <row r="41">
          <cell r="F41">
            <v>75</v>
          </cell>
        </row>
        <row r="42">
          <cell r="F42">
            <v>77.5</v>
          </cell>
        </row>
        <row r="44">
          <cell r="F44">
            <v>111</v>
          </cell>
        </row>
        <row r="45">
          <cell r="F45">
            <v>108</v>
          </cell>
        </row>
        <row r="46">
          <cell r="F46">
            <v>110</v>
          </cell>
        </row>
        <row r="48">
          <cell r="C48">
            <v>77.72</v>
          </cell>
        </row>
        <row r="49">
          <cell r="C49">
            <v>79.28</v>
          </cell>
        </row>
        <row r="50">
          <cell r="C50">
            <v>80</v>
          </cell>
        </row>
        <row r="55">
          <cell r="F55">
            <v>324.93159837444904</v>
          </cell>
        </row>
        <row r="56">
          <cell r="F56">
            <v>286.72500000000002</v>
          </cell>
        </row>
        <row r="57">
          <cell r="F57">
            <v>320.26608293867696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>
        <row r="13">
          <cell r="G13">
            <v>43724</v>
          </cell>
          <cell r="H13">
            <v>43725</v>
          </cell>
          <cell r="I13">
            <v>43726</v>
          </cell>
          <cell r="J13">
            <v>43727</v>
          </cell>
          <cell r="K13">
            <v>43728</v>
          </cell>
          <cell r="L13">
            <v>43729</v>
          </cell>
          <cell r="M13">
            <v>43730</v>
          </cell>
        </row>
      </sheetData>
      <sheetData sheetId="1">
        <row r="13">
          <cell r="G13" t="str">
            <v>Semana 38 - 2019: 16/09 - 22/09</v>
          </cell>
        </row>
      </sheetData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DORES"/>
      <sheetName val="Gráficas Precios €Hectolitro"/>
      <sheetName val="Gráficas Precios RUEDA RIOJA"/>
      <sheetName val="Precios medios"/>
      <sheetName val="Comparativa semanal € HL"/>
      <sheetName val="Envios"/>
      <sheetName val="Nuevo ISC pág 12"/>
      <sheetName val="CALCULO"/>
      <sheetName val="Jesús A. Marcos BLANCO ALBACETE"/>
      <sheetName val="Jesús A. Marcos TINTO ALBACETE"/>
      <sheetName val="Jesús A. Marco BLANCO CIUD REAL"/>
      <sheetName val="Jesús A. Marcos TINTO CIUDAD RE"/>
      <sheetName val="Jesús A. Marcos BLANCO CUENCA"/>
      <sheetName val="Jesús A. Marcos. TINTO CUENCA"/>
      <sheetName val="Jesús A. Marcos BLANCO TOLEDO"/>
      <sheetName val="Jesús A. Marcos. TINTO TOLEDO"/>
      <sheetName val="Dpto. Precios Lonja EXTR BLANCO"/>
      <sheetName val="Pedro Simón. BLANCO BADAJOZ"/>
      <sheetName val="Pedro Simón TINTO  BADAJOZ"/>
      <sheetName val="Dpto. Precios Lonja EXTRE TINTO"/>
      <sheetName val="Estadist. Agricola.TINTO MURCIA"/>
      <sheetName val="Precios capa  TINTO VALENCIA"/>
      <sheetName val="INFOAGRA BADAJOZ BLANCO"/>
      <sheetName val="INFOAGRA BADAJOZ TINTO"/>
      <sheetName val="INFOAGRA C REAL BLANCO"/>
      <sheetName val="INFOAGRA C REAL TINTO"/>
      <sheetName val="INFOAGRA CUENCA BLANCO"/>
      <sheetName val="INFOAGRA CUENCA TINTO"/>
      <sheetName val="INFOAGRA TOLEDO BLANCO"/>
      <sheetName val="INFOAGRA TOLEDO TINTO"/>
      <sheetName val="INFOAGRA ALBACETE BLANCO"/>
      <sheetName val="INFOAGRA ALBACETE TINTO"/>
      <sheetName val="BLANCO RUEDA 1ª Q."/>
      <sheetName val="BLANCO RUEDA 2ª Q."/>
      <sheetName val="TINTO RIOJA 1ª Q."/>
      <sheetName val="TINTO RIOJA 2ª Q."/>
      <sheetName val="TELELONJAS"/>
      <sheetName val="Ponderación BLANCO 2018"/>
      <sheetName val=" Ponderación TINTO 2018"/>
      <sheetName val="Ponderación BLANCO 2019"/>
      <sheetName val="Ponderación TINTO 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F6" t="str">
            <v>Semana 
16 - 22/09
2019</v>
          </cell>
        </row>
        <row r="34">
          <cell r="D34">
            <v>34.092408779524874</v>
          </cell>
          <cell r="J34">
            <v>31.002509732248392</v>
          </cell>
          <cell r="P34">
            <v>25.634550000000065</v>
          </cell>
          <cell r="V34">
            <v>29.149996979104813</v>
          </cell>
          <cell r="AH34">
            <v>26.598765165470166</v>
          </cell>
        </row>
        <row r="71">
          <cell r="H71">
            <v>35.838176959493389</v>
          </cell>
          <cell r="Q71">
            <v>29.971884955922398</v>
          </cell>
          <cell r="Z71">
            <v>43.354192285824489</v>
          </cell>
          <cell r="AI71">
            <v>42.384928307508339</v>
          </cell>
          <cell r="AR71">
            <v>51.202500000014851</v>
          </cell>
          <cell r="BA71">
            <v>40.227676552052195</v>
          </cell>
          <cell r="BJ71">
            <v>40.889996027641928</v>
          </cell>
        </row>
        <row r="94">
          <cell r="D94">
            <v>150.99296379853334</v>
          </cell>
        </row>
        <row r="118">
          <cell r="D118">
            <v>133.26356847636876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/>
  </sheetViews>
  <sheetFormatPr baseColWidth="10" defaultRowHeight="12.6" x14ac:dyDescent="0.2"/>
  <cols>
    <col min="1" max="16384" width="11.5546875" style="731"/>
  </cols>
  <sheetData>
    <row r="1" spans="1:5" x14ac:dyDescent="0.2">
      <c r="A1" s="731" t="s">
        <v>548</v>
      </c>
    </row>
    <row r="2" spans="1:5" x14ac:dyDescent="0.2">
      <c r="A2" s="731" t="s">
        <v>549</v>
      </c>
    </row>
    <row r="3" spans="1:5" x14ac:dyDescent="0.2">
      <c r="A3" s="731" t="s">
        <v>550</v>
      </c>
    </row>
    <row r="4" spans="1:5" x14ac:dyDescent="0.2">
      <c r="A4" s="732" t="s">
        <v>551</v>
      </c>
      <c r="B4" s="732"/>
      <c r="C4" s="732"/>
      <c r="D4" s="732"/>
      <c r="E4" s="732"/>
    </row>
    <row r="5" spans="1:5" x14ac:dyDescent="0.2">
      <c r="A5" s="732" t="s">
        <v>571</v>
      </c>
      <c r="B5" s="732"/>
      <c r="C5" s="732"/>
      <c r="D5" s="732"/>
      <c r="E5" s="732"/>
    </row>
    <row r="7" spans="1:5" x14ac:dyDescent="0.2">
      <c r="A7" s="731" t="s">
        <v>552</v>
      </c>
    </row>
    <row r="8" spans="1:5" x14ac:dyDescent="0.2">
      <c r="A8" s="732" t="s">
        <v>553</v>
      </c>
      <c r="B8" s="732"/>
      <c r="C8" s="732"/>
      <c r="D8" s="732"/>
      <c r="E8" s="732"/>
    </row>
    <row r="10" spans="1:5" x14ac:dyDescent="0.2">
      <c r="A10" s="731" t="s">
        <v>554</v>
      </c>
    </row>
    <row r="11" spans="1:5" x14ac:dyDescent="0.2">
      <c r="A11" s="731" t="s">
        <v>555</v>
      </c>
    </row>
    <row r="12" spans="1:5" x14ac:dyDescent="0.2">
      <c r="A12" s="732" t="s">
        <v>572</v>
      </c>
      <c r="B12" s="732"/>
      <c r="C12" s="732"/>
      <c r="D12" s="732"/>
      <c r="E12" s="732"/>
    </row>
    <row r="13" spans="1:5" x14ac:dyDescent="0.2">
      <c r="A13" s="732" t="s">
        <v>573</v>
      </c>
      <c r="B13" s="732"/>
      <c r="C13" s="732"/>
      <c r="D13" s="732"/>
      <c r="E13" s="732"/>
    </row>
    <row r="14" spans="1:5" x14ac:dyDescent="0.2">
      <c r="A14" s="732" t="s">
        <v>574</v>
      </c>
      <c r="B14" s="732"/>
      <c r="C14" s="732"/>
      <c r="D14" s="732"/>
      <c r="E14" s="732"/>
    </row>
    <row r="15" spans="1:5" x14ac:dyDescent="0.2">
      <c r="A15" s="732" t="s">
        <v>575</v>
      </c>
      <c r="B15" s="732"/>
      <c r="C15" s="732"/>
      <c r="D15" s="732"/>
      <c r="E15" s="732"/>
    </row>
    <row r="16" spans="1:5" x14ac:dyDescent="0.2">
      <c r="A16" s="732" t="s">
        <v>576</v>
      </c>
      <c r="B16" s="732"/>
      <c r="C16" s="732"/>
      <c r="D16" s="732"/>
      <c r="E16" s="732"/>
    </row>
    <row r="17" spans="1:5" x14ac:dyDescent="0.2">
      <c r="A17" s="731" t="s">
        <v>556</v>
      </c>
    </row>
    <row r="18" spans="1:5" x14ac:dyDescent="0.2">
      <c r="A18" s="731" t="s">
        <v>557</v>
      </c>
    </row>
    <row r="19" spans="1:5" x14ac:dyDescent="0.2">
      <c r="A19" s="732" t="s">
        <v>558</v>
      </c>
      <c r="B19" s="732"/>
      <c r="C19" s="732"/>
      <c r="D19" s="732"/>
      <c r="E19" s="732"/>
    </row>
    <row r="20" spans="1:5" x14ac:dyDescent="0.2">
      <c r="A20" s="732" t="s">
        <v>577</v>
      </c>
      <c r="B20" s="732"/>
      <c r="C20" s="732"/>
      <c r="D20" s="732"/>
      <c r="E20" s="732"/>
    </row>
    <row r="21" spans="1:5" x14ac:dyDescent="0.2">
      <c r="A21" s="731" t="s">
        <v>559</v>
      </c>
    </row>
    <row r="22" spans="1:5" x14ac:dyDescent="0.2">
      <c r="A22" s="732" t="s">
        <v>560</v>
      </c>
      <c r="B22" s="732"/>
      <c r="C22" s="732"/>
      <c r="D22" s="732"/>
      <c r="E22" s="732"/>
    </row>
    <row r="23" spans="1:5" x14ac:dyDescent="0.2">
      <c r="A23" s="732" t="s">
        <v>561</v>
      </c>
      <c r="B23" s="732"/>
      <c r="C23" s="732"/>
      <c r="D23" s="732"/>
      <c r="E23" s="732"/>
    </row>
    <row r="24" spans="1:5" x14ac:dyDescent="0.2">
      <c r="A24" s="731" t="s">
        <v>562</v>
      </c>
    </row>
    <row r="25" spans="1:5" x14ac:dyDescent="0.2">
      <c r="A25" s="731" t="s">
        <v>563</v>
      </c>
    </row>
    <row r="26" spans="1:5" x14ac:dyDescent="0.2">
      <c r="A26" s="732" t="s">
        <v>578</v>
      </c>
      <c r="B26" s="732"/>
      <c r="C26" s="732"/>
      <c r="D26" s="732"/>
      <c r="E26" s="732"/>
    </row>
    <row r="27" spans="1:5" x14ac:dyDescent="0.2">
      <c r="A27" s="732" t="s">
        <v>579</v>
      </c>
      <c r="B27" s="732"/>
      <c r="C27" s="732"/>
      <c r="D27" s="732"/>
      <c r="E27" s="732"/>
    </row>
    <row r="28" spans="1:5" x14ac:dyDescent="0.2">
      <c r="A28" s="732" t="s">
        <v>580</v>
      </c>
      <c r="B28" s="732"/>
      <c r="C28" s="732"/>
      <c r="D28" s="732"/>
      <c r="E28" s="732"/>
    </row>
    <row r="29" spans="1:5" x14ac:dyDescent="0.2">
      <c r="A29" s="731" t="s">
        <v>564</v>
      </c>
    </row>
    <row r="30" spans="1:5" x14ac:dyDescent="0.2">
      <c r="A30" s="732" t="s">
        <v>565</v>
      </c>
      <c r="B30" s="732"/>
      <c r="C30" s="732"/>
      <c r="D30" s="732"/>
      <c r="E30" s="732"/>
    </row>
    <row r="31" spans="1:5" x14ac:dyDescent="0.2">
      <c r="A31" s="731" t="s">
        <v>566</v>
      </c>
    </row>
    <row r="32" spans="1:5" x14ac:dyDescent="0.2">
      <c r="A32" s="732" t="s">
        <v>567</v>
      </c>
      <c r="B32" s="732"/>
      <c r="C32" s="732"/>
      <c r="D32" s="732"/>
      <c r="E32" s="732"/>
    </row>
    <row r="33" spans="1:5" x14ac:dyDescent="0.2">
      <c r="A33" s="732" t="s">
        <v>568</v>
      </c>
      <c r="B33" s="732"/>
      <c r="C33" s="732"/>
      <c r="D33" s="732"/>
      <c r="E33" s="732"/>
    </row>
    <row r="34" spans="1:5" x14ac:dyDescent="0.2">
      <c r="A34" s="732" t="s">
        <v>569</v>
      </c>
      <c r="B34" s="732"/>
      <c r="C34" s="732"/>
      <c r="D34" s="732"/>
      <c r="E34" s="732"/>
    </row>
    <row r="35" spans="1:5" x14ac:dyDescent="0.2">
      <c r="A35" s="732" t="s">
        <v>570</v>
      </c>
      <c r="B35" s="732"/>
      <c r="C35" s="732"/>
      <c r="D35" s="732"/>
      <c r="E35" s="732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showGridLines="0" zoomScale="70" zoomScaleNormal="70" zoomScaleSheetLayoutView="100" workbookViewId="0"/>
  </sheetViews>
  <sheetFormatPr baseColWidth="10" defaultColWidth="12.5546875" defaultRowHeight="13.8" x14ac:dyDescent="0.25"/>
  <cols>
    <col min="1" max="1" width="2.6640625" style="345" customWidth="1"/>
    <col min="2" max="2" width="20.6640625" style="346" customWidth="1"/>
    <col min="3" max="3" width="16.109375" style="346" customWidth="1"/>
    <col min="4" max="4" width="36.33203125" style="346" customWidth="1"/>
    <col min="5" max="5" width="8.109375" style="346" customWidth="1"/>
    <col min="6" max="6" width="19.44140625" style="346" bestFit="1" customWidth="1"/>
    <col min="7" max="13" width="10.6640625" style="346" customWidth="1"/>
    <col min="14" max="14" width="14.6640625" style="346" customWidth="1"/>
    <col min="15" max="15" width="3.6640625" style="347" customWidth="1"/>
    <col min="16" max="16" width="10.88671875" style="347" customWidth="1"/>
    <col min="17" max="17" width="12.5546875" style="347"/>
    <col min="18" max="19" width="14.6640625" style="347" bestFit="1" customWidth="1"/>
    <col min="20" max="20" width="12.88671875" style="347" bestFit="1" customWidth="1"/>
    <col min="21" max="16384" width="12.5546875" style="347"/>
  </cols>
  <sheetData>
    <row r="1" spans="1:21" ht="11.25" customHeight="1" x14ac:dyDescent="0.25"/>
    <row r="2" spans="1:21" x14ac:dyDescent="0.25">
      <c r="J2" s="348"/>
      <c r="K2" s="348"/>
      <c r="L2" s="349"/>
      <c r="M2" s="349"/>
      <c r="N2" s="350"/>
      <c r="O2" s="351"/>
    </row>
    <row r="3" spans="1:21" ht="0.75" customHeight="1" x14ac:dyDescent="0.25">
      <c r="J3" s="348"/>
      <c r="K3" s="348"/>
      <c r="L3" s="349"/>
      <c r="M3" s="349"/>
      <c r="N3" s="349"/>
      <c r="O3" s="351"/>
    </row>
    <row r="4" spans="1:21" ht="27" customHeight="1" x14ac:dyDescent="0.25">
      <c r="B4" s="352" t="s">
        <v>282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3"/>
    </row>
    <row r="5" spans="1:21" ht="26.25" customHeight="1" thickBot="1" x14ac:dyDescent="0.3">
      <c r="B5" s="354" t="s">
        <v>283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5"/>
    </row>
    <row r="6" spans="1:21" ht="24.75" customHeight="1" x14ac:dyDescent="0.25">
      <c r="B6" s="356" t="s">
        <v>284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8"/>
      <c r="O6" s="355"/>
    </row>
    <row r="7" spans="1:21" ht="19.5" customHeight="1" thickBot="1" x14ac:dyDescent="0.3">
      <c r="B7" s="359" t="s">
        <v>285</v>
      </c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1"/>
      <c r="O7" s="355"/>
      <c r="Q7" s="346"/>
    </row>
    <row r="8" spans="1:21" ht="16.5" customHeight="1" x14ac:dyDescent="0.25">
      <c r="B8" s="362" t="s">
        <v>286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55"/>
    </row>
    <row r="9" spans="1:21" s="365" customFormat="1" ht="12" customHeight="1" x14ac:dyDescent="0.25">
      <c r="A9" s="363"/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55"/>
    </row>
    <row r="10" spans="1:21" s="365" customFormat="1" ht="24.75" customHeight="1" x14ac:dyDescent="0.3">
      <c r="A10" s="363"/>
      <c r="B10" s="366" t="s">
        <v>287</v>
      </c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55"/>
    </row>
    <row r="11" spans="1:21" ht="6" customHeight="1" thickBot="1" x14ac:dyDescent="0.4"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8"/>
    </row>
    <row r="12" spans="1:21" ht="25.95" customHeight="1" x14ac:dyDescent="0.25">
      <c r="B12" s="369" t="s">
        <v>145</v>
      </c>
      <c r="C12" s="370" t="s">
        <v>288</v>
      </c>
      <c r="D12" s="371" t="s">
        <v>289</v>
      </c>
      <c r="E12" s="370" t="s">
        <v>290</v>
      </c>
      <c r="F12" s="371" t="s">
        <v>291</v>
      </c>
      <c r="G12" s="372" t="s">
        <v>292</v>
      </c>
      <c r="H12" s="373"/>
      <c r="I12" s="374"/>
      <c r="J12" s="373" t="s">
        <v>293</v>
      </c>
      <c r="K12" s="373"/>
      <c r="L12" s="375"/>
      <c r="M12" s="375"/>
      <c r="N12" s="376"/>
      <c r="O12" s="377"/>
      <c r="U12" s="346"/>
    </row>
    <row r="13" spans="1:21" ht="19.649999999999999" customHeight="1" x14ac:dyDescent="0.25">
      <c r="B13" s="378"/>
      <c r="C13" s="379"/>
      <c r="D13" s="380" t="s">
        <v>294</v>
      </c>
      <c r="E13" s="379"/>
      <c r="F13" s="380"/>
      <c r="G13" s="381">
        <v>43724</v>
      </c>
      <c r="H13" s="381">
        <f>G13+1</f>
        <v>43725</v>
      </c>
      <c r="I13" s="381">
        <f t="shared" ref="I13:M13" si="0">H13+1</f>
        <v>43726</v>
      </c>
      <c r="J13" s="381">
        <f t="shared" si="0"/>
        <v>43727</v>
      </c>
      <c r="K13" s="381">
        <f t="shared" si="0"/>
        <v>43728</v>
      </c>
      <c r="L13" s="381">
        <f t="shared" si="0"/>
        <v>43729</v>
      </c>
      <c r="M13" s="382">
        <f t="shared" si="0"/>
        <v>43730</v>
      </c>
      <c r="N13" s="383" t="s">
        <v>295</v>
      </c>
      <c r="O13" s="384"/>
    </row>
    <row r="14" spans="1:21" s="393" customFormat="1" ht="20.100000000000001" customHeight="1" x14ac:dyDescent="0.3">
      <c r="A14" s="345"/>
      <c r="B14" s="385" t="s">
        <v>296</v>
      </c>
      <c r="C14" s="386" t="s">
        <v>297</v>
      </c>
      <c r="D14" s="386" t="s">
        <v>298</v>
      </c>
      <c r="E14" s="386" t="s">
        <v>299</v>
      </c>
      <c r="F14" s="387" t="s">
        <v>300</v>
      </c>
      <c r="G14" s="388">
        <v>72.569999999999993</v>
      </c>
      <c r="H14" s="388">
        <v>72.569999999999993</v>
      </c>
      <c r="I14" s="388">
        <v>72.569999999999993</v>
      </c>
      <c r="J14" s="388">
        <v>72.569999999999993</v>
      </c>
      <c r="K14" s="388">
        <v>72.569999999999993</v>
      </c>
      <c r="L14" s="388" t="s">
        <v>301</v>
      </c>
      <c r="M14" s="389" t="s">
        <v>301</v>
      </c>
      <c r="N14" s="390">
        <v>72.569999999999993</v>
      </c>
      <c r="O14" s="391"/>
      <c r="P14" s="391"/>
      <c r="Q14" s="392"/>
    </row>
    <row r="15" spans="1:21" s="393" customFormat="1" ht="20.100000000000001" customHeight="1" thickBot="1" x14ac:dyDescent="0.35">
      <c r="A15" s="345"/>
      <c r="B15" s="394" t="s">
        <v>302</v>
      </c>
      <c r="C15" s="395" t="s">
        <v>236</v>
      </c>
      <c r="D15" s="395" t="s">
        <v>303</v>
      </c>
      <c r="E15" s="395" t="s">
        <v>299</v>
      </c>
      <c r="F15" s="395" t="s">
        <v>304</v>
      </c>
      <c r="G15" s="396">
        <v>60</v>
      </c>
      <c r="H15" s="396">
        <v>60</v>
      </c>
      <c r="I15" s="396">
        <v>60</v>
      </c>
      <c r="J15" s="396">
        <v>60</v>
      </c>
      <c r="K15" s="396">
        <v>60</v>
      </c>
      <c r="L15" s="396" t="s">
        <v>301</v>
      </c>
      <c r="M15" s="397" t="s">
        <v>301</v>
      </c>
      <c r="N15" s="398">
        <v>60</v>
      </c>
      <c r="O15" s="391"/>
      <c r="P15" s="391"/>
      <c r="Q15" s="392"/>
    </row>
    <row r="16" spans="1:21" s="404" customFormat="1" ht="18.75" customHeight="1" x14ac:dyDescent="0.45">
      <c r="A16" s="399"/>
      <c r="B16" s="400"/>
      <c r="C16" s="401"/>
      <c r="D16" s="400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2"/>
      <c r="P16" s="403"/>
      <c r="Q16" s="402"/>
    </row>
    <row r="17" spans="1:17" ht="15" customHeight="1" x14ac:dyDescent="0.4">
      <c r="B17" s="366" t="s">
        <v>305</v>
      </c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8"/>
      <c r="Q17" s="402"/>
    </row>
    <row r="18" spans="1:17" ht="4.5" customHeight="1" thickBot="1" x14ac:dyDescent="0.45">
      <c r="B18" s="364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6"/>
      <c r="Q18" s="402"/>
    </row>
    <row r="19" spans="1:17" ht="27" customHeight="1" x14ac:dyDescent="0.4">
      <c r="B19" s="369" t="s">
        <v>145</v>
      </c>
      <c r="C19" s="370" t="s">
        <v>288</v>
      </c>
      <c r="D19" s="371" t="s">
        <v>289</v>
      </c>
      <c r="E19" s="370" t="s">
        <v>290</v>
      </c>
      <c r="F19" s="371" t="s">
        <v>291</v>
      </c>
      <c r="G19" s="407" t="s">
        <v>292</v>
      </c>
      <c r="H19" s="375"/>
      <c r="I19" s="408"/>
      <c r="J19" s="375" t="s">
        <v>293</v>
      </c>
      <c r="K19" s="375"/>
      <c r="L19" s="375"/>
      <c r="M19" s="375"/>
      <c r="N19" s="376"/>
      <c r="O19" s="377"/>
      <c r="Q19" s="402"/>
    </row>
    <row r="20" spans="1:17" ht="19.649999999999999" customHeight="1" x14ac:dyDescent="0.4">
      <c r="B20" s="378"/>
      <c r="C20" s="379"/>
      <c r="D20" s="380" t="s">
        <v>294</v>
      </c>
      <c r="E20" s="379"/>
      <c r="F20" s="380" t="s">
        <v>306</v>
      </c>
      <c r="G20" s="381">
        <f t="shared" ref="G20:N20" si="1">G13</f>
        <v>43724</v>
      </c>
      <c r="H20" s="381">
        <f t="shared" si="1"/>
        <v>43725</v>
      </c>
      <c r="I20" s="381">
        <f t="shared" si="1"/>
        <v>43726</v>
      </c>
      <c r="J20" s="381">
        <f t="shared" si="1"/>
        <v>43727</v>
      </c>
      <c r="K20" s="381">
        <f t="shared" si="1"/>
        <v>43728</v>
      </c>
      <c r="L20" s="381">
        <f t="shared" si="1"/>
        <v>43729</v>
      </c>
      <c r="M20" s="409">
        <f t="shared" si="1"/>
        <v>43730</v>
      </c>
      <c r="N20" s="410" t="str">
        <f t="shared" si="1"/>
        <v>PMPS</v>
      </c>
      <c r="O20" s="384"/>
      <c r="Q20" s="402"/>
    </row>
    <row r="21" spans="1:17" s="393" customFormat="1" ht="20.100000000000001" customHeight="1" x14ac:dyDescent="0.3">
      <c r="A21" s="345"/>
      <c r="B21" s="411" t="s">
        <v>307</v>
      </c>
      <c r="C21" s="412" t="s">
        <v>229</v>
      </c>
      <c r="D21" s="412" t="s">
        <v>308</v>
      </c>
      <c r="E21" s="412" t="s">
        <v>299</v>
      </c>
      <c r="F21" s="412" t="s">
        <v>309</v>
      </c>
      <c r="G21" s="413">
        <v>135</v>
      </c>
      <c r="H21" s="413">
        <v>135</v>
      </c>
      <c r="I21" s="413">
        <v>135</v>
      </c>
      <c r="J21" s="413">
        <v>135</v>
      </c>
      <c r="K21" s="414">
        <v>135</v>
      </c>
      <c r="L21" s="414" t="s">
        <v>301</v>
      </c>
      <c r="M21" s="415" t="s">
        <v>301</v>
      </c>
      <c r="N21" s="416">
        <v>135</v>
      </c>
      <c r="O21" s="417"/>
      <c r="P21" s="391"/>
      <c r="Q21" s="392"/>
    </row>
    <row r="22" spans="1:17" s="393" customFormat="1" ht="20.100000000000001" customHeight="1" x14ac:dyDescent="0.3">
      <c r="A22" s="345"/>
      <c r="B22" s="411"/>
      <c r="C22" s="412" t="s">
        <v>229</v>
      </c>
      <c r="D22" s="412" t="s">
        <v>310</v>
      </c>
      <c r="E22" s="412" t="s">
        <v>299</v>
      </c>
      <c r="F22" s="412" t="s">
        <v>309</v>
      </c>
      <c r="G22" s="413">
        <v>95.56</v>
      </c>
      <c r="H22" s="413">
        <v>95.56</v>
      </c>
      <c r="I22" s="413">
        <v>95.56</v>
      </c>
      <c r="J22" s="413">
        <v>95.56</v>
      </c>
      <c r="K22" s="414">
        <v>95.56</v>
      </c>
      <c r="L22" s="414" t="s">
        <v>301</v>
      </c>
      <c r="M22" s="415" t="s">
        <v>301</v>
      </c>
      <c r="N22" s="416">
        <v>95.56</v>
      </c>
      <c r="O22" s="417"/>
      <c r="P22" s="391"/>
      <c r="Q22" s="392"/>
    </row>
    <row r="23" spans="1:17" s="393" customFormat="1" ht="20.100000000000001" customHeight="1" x14ac:dyDescent="0.3">
      <c r="A23" s="345"/>
      <c r="B23" s="411"/>
      <c r="C23" s="412" t="s">
        <v>166</v>
      </c>
      <c r="D23" s="412" t="s">
        <v>310</v>
      </c>
      <c r="E23" s="412" t="s">
        <v>299</v>
      </c>
      <c r="F23" s="412" t="s">
        <v>309</v>
      </c>
      <c r="G23" s="413">
        <v>53.38</v>
      </c>
      <c r="H23" s="413">
        <v>53.16</v>
      </c>
      <c r="I23" s="413">
        <v>53.08</v>
      </c>
      <c r="J23" s="413">
        <v>52.5</v>
      </c>
      <c r="K23" s="414">
        <v>52.5</v>
      </c>
      <c r="L23" s="414" t="s">
        <v>301</v>
      </c>
      <c r="M23" s="415" t="s">
        <v>301</v>
      </c>
      <c r="N23" s="416">
        <v>52.93</v>
      </c>
      <c r="O23" s="417"/>
      <c r="P23" s="391"/>
      <c r="Q23" s="392"/>
    </row>
    <row r="24" spans="1:17" s="393" customFormat="1" ht="20.100000000000001" customHeight="1" x14ac:dyDescent="0.3">
      <c r="A24" s="345"/>
      <c r="B24" s="411"/>
      <c r="C24" s="412" t="s">
        <v>229</v>
      </c>
      <c r="D24" s="412" t="s">
        <v>311</v>
      </c>
      <c r="E24" s="412" t="s">
        <v>299</v>
      </c>
      <c r="F24" s="412" t="s">
        <v>309</v>
      </c>
      <c r="G24" s="413">
        <v>86.2</v>
      </c>
      <c r="H24" s="413">
        <v>86.2</v>
      </c>
      <c r="I24" s="413">
        <v>86.2</v>
      </c>
      <c r="J24" s="413">
        <v>86.2</v>
      </c>
      <c r="K24" s="414">
        <v>86.2</v>
      </c>
      <c r="L24" s="414" t="s">
        <v>301</v>
      </c>
      <c r="M24" s="415" t="s">
        <v>301</v>
      </c>
      <c r="N24" s="416">
        <v>86.2</v>
      </c>
      <c r="O24" s="417"/>
      <c r="P24" s="391"/>
      <c r="Q24" s="392"/>
    </row>
    <row r="25" spans="1:17" s="393" customFormat="1" ht="20.100000000000001" customHeight="1" x14ac:dyDescent="0.3">
      <c r="A25" s="345"/>
      <c r="B25" s="411"/>
      <c r="C25" s="412" t="s">
        <v>166</v>
      </c>
      <c r="D25" s="412" t="s">
        <v>311</v>
      </c>
      <c r="E25" s="412" t="s">
        <v>299</v>
      </c>
      <c r="F25" s="412" t="s">
        <v>309</v>
      </c>
      <c r="G25" s="413">
        <v>46.5</v>
      </c>
      <c r="H25" s="413">
        <v>46.5</v>
      </c>
      <c r="I25" s="413">
        <v>46.5</v>
      </c>
      <c r="J25" s="413">
        <v>46.5</v>
      </c>
      <c r="K25" s="414">
        <v>46.5</v>
      </c>
      <c r="L25" s="414" t="s">
        <v>301</v>
      </c>
      <c r="M25" s="415" t="s">
        <v>301</v>
      </c>
      <c r="N25" s="416">
        <v>46.5</v>
      </c>
      <c r="O25" s="417"/>
      <c r="P25" s="391"/>
      <c r="Q25" s="392"/>
    </row>
    <row r="26" spans="1:17" s="393" customFormat="1" ht="20.100000000000001" customHeight="1" x14ac:dyDescent="0.3">
      <c r="A26" s="345"/>
      <c r="B26" s="411"/>
      <c r="C26" s="412" t="s">
        <v>229</v>
      </c>
      <c r="D26" s="412" t="s">
        <v>312</v>
      </c>
      <c r="E26" s="412" t="s">
        <v>299</v>
      </c>
      <c r="F26" s="412" t="s">
        <v>309</v>
      </c>
      <c r="G26" s="413">
        <v>102.07</v>
      </c>
      <c r="H26" s="413">
        <v>102.07</v>
      </c>
      <c r="I26" s="413">
        <v>102.07</v>
      </c>
      <c r="J26" s="413">
        <v>102.07</v>
      </c>
      <c r="K26" s="414">
        <v>102.07</v>
      </c>
      <c r="L26" s="414" t="s">
        <v>301</v>
      </c>
      <c r="M26" s="415" t="s">
        <v>301</v>
      </c>
      <c r="N26" s="416">
        <v>102.07</v>
      </c>
      <c r="O26" s="417"/>
      <c r="P26" s="391"/>
      <c r="Q26" s="392"/>
    </row>
    <row r="27" spans="1:17" s="393" customFormat="1" ht="20.100000000000001" customHeight="1" x14ac:dyDescent="0.3">
      <c r="A27" s="345"/>
      <c r="B27" s="411"/>
      <c r="C27" s="412" t="s">
        <v>229</v>
      </c>
      <c r="D27" s="412" t="s">
        <v>313</v>
      </c>
      <c r="E27" s="412" t="s">
        <v>299</v>
      </c>
      <c r="F27" s="412" t="s">
        <v>309</v>
      </c>
      <c r="G27" s="413">
        <v>89.99</v>
      </c>
      <c r="H27" s="413">
        <v>89.99</v>
      </c>
      <c r="I27" s="413">
        <v>89.99</v>
      </c>
      <c r="J27" s="413">
        <v>89.99</v>
      </c>
      <c r="K27" s="414">
        <v>89.99</v>
      </c>
      <c r="L27" s="414" t="s">
        <v>301</v>
      </c>
      <c r="M27" s="415" t="s">
        <v>301</v>
      </c>
      <c r="N27" s="416">
        <v>89.99</v>
      </c>
      <c r="O27" s="391"/>
      <c r="P27" s="391"/>
      <c r="Q27" s="392"/>
    </row>
    <row r="28" spans="1:17" s="393" customFormat="1" ht="20.100000000000001" customHeight="1" x14ac:dyDescent="0.3">
      <c r="A28" s="345"/>
      <c r="B28" s="418"/>
      <c r="C28" s="412" t="s">
        <v>166</v>
      </c>
      <c r="D28" s="412" t="s">
        <v>313</v>
      </c>
      <c r="E28" s="412" t="s">
        <v>299</v>
      </c>
      <c r="F28" s="412" t="s">
        <v>309</v>
      </c>
      <c r="G28" s="413">
        <v>63.05</v>
      </c>
      <c r="H28" s="413">
        <v>59.64</v>
      </c>
      <c r="I28" s="413">
        <v>60.05</v>
      </c>
      <c r="J28" s="413">
        <v>60.04</v>
      </c>
      <c r="K28" s="414">
        <v>60.06</v>
      </c>
      <c r="L28" s="414" t="s">
        <v>301</v>
      </c>
      <c r="M28" s="415" t="s">
        <v>301</v>
      </c>
      <c r="N28" s="416">
        <v>60.53</v>
      </c>
      <c r="O28" s="391"/>
      <c r="P28" s="391"/>
      <c r="Q28" s="392"/>
    </row>
    <row r="29" spans="1:17" s="393" customFormat="1" ht="20.100000000000001" customHeight="1" x14ac:dyDescent="0.3">
      <c r="A29" s="345"/>
      <c r="B29" s="411" t="s">
        <v>314</v>
      </c>
      <c r="C29" s="412" t="s">
        <v>166</v>
      </c>
      <c r="D29" s="412" t="s">
        <v>315</v>
      </c>
      <c r="E29" s="412" t="s">
        <v>299</v>
      </c>
      <c r="F29" s="412" t="s">
        <v>316</v>
      </c>
      <c r="G29" s="413">
        <v>81.599999999999994</v>
      </c>
      <c r="H29" s="413" t="s">
        <v>301</v>
      </c>
      <c r="I29" s="413">
        <v>85.33</v>
      </c>
      <c r="J29" s="413">
        <v>80.81</v>
      </c>
      <c r="K29" s="414">
        <v>79.709999999999994</v>
      </c>
      <c r="L29" s="414" t="s">
        <v>301</v>
      </c>
      <c r="M29" s="415" t="s">
        <v>301</v>
      </c>
      <c r="N29" s="416">
        <v>81.540000000000006</v>
      </c>
      <c r="O29" s="417"/>
      <c r="P29" s="391"/>
      <c r="Q29" s="392"/>
    </row>
    <row r="30" spans="1:17" s="393" customFormat="1" ht="20.100000000000001" customHeight="1" x14ac:dyDescent="0.3">
      <c r="A30" s="345"/>
      <c r="B30" s="411"/>
      <c r="C30" s="412" t="s">
        <v>189</v>
      </c>
      <c r="D30" s="412" t="s">
        <v>315</v>
      </c>
      <c r="E30" s="412" t="s">
        <v>299</v>
      </c>
      <c r="F30" s="412" t="s">
        <v>316</v>
      </c>
      <c r="G30" s="413">
        <v>83.73</v>
      </c>
      <c r="H30" s="413">
        <v>83.73</v>
      </c>
      <c r="I30" s="413" t="s">
        <v>301</v>
      </c>
      <c r="J30" s="413" t="s">
        <v>301</v>
      </c>
      <c r="K30" s="414" t="s">
        <v>301</v>
      </c>
      <c r="L30" s="414" t="s">
        <v>301</v>
      </c>
      <c r="M30" s="415" t="s">
        <v>301</v>
      </c>
      <c r="N30" s="416">
        <v>83.73</v>
      </c>
      <c r="O30" s="417"/>
      <c r="P30" s="391"/>
      <c r="Q30" s="392"/>
    </row>
    <row r="31" spans="1:17" s="393" customFormat="1" ht="20.100000000000001" customHeight="1" x14ac:dyDescent="0.3">
      <c r="A31" s="345"/>
      <c r="B31" s="411"/>
      <c r="C31" s="412" t="s">
        <v>166</v>
      </c>
      <c r="D31" s="412" t="s">
        <v>317</v>
      </c>
      <c r="E31" s="412" t="s">
        <v>299</v>
      </c>
      <c r="F31" s="412" t="s">
        <v>318</v>
      </c>
      <c r="G31" s="413">
        <v>83.5</v>
      </c>
      <c r="H31" s="413" t="s">
        <v>301</v>
      </c>
      <c r="I31" s="413">
        <v>78.19</v>
      </c>
      <c r="J31" s="413">
        <v>78.58</v>
      </c>
      <c r="K31" s="414">
        <v>79</v>
      </c>
      <c r="L31" s="414" t="s">
        <v>301</v>
      </c>
      <c r="M31" s="415" t="s">
        <v>301</v>
      </c>
      <c r="N31" s="416">
        <v>79.91</v>
      </c>
      <c r="O31" s="417"/>
      <c r="P31" s="391"/>
      <c r="Q31" s="392"/>
    </row>
    <row r="32" spans="1:17" s="393" customFormat="1" ht="20.100000000000001" customHeight="1" x14ac:dyDescent="0.3">
      <c r="A32" s="345"/>
      <c r="B32" s="411"/>
      <c r="C32" s="412" t="s">
        <v>189</v>
      </c>
      <c r="D32" s="412" t="s">
        <v>317</v>
      </c>
      <c r="E32" s="412" t="s">
        <v>299</v>
      </c>
      <c r="F32" s="412" t="s">
        <v>318</v>
      </c>
      <c r="G32" s="413">
        <v>87.78</v>
      </c>
      <c r="H32" s="413">
        <v>89.08</v>
      </c>
      <c r="I32" s="413">
        <v>86.63</v>
      </c>
      <c r="J32" s="413" t="s">
        <v>301</v>
      </c>
      <c r="K32" s="414" t="s">
        <v>301</v>
      </c>
      <c r="L32" s="414" t="s">
        <v>301</v>
      </c>
      <c r="M32" s="415" t="s">
        <v>301</v>
      </c>
      <c r="N32" s="416">
        <v>87.71</v>
      </c>
      <c r="O32" s="417"/>
      <c r="P32" s="391"/>
      <c r="Q32" s="392"/>
    </row>
    <row r="33" spans="1:17" s="393" customFormat="1" ht="20.100000000000001" customHeight="1" x14ac:dyDescent="0.3">
      <c r="A33" s="345"/>
      <c r="B33" s="411"/>
      <c r="C33" s="412" t="s">
        <v>166</v>
      </c>
      <c r="D33" s="412" t="s">
        <v>319</v>
      </c>
      <c r="E33" s="412" t="s">
        <v>299</v>
      </c>
      <c r="F33" s="412" t="s">
        <v>320</v>
      </c>
      <c r="G33" s="413">
        <v>79</v>
      </c>
      <c r="H33" s="413" t="s">
        <v>301</v>
      </c>
      <c r="I33" s="413">
        <v>79</v>
      </c>
      <c r="J33" s="413">
        <v>79</v>
      </c>
      <c r="K33" s="414">
        <v>79</v>
      </c>
      <c r="L33" s="414" t="s">
        <v>301</v>
      </c>
      <c r="M33" s="415" t="s">
        <v>301</v>
      </c>
      <c r="N33" s="416">
        <v>79</v>
      </c>
      <c r="O33" s="417"/>
      <c r="P33" s="391"/>
      <c r="Q33" s="392"/>
    </row>
    <row r="34" spans="1:17" s="393" customFormat="1" ht="20.100000000000001" customHeight="1" x14ac:dyDescent="0.3">
      <c r="A34" s="345"/>
      <c r="B34" s="411"/>
      <c r="C34" s="412" t="s">
        <v>168</v>
      </c>
      <c r="D34" s="412" t="s">
        <v>319</v>
      </c>
      <c r="E34" s="412" t="s">
        <v>299</v>
      </c>
      <c r="F34" s="412" t="s">
        <v>320</v>
      </c>
      <c r="G34" s="413">
        <v>120</v>
      </c>
      <c r="H34" s="413">
        <v>120</v>
      </c>
      <c r="I34" s="413">
        <v>120</v>
      </c>
      <c r="J34" s="413">
        <v>120</v>
      </c>
      <c r="K34" s="414">
        <v>120</v>
      </c>
      <c r="L34" s="414" t="s">
        <v>301</v>
      </c>
      <c r="M34" s="415" t="s">
        <v>301</v>
      </c>
      <c r="N34" s="416">
        <v>120</v>
      </c>
      <c r="O34" s="417"/>
      <c r="P34" s="391"/>
      <c r="Q34" s="392"/>
    </row>
    <row r="35" spans="1:17" s="393" customFormat="1" ht="20.100000000000001" customHeight="1" x14ac:dyDescent="0.3">
      <c r="A35" s="345"/>
      <c r="B35" s="411"/>
      <c r="C35" s="412" t="s">
        <v>189</v>
      </c>
      <c r="D35" s="412" t="s">
        <v>319</v>
      </c>
      <c r="E35" s="412" t="s">
        <v>299</v>
      </c>
      <c r="F35" s="412" t="s">
        <v>320</v>
      </c>
      <c r="G35" s="413" t="s">
        <v>301</v>
      </c>
      <c r="H35" s="413">
        <v>92.1</v>
      </c>
      <c r="I35" s="413">
        <v>92.1</v>
      </c>
      <c r="J35" s="413" t="s">
        <v>301</v>
      </c>
      <c r="K35" s="414" t="s">
        <v>301</v>
      </c>
      <c r="L35" s="414" t="s">
        <v>301</v>
      </c>
      <c r="M35" s="415" t="s">
        <v>301</v>
      </c>
      <c r="N35" s="416">
        <v>92.1</v>
      </c>
      <c r="O35" s="417"/>
      <c r="P35" s="391"/>
      <c r="Q35" s="392"/>
    </row>
    <row r="36" spans="1:17" s="393" customFormat="1" ht="20.100000000000001" customHeight="1" x14ac:dyDescent="0.3">
      <c r="A36" s="345"/>
      <c r="B36" s="411"/>
      <c r="C36" s="412" t="s">
        <v>166</v>
      </c>
      <c r="D36" s="412" t="s">
        <v>321</v>
      </c>
      <c r="E36" s="412" t="s">
        <v>299</v>
      </c>
      <c r="F36" s="412" t="s">
        <v>322</v>
      </c>
      <c r="G36" s="413">
        <v>67</v>
      </c>
      <c r="H36" s="413" t="s">
        <v>301</v>
      </c>
      <c r="I36" s="413">
        <v>67</v>
      </c>
      <c r="J36" s="413">
        <v>67</v>
      </c>
      <c r="K36" s="414">
        <v>67</v>
      </c>
      <c r="L36" s="414" t="s">
        <v>301</v>
      </c>
      <c r="M36" s="415" t="s">
        <v>301</v>
      </c>
      <c r="N36" s="416">
        <v>67</v>
      </c>
      <c r="O36" s="417"/>
      <c r="P36" s="391"/>
      <c r="Q36" s="392"/>
    </row>
    <row r="37" spans="1:17" s="393" customFormat="1" ht="20.100000000000001" customHeight="1" x14ac:dyDescent="0.3">
      <c r="A37" s="345"/>
      <c r="B37" s="418"/>
      <c r="C37" s="412" t="s">
        <v>166</v>
      </c>
      <c r="D37" s="412" t="s">
        <v>323</v>
      </c>
      <c r="E37" s="412" t="s">
        <v>299</v>
      </c>
      <c r="F37" s="412" t="s">
        <v>324</v>
      </c>
      <c r="G37" s="413" t="s">
        <v>301</v>
      </c>
      <c r="H37" s="413" t="s">
        <v>301</v>
      </c>
      <c r="I37" s="413">
        <v>81.23</v>
      </c>
      <c r="J37" s="413" t="s">
        <v>301</v>
      </c>
      <c r="K37" s="414">
        <v>81.150000000000006</v>
      </c>
      <c r="L37" s="414" t="s">
        <v>301</v>
      </c>
      <c r="M37" s="415" t="s">
        <v>301</v>
      </c>
      <c r="N37" s="416">
        <v>81.180000000000007</v>
      </c>
      <c r="O37" s="391"/>
      <c r="P37" s="391"/>
      <c r="Q37" s="392"/>
    </row>
    <row r="38" spans="1:17" s="393" customFormat="1" ht="20.100000000000001" customHeight="1" x14ac:dyDescent="0.3">
      <c r="A38" s="345"/>
      <c r="B38" s="411" t="s">
        <v>325</v>
      </c>
      <c r="C38" s="412" t="s">
        <v>168</v>
      </c>
      <c r="D38" s="412" t="s">
        <v>326</v>
      </c>
      <c r="E38" s="412" t="s">
        <v>299</v>
      </c>
      <c r="F38" s="412" t="s">
        <v>327</v>
      </c>
      <c r="G38" s="413">
        <v>185</v>
      </c>
      <c r="H38" s="413">
        <v>185</v>
      </c>
      <c r="I38" s="413">
        <v>185</v>
      </c>
      <c r="J38" s="413">
        <v>180</v>
      </c>
      <c r="K38" s="414">
        <v>182</v>
      </c>
      <c r="L38" s="414" t="s">
        <v>301</v>
      </c>
      <c r="M38" s="415" t="s">
        <v>301</v>
      </c>
      <c r="N38" s="416">
        <v>183.18</v>
      </c>
      <c r="O38" s="391"/>
      <c r="P38" s="391"/>
      <c r="Q38" s="392"/>
    </row>
    <row r="39" spans="1:17" s="393" customFormat="1" ht="20.100000000000001" customHeight="1" x14ac:dyDescent="0.3">
      <c r="A39" s="345"/>
      <c r="B39" s="411"/>
      <c r="C39" s="412" t="s">
        <v>168</v>
      </c>
      <c r="D39" s="412" t="s">
        <v>328</v>
      </c>
      <c r="E39" s="412" t="s">
        <v>299</v>
      </c>
      <c r="F39" s="412" t="s">
        <v>327</v>
      </c>
      <c r="G39" s="413">
        <v>165</v>
      </c>
      <c r="H39" s="413">
        <v>160</v>
      </c>
      <c r="I39" s="413">
        <v>160</v>
      </c>
      <c r="J39" s="413">
        <v>160</v>
      </c>
      <c r="K39" s="414">
        <v>160</v>
      </c>
      <c r="L39" s="414" t="s">
        <v>301</v>
      </c>
      <c r="M39" s="415" t="s">
        <v>301</v>
      </c>
      <c r="N39" s="416">
        <v>161.09</v>
      </c>
      <c r="O39" s="417"/>
      <c r="P39" s="391"/>
      <c r="Q39" s="392"/>
    </row>
    <row r="40" spans="1:17" s="393" customFormat="1" ht="20.100000000000001" customHeight="1" x14ac:dyDescent="0.3">
      <c r="A40" s="345"/>
      <c r="B40" s="411"/>
      <c r="C40" s="412" t="s">
        <v>297</v>
      </c>
      <c r="D40" s="412" t="s">
        <v>329</v>
      </c>
      <c r="E40" s="412" t="s">
        <v>299</v>
      </c>
      <c r="F40" s="412" t="s">
        <v>327</v>
      </c>
      <c r="G40" s="413">
        <v>123.88</v>
      </c>
      <c r="H40" s="413">
        <v>123.88</v>
      </c>
      <c r="I40" s="413">
        <v>123.88</v>
      </c>
      <c r="J40" s="413">
        <v>123.88</v>
      </c>
      <c r="K40" s="414">
        <v>123.88</v>
      </c>
      <c r="L40" s="414" t="s">
        <v>301</v>
      </c>
      <c r="M40" s="415" t="s">
        <v>301</v>
      </c>
      <c r="N40" s="416">
        <v>123.88</v>
      </c>
      <c r="O40" s="417"/>
      <c r="P40" s="391"/>
      <c r="Q40" s="392"/>
    </row>
    <row r="41" spans="1:17" s="393" customFormat="1" ht="20.100000000000001" customHeight="1" x14ac:dyDescent="0.3">
      <c r="A41" s="345"/>
      <c r="B41" s="411"/>
      <c r="C41" s="412" t="s">
        <v>297</v>
      </c>
      <c r="D41" s="412" t="s">
        <v>330</v>
      </c>
      <c r="E41" s="412" t="s">
        <v>299</v>
      </c>
      <c r="F41" s="412" t="s">
        <v>327</v>
      </c>
      <c r="G41" s="413">
        <v>127.46</v>
      </c>
      <c r="H41" s="413">
        <v>127.46</v>
      </c>
      <c r="I41" s="413">
        <v>127.46</v>
      </c>
      <c r="J41" s="413">
        <v>127.46</v>
      </c>
      <c r="K41" s="414">
        <v>127.46</v>
      </c>
      <c r="L41" s="414" t="s">
        <v>301</v>
      </c>
      <c r="M41" s="415" t="s">
        <v>301</v>
      </c>
      <c r="N41" s="416">
        <v>127.46</v>
      </c>
      <c r="O41" s="417"/>
      <c r="P41" s="391"/>
      <c r="Q41" s="392"/>
    </row>
    <row r="42" spans="1:17" s="393" customFormat="1" ht="20.100000000000001" customHeight="1" thickBot="1" x14ac:dyDescent="0.35">
      <c r="A42" s="345"/>
      <c r="B42" s="394"/>
      <c r="C42" s="419" t="s">
        <v>297</v>
      </c>
      <c r="D42" s="419" t="s">
        <v>331</v>
      </c>
      <c r="E42" s="419" t="s">
        <v>299</v>
      </c>
      <c r="F42" s="419" t="s">
        <v>327</v>
      </c>
      <c r="G42" s="420">
        <v>118.22</v>
      </c>
      <c r="H42" s="420">
        <v>118.22</v>
      </c>
      <c r="I42" s="420">
        <v>118.22</v>
      </c>
      <c r="J42" s="420">
        <v>118.22</v>
      </c>
      <c r="K42" s="420">
        <v>118.22</v>
      </c>
      <c r="L42" s="420" t="s">
        <v>301</v>
      </c>
      <c r="M42" s="421" t="s">
        <v>301</v>
      </c>
      <c r="N42" s="422">
        <v>118.22</v>
      </c>
      <c r="O42" s="391"/>
      <c r="P42" s="391"/>
      <c r="Q42" s="392"/>
    </row>
    <row r="43" spans="1:17" ht="15.6" customHeight="1" x14ac:dyDescent="0.4">
      <c r="B43" s="400"/>
      <c r="C43" s="401"/>
      <c r="D43" s="400"/>
      <c r="E43" s="401"/>
      <c r="F43" s="401"/>
      <c r="G43" s="401"/>
      <c r="H43" s="401"/>
      <c r="I43" s="401"/>
      <c r="J43" s="401"/>
      <c r="K43" s="401"/>
      <c r="L43" s="401"/>
      <c r="M43" s="423"/>
      <c r="N43" s="424"/>
      <c r="O43" s="425"/>
      <c r="Q43" s="402"/>
    </row>
    <row r="44" spans="1:17" ht="15" customHeight="1" x14ac:dyDescent="0.4">
      <c r="B44" s="366" t="s">
        <v>332</v>
      </c>
      <c r="C44" s="366"/>
      <c r="D44" s="366"/>
      <c r="E44" s="366"/>
      <c r="F44" s="366"/>
      <c r="G44" s="366"/>
      <c r="H44" s="366"/>
      <c r="I44" s="366"/>
      <c r="J44" s="366"/>
      <c r="K44" s="366"/>
      <c r="L44" s="366"/>
      <c r="M44" s="366"/>
      <c r="N44" s="366"/>
      <c r="O44" s="368"/>
      <c r="Q44" s="402"/>
    </row>
    <row r="45" spans="1:17" ht="4.5" customHeight="1" thickBot="1" x14ac:dyDescent="0.45">
      <c r="B45" s="364"/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405"/>
      <c r="O45" s="406"/>
      <c r="Q45" s="402"/>
    </row>
    <row r="46" spans="1:17" ht="27" customHeight="1" x14ac:dyDescent="0.4">
      <c r="B46" s="369" t="s">
        <v>145</v>
      </c>
      <c r="C46" s="370" t="s">
        <v>288</v>
      </c>
      <c r="D46" s="371" t="s">
        <v>289</v>
      </c>
      <c r="E46" s="370" t="s">
        <v>290</v>
      </c>
      <c r="F46" s="371" t="s">
        <v>291</v>
      </c>
      <c r="G46" s="407" t="s">
        <v>292</v>
      </c>
      <c r="H46" s="375"/>
      <c r="I46" s="408"/>
      <c r="J46" s="375" t="s">
        <v>293</v>
      </c>
      <c r="K46" s="375"/>
      <c r="L46" s="375"/>
      <c r="M46" s="375"/>
      <c r="N46" s="376"/>
      <c r="O46" s="377"/>
      <c r="Q46" s="402"/>
    </row>
    <row r="47" spans="1:17" ht="19.649999999999999" customHeight="1" x14ac:dyDescent="0.4">
      <c r="B47" s="378"/>
      <c r="C47" s="379"/>
      <c r="D47" s="380" t="s">
        <v>294</v>
      </c>
      <c r="E47" s="379"/>
      <c r="F47" s="380"/>
      <c r="G47" s="381">
        <f t="shared" ref="G47:N47" si="2">G13</f>
        <v>43724</v>
      </c>
      <c r="H47" s="381">
        <f t="shared" si="2"/>
        <v>43725</v>
      </c>
      <c r="I47" s="381">
        <f t="shared" si="2"/>
        <v>43726</v>
      </c>
      <c r="J47" s="381">
        <f t="shared" si="2"/>
        <v>43727</v>
      </c>
      <c r="K47" s="381">
        <f t="shared" si="2"/>
        <v>43728</v>
      </c>
      <c r="L47" s="381">
        <f t="shared" si="2"/>
        <v>43729</v>
      </c>
      <c r="M47" s="409">
        <f t="shared" si="2"/>
        <v>43730</v>
      </c>
      <c r="N47" s="410" t="str">
        <f t="shared" si="2"/>
        <v>PMPS</v>
      </c>
      <c r="O47" s="384"/>
      <c r="Q47" s="402"/>
    </row>
    <row r="48" spans="1:17" s="393" customFormat="1" ht="20.100000000000001" customHeight="1" x14ac:dyDescent="0.3">
      <c r="A48" s="345"/>
      <c r="B48" s="426" t="s">
        <v>333</v>
      </c>
      <c r="C48" s="427" t="s">
        <v>189</v>
      </c>
      <c r="D48" s="427" t="s">
        <v>334</v>
      </c>
      <c r="E48" s="427" t="s">
        <v>299</v>
      </c>
      <c r="F48" s="427" t="s">
        <v>335</v>
      </c>
      <c r="G48" s="428">
        <v>96.21</v>
      </c>
      <c r="H48" s="428">
        <v>96</v>
      </c>
      <c r="I48" s="428">
        <v>87.55</v>
      </c>
      <c r="J48" s="428">
        <v>65</v>
      </c>
      <c r="K48" s="429">
        <v>65</v>
      </c>
      <c r="L48" s="429" t="s">
        <v>301</v>
      </c>
      <c r="M48" s="430" t="s">
        <v>301</v>
      </c>
      <c r="N48" s="431">
        <v>87.2</v>
      </c>
      <c r="O48" s="391"/>
      <c r="P48" s="391"/>
      <c r="Q48" s="392"/>
    </row>
    <row r="49" spans="1:17" s="393" customFormat="1" ht="20.100000000000001" customHeight="1" x14ac:dyDescent="0.3">
      <c r="A49" s="345"/>
      <c r="B49" s="411" t="s">
        <v>336</v>
      </c>
      <c r="C49" s="412" t="s">
        <v>166</v>
      </c>
      <c r="D49" s="412" t="s">
        <v>337</v>
      </c>
      <c r="E49" s="412" t="s">
        <v>299</v>
      </c>
      <c r="F49" s="412" t="s">
        <v>338</v>
      </c>
      <c r="G49" s="413">
        <v>72.09</v>
      </c>
      <c r="H49" s="413">
        <v>72.06</v>
      </c>
      <c r="I49" s="413">
        <v>72.06</v>
      </c>
      <c r="J49" s="413">
        <v>71.819999999999993</v>
      </c>
      <c r="K49" s="414">
        <v>71.739999999999995</v>
      </c>
      <c r="L49" s="414" t="s">
        <v>301</v>
      </c>
      <c r="M49" s="415" t="s">
        <v>301</v>
      </c>
      <c r="N49" s="416">
        <v>71.94</v>
      </c>
      <c r="O49" s="417"/>
      <c r="P49" s="391"/>
      <c r="Q49" s="392"/>
    </row>
    <row r="50" spans="1:17" s="393" customFormat="1" ht="20.100000000000001" customHeight="1" x14ac:dyDescent="0.3">
      <c r="A50" s="345"/>
      <c r="B50" s="411"/>
      <c r="C50" s="412" t="s">
        <v>213</v>
      </c>
      <c r="D50" s="412" t="s">
        <v>337</v>
      </c>
      <c r="E50" s="412" t="s">
        <v>299</v>
      </c>
      <c r="F50" s="412" t="s">
        <v>338</v>
      </c>
      <c r="G50" s="413">
        <v>113.77</v>
      </c>
      <c r="H50" s="413">
        <v>113.77</v>
      </c>
      <c r="I50" s="413">
        <v>113.77</v>
      </c>
      <c r="J50" s="413">
        <v>113.77</v>
      </c>
      <c r="K50" s="414">
        <v>113.77</v>
      </c>
      <c r="L50" s="414" t="s">
        <v>301</v>
      </c>
      <c r="M50" s="415" t="s">
        <v>301</v>
      </c>
      <c r="N50" s="416">
        <v>113.77</v>
      </c>
      <c r="O50" s="417"/>
      <c r="P50" s="391"/>
      <c r="Q50" s="392"/>
    </row>
    <row r="51" spans="1:17" s="393" customFormat="1" ht="20.100000000000001" customHeight="1" x14ac:dyDescent="0.3">
      <c r="A51" s="345"/>
      <c r="B51" s="411"/>
      <c r="C51" s="412" t="s">
        <v>189</v>
      </c>
      <c r="D51" s="412" t="s">
        <v>337</v>
      </c>
      <c r="E51" s="412" t="s">
        <v>299</v>
      </c>
      <c r="F51" s="412" t="s">
        <v>338</v>
      </c>
      <c r="G51" s="413">
        <v>66.849999999999994</v>
      </c>
      <c r="H51" s="413">
        <v>66.48</v>
      </c>
      <c r="I51" s="413">
        <v>64.94</v>
      </c>
      <c r="J51" s="413">
        <v>60.78</v>
      </c>
      <c r="K51" s="414">
        <v>72.73</v>
      </c>
      <c r="L51" s="414" t="s">
        <v>301</v>
      </c>
      <c r="M51" s="415" t="s">
        <v>301</v>
      </c>
      <c r="N51" s="416">
        <v>65.010000000000005</v>
      </c>
      <c r="O51" s="417"/>
      <c r="P51" s="391"/>
      <c r="Q51" s="392"/>
    </row>
    <row r="52" spans="1:17" s="393" customFormat="1" ht="20.100000000000001" customHeight="1" x14ac:dyDescent="0.3">
      <c r="A52" s="345"/>
      <c r="B52" s="418"/>
      <c r="C52" s="412" t="s">
        <v>166</v>
      </c>
      <c r="D52" s="412" t="s">
        <v>339</v>
      </c>
      <c r="E52" s="412" t="s">
        <v>299</v>
      </c>
      <c r="F52" s="412" t="s">
        <v>338</v>
      </c>
      <c r="G52" s="413">
        <v>66.27</v>
      </c>
      <c r="H52" s="413">
        <v>72.489999999999995</v>
      </c>
      <c r="I52" s="413">
        <v>64.63</v>
      </c>
      <c r="J52" s="413">
        <v>73.44</v>
      </c>
      <c r="K52" s="414">
        <v>67.77</v>
      </c>
      <c r="L52" s="414" t="s">
        <v>301</v>
      </c>
      <c r="M52" s="415" t="s">
        <v>301</v>
      </c>
      <c r="N52" s="416">
        <v>69.23</v>
      </c>
      <c r="O52" s="391"/>
      <c r="P52" s="391"/>
      <c r="Q52" s="392"/>
    </row>
    <row r="53" spans="1:17" s="393" customFormat="1" ht="20.100000000000001" customHeight="1" x14ac:dyDescent="0.3">
      <c r="A53" s="345"/>
      <c r="B53" s="411" t="s">
        <v>340</v>
      </c>
      <c r="C53" s="412" t="s">
        <v>166</v>
      </c>
      <c r="D53" s="412" t="s">
        <v>337</v>
      </c>
      <c r="E53" s="412" t="s">
        <v>299</v>
      </c>
      <c r="F53" s="412" t="s">
        <v>338</v>
      </c>
      <c r="G53" s="413">
        <v>81.7</v>
      </c>
      <c r="H53" s="413">
        <v>82.12</v>
      </c>
      <c r="I53" s="413">
        <v>81.61</v>
      </c>
      <c r="J53" s="413">
        <v>81.86</v>
      </c>
      <c r="K53" s="414">
        <v>81.34</v>
      </c>
      <c r="L53" s="414" t="s">
        <v>301</v>
      </c>
      <c r="M53" s="415" t="s">
        <v>301</v>
      </c>
      <c r="N53" s="416">
        <v>81.709999999999994</v>
      </c>
      <c r="O53" s="417"/>
      <c r="P53" s="391"/>
      <c r="Q53" s="392"/>
    </row>
    <row r="54" spans="1:17" s="393" customFormat="1" ht="20.100000000000001" customHeight="1" x14ac:dyDescent="0.3">
      <c r="A54" s="345"/>
      <c r="B54" s="418"/>
      <c r="C54" s="412" t="s">
        <v>189</v>
      </c>
      <c r="D54" s="412" t="s">
        <v>337</v>
      </c>
      <c r="E54" s="412" t="s">
        <v>299</v>
      </c>
      <c r="F54" s="412" t="s">
        <v>338</v>
      </c>
      <c r="G54" s="413">
        <v>69.64</v>
      </c>
      <c r="H54" s="413">
        <v>74.94</v>
      </c>
      <c r="I54" s="413">
        <v>70.099999999999994</v>
      </c>
      <c r="J54" s="413">
        <v>68.62</v>
      </c>
      <c r="K54" s="414" t="s">
        <v>301</v>
      </c>
      <c r="L54" s="414" t="s">
        <v>301</v>
      </c>
      <c r="M54" s="415" t="s">
        <v>301</v>
      </c>
      <c r="N54" s="416">
        <v>71.27</v>
      </c>
      <c r="O54" s="391"/>
      <c r="P54" s="391"/>
      <c r="Q54" s="392"/>
    </row>
    <row r="55" spans="1:17" s="393" customFormat="1" ht="20.100000000000001" customHeight="1" x14ac:dyDescent="0.3">
      <c r="A55" s="345"/>
      <c r="B55" s="432" t="s">
        <v>341</v>
      </c>
      <c r="C55" s="412" t="s">
        <v>166</v>
      </c>
      <c r="D55" s="412" t="s">
        <v>327</v>
      </c>
      <c r="E55" s="412" t="s">
        <v>327</v>
      </c>
      <c r="F55" s="412" t="s">
        <v>338</v>
      </c>
      <c r="G55" s="413">
        <v>80.28</v>
      </c>
      <c r="H55" s="413">
        <v>79.44</v>
      </c>
      <c r="I55" s="413">
        <v>80.42</v>
      </c>
      <c r="J55" s="413">
        <v>80.989999999999995</v>
      </c>
      <c r="K55" s="414">
        <v>81.12</v>
      </c>
      <c r="L55" s="414" t="s">
        <v>301</v>
      </c>
      <c r="M55" s="415" t="s">
        <v>301</v>
      </c>
      <c r="N55" s="416">
        <v>80.45</v>
      </c>
      <c r="O55" s="417"/>
      <c r="P55" s="391"/>
      <c r="Q55" s="392"/>
    </row>
    <row r="56" spans="1:17" s="393" customFormat="1" ht="20.100000000000001" customHeight="1" thickBot="1" x14ac:dyDescent="0.35">
      <c r="A56" s="345"/>
      <c r="B56" s="394"/>
      <c r="C56" s="419" t="s">
        <v>189</v>
      </c>
      <c r="D56" s="419" t="s">
        <v>327</v>
      </c>
      <c r="E56" s="419" t="s">
        <v>327</v>
      </c>
      <c r="F56" s="419" t="s">
        <v>338</v>
      </c>
      <c r="G56" s="420" t="s">
        <v>301</v>
      </c>
      <c r="H56" s="420">
        <v>80.569999999999993</v>
      </c>
      <c r="I56" s="420">
        <v>85.8</v>
      </c>
      <c r="J56" s="420" t="s">
        <v>301</v>
      </c>
      <c r="K56" s="420">
        <v>80</v>
      </c>
      <c r="L56" s="420" t="s">
        <v>301</v>
      </c>
      <c r="M56" s="421" t="s">
        <v>301</v>
      </c>
      <c r="N56" s="422">
        <v>82.99</v>
      </c>
      <c r="O56" s="391"/>
      <c r="P56" s="391"/>
      <c r="Q56" s="392"/>
    </row>
    <row r="57" spans="1:17" ht="15.6" customHeight="1" x14ac:dyDescent="0.4">
      <c r="B57" s="400"/>
      <c r="C57" s="401"/>
      <c r="D57" s="400"/>
      <c r="E57" s="401"/>
      <c r="F57" s="401"/>
      <c r="G57" s="401"/>
      <c r="H57" s="401"/>
      <c r="I57" s="401"/>
      <c r="J57" s="401"/>
      <c r="K57" s="401"/>
      <c r="L57" s="401"/>
      <c r="M57" s="423"/>
      <c r="N57" s="103" t="s">
        <v>56</v>
      </c>
      <c r="O57" s="425"/>
      <c r="Q57" s="402"/>
    </row>
    <row r="58" spans="1:17" ht="22.5" customHeight="1" x14ac:dyDescent="0.4">
      <c r="B58" s="433"/>
      <c r="C58" s="433"/>
      <c r="D58" s="433"/>
      <c r="E58" s="433"/>
      <c r="F58" s="433"/>
      <c r="G58" s="433"/>
      <c r="H58" s="433"/>
      <c r="I58" s="433"/>
      <c r="J58" s="433"/>
      <c r="K58" s="433"/>
      <c r="L58" s="433"/>
      <c r="M58" s="433"/>
      <c r="N58" s="433"/>
      <c r="O58" s="434"/>
      <c r="Q58" s="402"/>
    </row>
    <row r="59" spans="1:17" ht="27.75" customHeight="1" x14ac:dyDescent="0.4">
      <c r="B59" s="435"/>
      <c r="C59" s="435"/>
      <c r="D59" s="435"/>
      <c r="E59" s="435"/>
      <c r="F59" s="435"/>
      <c r="G59" s="436"/>
      <c r="H59" s="435"/>
      <c r="I59" s="435"/>
      <c r="J59" s="435"/>
      <c r="K59" s="435"/>
      <c r="L59" s="435"/>
      <c r="M59" s="435"/>
      <c r="N59" s="435"/>
      <c r="O59" s="365"/>
      <c r="Q59" s="402"/>
    </row>
    <row r="60" spans="1:17" x14ac:dyDescent="0.25">
      <c r="M60" s="258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opLeftCell="A4" zoomScale="70" zoomScaleNormal="70" zoomScaleSheetLayoutView="100" workbookViewId="0">
      <selection activeCell="B1" sqref="B1"/>
    </sheetView>
  </sheetViews>
  <sheetFormatPr baseColWidth="10" defaultColWidth="12.5546875" defaultRowHeight="16.2" x14ac:dyDescent="0.3"/>
  <cols>
    <col min="1" max="1" width="2.6640625" style="437" customWidth="1"/>
    <col min="2" max="2" width="38.6640625" style="438" customWidth="1"/>
    <col min="3" max="3" width="12.6640625" style="438" customWidth="1"/>
    <col min="4" max="4" width="55.6640625" style="438" customWidth="1"/>
    <col min="5" max="5" width="7.6640625" style="438" customWidth="1"/>
    <col min="6" max="6" width="21.6640625" style="438" customWidth="1"/>
    <col min="7" max="7" width="60.6640625" style="438" customWidth="1"/>
    <col min="8" max="8" width="3.109375" style="347" customWidth="1"/>
    <col min="9" max="9" width="9.33203125" style="347" customWidth="1"/>
    <col min="10" max="10" width="10.5546875" style="347" bestFit="1" customWidth="1"/>
    <col min="11" max="11" width="12.5546875" style="347"/>
    <col min="12" max="13" width="14.6640625" style="347" bestFit="1" customWidth="1"/>
    <col min="14" max="14" width="12.88671875" style="347" bestFit="1" customWidth="1"/>
    <col min="15" max="16384" width="12.5546875" style="347"/>
  </cols>
  <sheetData>
    <row r="1" spans="1:14" ht="11.25" customHeight="1" x14ac:dyDescent="0.3"/>
    <row r="2" spans="1:14" x14ac:dyDescent="0.3">
      <c r="G2" s="350"/>
      <c r="H2" s="351"/>
    </row>
    <row r="3" spans="1:14" ht="8.25" customHeight="1" x14ac:dyDescent="0.3">
      <c r="H3" s="351"/>
    </row>
    <row r="4" spans="1:14" ht="1.5" customHeight="1" thickBot="1" x14ac:dyDescent="0.35">
      <c r="H4" s="351"/>
    </row>
    <row r="5" spans="1:14" ht="26.25" customHeight="1" thickBot="1" x14ac:dyDescent="0.3">
      <c r="B5" s="439" t="s">
        <v>342</v>
      </c>
      <c r="C5" s="440"/>
      <c r="D5" s="440"/>
      <c r="E5" s="440"/>
      <c r="F5" s="440"/>
      <c r="G5" s="441"/>
      <c r="H5" s="353"/>
    </row>
    <row r="6" spans="1:14" ht="15" customHeight="1" x14ac:dyDescent="0.3">
      <c r="B6" s="442"/>
      <c r="C6" s="442"/>
      <c r="D6" s="442"/>
      <c r="E6" s="442"/>
      <c r="F6" s="442"/>
      <c r="G6" s="442"/>
      <c r="H6" s="355"/>
    </row>
    <row r="7" spans="1:14" ht="33.6" customHeight="1" x14ac:dyDescent="0.25">
      <c r="B7" s="443" t="s">
        <v>343</v>
      </c>
      <c r="C7" s="443"/>
      <c r="D7" s="443"/>
      <c r="E7" s="443"/>
      <c r="F7" s="443"/>
      <c r="G7" s="443"/>
      <c r="H7" s="355"/>
    </row>
    <row r="8" spans="1:14" ht="27" customHeight="1" x14ac:dyDescent="0.25">
      <c r="B8" s="444" t="s">
        <v>344</v>
      </c>
      <c r="C8" s="445"/>
      <c r="D8" s="445"/>
      <c r="E8" s="445"/>
      <c r="F8" s="445"/>
      <c r="G8" s="445"/>
      <c r="H8" s="355"/>
    </row>
    <row r="9" spans="1:14" ht="9" customHeight="1" x14ac:dyDescent="0.25">
      <c r="B9" s="446"/>
      <c r="C9" s="447"/>
      <c r="D9" s="447"/>
      <c r="E9" s="447"/>
      <c r="F9" s="447"/>
      <c r="G9" s="447"/>
      <c r="H9" s="355"/>
    </row>
    <row r="10" spans="1:14" s="393" customFormat="1" ht="21" customHeight="1" x14ac:dyDescent="0.3">
      <c r="A10" s="437"/>
      <c r="B10" s="448" t="s">
        <v>287</v>
      </c>
      <c r="C10" s="448"/>
      <c r="D10" s="448"/>
      <c r="E10" s="448"/>
      <c r="F10" s="448"/>
      <c r="G10" s="448"/>
      <c r="H10" s="449"/>
    </row>
    <row r="11" spans="1:14" ht="3.75" customHeight="1" thickBot="1" x14ac:dyDescent="0.35">
      <c r="B11" s="450"/>
      <c r="C11" s="451"/>
      <c r="D11" s="451"/>
      <c r="E11" s="451"/>
      <c r="F11" s="451"/>
      <c r="G11" s="451"/>
      <c r="H11" s="406"/>
    </row>
    <row r="12" spans="1:14" ht="30" customHeight="1" x14ac:dyDescent="0.25">
      <c r="B12" s="369" t="s">
        <v>145</v>
      </c>
      <c r="C12" s="370" t="s">
        <v>288</v>
      </c>
      <c r="D12" s="371" t="s">
        <v>289</v>
      </c>
      <c r="E12" s="370" t="s">
        <v>290</v>
      </c>
      <c r="F12" s="371" t="s">
        <v>291</v>
      </c>
      <c r="G12" s="452" t="s">
        <v>345</v>
      </c>
      <c r="H12" s="377"/>
    </row>
    <row r="13" spans="1:14" ht="30" customHeight="1" x14ac:dyDescent="0.25">
      <c r="B13" s="378"/>
      <c r="C13" s="379"/>
      <c r="D13" s="453" t="s">
        <v>294</v>
      </c>
      <c r="E13" s="379"/>
      <c r="F13" s="380"/>
      <c r="G13" s="454" t="s">
        <v>346</v>
      </c>
      <c r="H13" s="384"/>
    </row>
    <row r="14" spans="1:14" s="459" customFormat="1" ht="30" customHeight="1" x14ac:dyDescent="0.3">
      <c r="A14" s="455"/>
      <c r="B14" s="385" t="s">
        <v>296</v>
      </c>
      <c r="C14" s="386" t="s">
        <v>347</v>
      </c>
      <c r="D14" s="386" t="s">
        <v>348</v>
      </c>
      <c r="E14" s="386" t="s">
        <v>299</v>
      </c>
      <c r="F14" s="387" t="s">
        <v>300</v>
      </c>
      <c r="G14" s="456">
        <v>72.569999999999993</v>
      </c>
      <c r="H14" s="391"/>
      <c r="I14" s="457"/>
      <c r="J14" s="458"/>
    </row>
    <row r="15" spans="1:14" s="459" customFormat="1" ht="30" customHeight="1" thickBot="1" x14ac:dyDescent="0.35">
      <c r="A15" s="455"/>
      <c r="B15" s="394" t="s">
        <v>302</v>
      </c>
      <c r="C15" s="395" t="s">
        <v>347</v>
      </c>
      <c r="D15" s="395" t="s">
        <v>348</v>
      </c>
      <c r="E15" s="395" t="s">
        <v>299</v>
      </c>
      <c r="F15" s="395" t="s">
        <v>304</v>
      </c>
      <c r="G15" s="460">
        <v>60</v>
      </c>
      <c r="H15" s="391"/>
      <c r="I15" s="457"/>
      <c r="J15" s="458"/>
    </row>
    <row r="16" spans="1:14" s="459" customFormat="1" ht="50.25" customHeight="1" x14ac:dyDescent="0.3">
      <c r="A16" s="461"/>
      <c r="B16" s="462"/>
      <c r="C16" s="463"/>
      <c r="D16" s="462"/>
      <c r="E16" s="463"/>
      <c r="F16" s="463"/>
      <c r="G16" s="463"/>
      <c r="H16" s="391"/>
      <c r="I16" s="464"/>
      <c r="J16" s="465"/>
      <c r="N16" s="466"/>
    </row>
    <row r="17" spans="1:10" s="393" customFormat="1" ht="15" customHeight="1" x14ac:dyDescent="0.3">
      <c r="A17" s="437"/>
      <c r="B17" s="448" t="s">
        <v>305</v>
      </c>
      <c r="C17" s="448"/>
      <c r="D17" s="448"/>
      <c r="E17" s="448"/>
      <c r="F17" s="448"/>
      <c r="G17" s="448"/>
      <c r="H17" s="449"/>
    </row>
    <row r="18" spans="1:10" s="393" customFormat="1" ht="4.5" customHeight="1" thickBot="1" x14ac:dyDescent="0.35">
      <c r="A18" s="437"/>
      <c r="B18" s="467"/>
      <c r="C18" s="468"/>
      <c r="D18" s="468"/>
      <c r="E18" s="468"/>
      <c r="F18" s="468"/>
      <c r="G18" s="468"/>
      <c r="H18" s="469"/>
    </row>
    <row r="19" spans="1:10" s="393" customFormat="1" ht="30" customHeight="1" x14ac:dyDescent="0.3">
      <c r="A19" s="437"/>
      <c r="B19" s="470" t="s">
        <v>145</v>
      </c>
      <c r="C19" s="471" t="s">
        <v>288</v>
      </c>
      <c r="D19" s="472" t="s">
        <v>289</v>
      </c>
      <c r="E19" s="471" t="s">
        <v>290</v>
      </c>
      <c r="F19" s="472" t="s">
        <v>291</v>
      </c>
      <c r="G19" s="473" t="s">
        <v>345</v>
      </c>
      <c r="H19" s="474"/>
    </row>
    <row r="20" spans="1:10" s="393" customFormat="1" ht="30" customHeight="1" x14ac:dyDescent="0.3">
      <c r="A20" s="437"/>
      <c r="B20" s="475"/>
      <c r="C20" s="476"/>
      <c r="D20" s="453" t="s">
        <v>294</v>
      </c>
      <c r="E20" s="476"/>
      <c r="F20" s="453" t="s">
        <v>306</v>
      </c>
      <c r="G20" s="454" t="str">
        <f>$G$13</f>
        <v>Semana 38 - 2019: 16/09 - 22/09</v>
      </c>
      <c r="H20" s="477"/>
    </row>
    <row r="21" spans="1:10" s="393" customFormat="1" ht="30" customHeight="1" x14ac:dyDescent="0.3">
      <c r="A21" s="437"/>
      <c r="B21" s="478" t="s">
        <v>307</v>
      </c>
      <c r="C21" s="479" t="s">
        <v>347</v>
      </c>
      <c r="D21" s="479" t="s">
        <v>308</v>
      </c>
      <c r="E21" s="479" t="s">
        <v>299</v>
      </c>
      <c r="F21" s="479" t="s">
        <v>349</v>
      </c>
      <c r="G21" s="480">
        <v>135</v>
      </c>
      <c r="I21" s="457"/>
      <c r="J21" s="458"/>
    </row>
    <row r="22" spans="1:10" s="393" customFormat="1" ht="30" customHeight="1" x14ac:dyDescent="0.3">
      <c r="A22" s="437"/>
      <c r="B22" s="478"/>
      <c r="C22" s="481" t="s">
        <v>347</v>
      </c>
      <c r="D22" s="481" t="s">
        <v>350</v>
      </c>
      <c r="E22" s="481" t="s">
        <v>299</v>
      </c>
      <c r="F22" s="482" t="s">
        <v>349</v>
      </c>
      <c r="G22" s="483">
        <v>73.39</v>
      </c>
      <c r="H22" s="391"/>
      <c r="I22" s="457"/>
      <c r="J22" s="458"/>
    </row>
    <row r="23" spans="1:10" s="393" customFormat="1" ht="30" customHeight="1" x14ac:dyDescent="0.3">
      <c r="A23" s="437"/>
      <c r="B23" s="478"/>
      <c r="C23" s="481" t="s">
        <v>347</v>
      </c>
      <c r="D23" s="481" t="s">
        <v>311</v>
      </c>
      <c r="E23" s="481" t="s">
        <v>299</v>
      </c>
      <c r="F23" s="482" t="s">
        <v>349</v>
      </c>
      <c r="G23" s="483">
        <v>65.55</v>
      </c>
      <c r="H23" s="391"/>
      <c r="I23" s="457"/>
      <c r="J23" s="458"/>
    </row>
    <row r="24" spans="1:10" s="393" customFormat="1" ht="30" customHeight="1" x14ac:dyDescent="0.3">
      <c r="A24" s="437"/>
      <c r="B24" s="426"/>
      <c r="C24" s="481" t="s">
        <v>347</v>
      </c>
      <c r="D24" s="481" t="s">
        <v>351</v>
      </c>
      <c r="E24" s="481" t="s">
        <v>299</v>
      </c>
      <c r="F24" s="481" t="s">
        <v>349</v>
      </c>
      <c r="G24" s="483">
        <v>102.07</v>
      </c>
      <c r="H24" s="391"/>
      <c r="I24" s="457"/>
      <c r="J24" s="458"/>
    </row>
    <row r="25" spans="1:10" s="393" customFormat="1" ht="30" customHeight="1" x14ac:dyDescent="0.3">
      <c r="A25" s="437"/>
      <c r="B25" s="432" t="s">
        <v>314</v>
      </c>
      <c r="C25" s="412" t="s">
        <v>347</v>
      </c>
      <c r="D25" s="412" t="s">
        <v>315</v>
      </c>
      <c r="E25" s="412" t="s">
        <v>299</v>
      </c>
      <c r="F25" s="484" t="s">
        <v>316</v>
      </c>
      <c r="G25" s="456">
        <v>81.98</v>
      </c>
      <c r="H25" s="391"/>
      <c r="I25" s="457"/>
      <c r="J25" s="458"/>
    </row>
    <row r="26" spans="1:10" s="393" customFormat="1" ht="30" customHeight="1" x14ac:dyDescent="0.3">
      <c r="A26" s="437"/>
      <c r="B26" s="478"/>
      <c r="C26" s="481" t="s">
        <v>347</v>
      </c>
      <c r="D26" s="481" t="s">
        <v>317</v>
      </c>
      <c r="E26" s="481" t="s">
        <v>299</v>
      </c>
      <c r="F26" s="482" t="s">
        <v>352</v>
      </c>
      <c r="G26" s="483">
        <v>81.489999999999995</v>
      </c>
      <c r="H26" s="391"/>
      <c r="I26" s="457"/>
      <c r="J26" s="458"/>
    </row>
    <row r="27" spans="1:10" s="393" customFormat="1" ht="30" customHeight="1" x14ac:dyDescent="0.3">
      <c r="A27" s="437"/>
      <c r="B27" s="426"/>
      <c r="C27" s="481" t="s">
        <v>347</v>
      </c>
      <c r="D27" s="481" t="s">
        <v>323</v>
      </c>
      <c r="E27" s="481" t="s">
        <v>299</v>
      </c>
      <c r="F27" s="481" t="s">
        <v>324</v>
      </c>
      <c r="G27" s="483">
        <v>81.180000000000007</v>
      </c>
      <c r="H27" s="391"/>
      <c r="I27" s="457"/>
      <c r="J27" s="458"/>
    </row>
    <row r="28" spans="1:10" s="393" customFormat="1" ht="30" customHeight="1" x14ac:dyDescent="0.3">
      <c r="A28" s="437"/>
      <c r="B28" s="432" t="s">
        <v>325</v>
      </c>
      <c r="C28" s="412" t="s">
        <v>347</v>
      </c>
      <c r="D28" s="412" t="s">
        <v>353</v>
      </c>
      <c r="E28" s="412" t="s">
        <v>299</v>
      </c>
      <c r="F28" s="484" t="s">
        <v>327</v>
      </c>
      <c r="G28" s="456">
        <v>123.51</v>
      </c>
      <c r="H28" s="391"/>
      <c r="I28" s="457"/>
      <c r="J28" s="458"/>
    </row>
    <row r="29" spans="1:10" s="459" customFormat="1" ht="30" customHeight="1" thickBot="1" x14ac:dyDescent="0.35">
      <c r="A29" s="455"/>
      <c r="B29" s="485"/>
      <c r="C29" s="486" t="s">
        <v>347</v>
      </c>
      <c r="D29" s="486" t="s">
        <v>354</v>
      </c>
      <c r="E29" s="486" t="s">
        <v>299</v>
      </c>
      <c r="F29" s="486" t="s">
        <v>327</v>
      </c>
      <c r="G29" s="487">
        <v>172.62</v>
      </c>
      <c r="H29" s="391"/>
      <c r="I29" s="457"/>
      <c r="J29" s="458"/>
    </row>
    <row r="30" spans="1:10" ht="15.6" customHeight="1" x14ac:dyDescent="0.3">
      <c r="B30" s="488"/>
      <c r="C30" s="489"/>
      <c r="D30" s="488"/>
      <c r="E30" s="489"/>
      <c r="F30" s="489"/>
      <c r="G30" s="489"/>
      <c r="H30" s="425"/>
    </row>
    <row r="31" spans="1:10" s="393" customFormat="1" ht="15" customHeight="1" x14ac:dyDescent="0.3">
      <c r="A31" s="437"/>
      <c r="B31" s="448" t="s">
        <v>332</v>
      </c>
      <c r="C31" s="448"/>
      <c r="D31" s="448"/>
      <c r="E31" s="448"/>
      <c r="F31" s="448"/>
      <c r="G31" s="448"/>
      <c r="H31" s="449"/>
    </row>
    <row r="32" spans="1:10" s="393" customFormat="1" ht="4.5" customHeight="1" thickBot="1" x14ac:dyDescent="0.35">
      <c r="A32" s="437"/>
      <c r="B32" s="467"/>
      <c r="C32" s="468"/>
      <c r="D32" s="468"/>
      <c r="E32" s="468"/>
      <c r="F32" s="468"/>
      <c r="G32" s="468"/>
      <c r="H32" s="469"/>
    </row>
    <row r="33" spans="1:10" s="393" customFormat="1" ht="30" customHeight="1" x14ac:dyDescent="0.3">
      <c r="A33" s="437"/>
      <c r="B33" s="470" t="s">
        <v>145</v>
      </c>
      <c r="C33" s="471" t="s">
        <v>288</v>
      </c>
      <c r="D33" s="472" t="s">
        <v>289</v>
      </c>
      <c r="E33" s="471" t="s">
        <v>290</v>
      </c>
      <c r="F33" s="472" t="s">
        <v>291</v>
      </c>
      <c r="G33" s="473" t="s">
        <v>345</v>
      </c>
      <c r="H33" s="474"/>
    </row>
    <row r="34" spans="1:10" s="393" customFormat="1" ht="30" customHeight="1" x14ac:dyDescent="0.3">
      <c r="A34" s="437"/>
      <c r="B34" s="475"/>
      <c r="C34" s="476"/>
      <c r="D34" s="453" t="s">
        <v>294</v>
      </c>
      <c r="E34" s="476"/>
      <c r="F34" s="453" t="s">
        <v>306</v>
      </c>
      <c r="G34" s="454" t="str">
        <f>$G$13</f>
        <v>Semana 38 - 2019: 16/09 - 22/09</v>
      </c>
      <c r="H34" s="477"/>
    </row>
    <row r="35" spans="1:10" s="393" customFormat="1" ht="30" customHeight="1" x14ac:dyDescent="0.3">
      <c r="A35" s="437"/>
      <c r="B35" s="490" t="s">
        <v>333</v>
      </c>
      <c r="C35" s="412" t="s">
        <v>347</v>
      </c>
      <c r="D35" s="412" t="s">
        <v>334</v>
      </c>
      <c r="E35" s="412" t="s">
        <v>327</v>
      </c>
      <c r="F35" s="484" t="s">
        <v>335</v>
      </c>
      <c r="G35" s="456">
        <v>87.2</v>
      </c>
      <c r="H35" s="391"/>
      <c r="I35" s="457"/>
      <c r="J35" s="458"/>
    </row>
    <row r="36" spans="1:10" s="393" customFormat="1" ht="30" customHeight="1" x14ac:dyDescent="0.3">
      <c r="A36" s="437"/>
      <c r="B36" s="432" t="s">
        <v>336</v>
      </c>
      <c r="C36" s="412" t="s">
        <v>347</v>
      </c>
      <c r="D36" s="412" t="s">
        <v>337</v>
      </c>
      <c r="E36" s="412" t="s">
        <v>299</v>
      </c>
      <c r="F36" s="484" t="s">
        <v>338</v>
      </c>
      <c r="G36" s="456">
        <v>73.61</v>
      </c>
      <c r="H36" s="391"/>
      <c r="I36" s="457"/>
      <c r="J36" s="458"/>
    </row>
    <row r="37" spans="1:10" s="393" customFormat="1" ht="30" customHeight="1" x14ac:dyDescent="0.3">
      <c r="A37" s="437"/>
      <c r="B37" s="426"/>
      <c r="C37" s="481" t="s">
        <v>347</v>
      </c>
      <c r="D37" s="481" t="s">
        <v>355</v>
      </c>
      <c r="E37" s="481" t="s">
        <v>299</v>
      </c>
      <c r="F37" s="481" t="s">
        <v>338</v>
      </c>
      <c r="G37" s="483">
        <v>69.23</v>
      </c>
      <c r="H37" s="391"/>
      <c r="I37" s="457"/>
      <c r="J37" s="458"/>
    </row>
    <row r="38" spans="1:10" s="393" customFormat="1" ht="30" customHeight="1" thickBot="1" x14ac:dyDescent="0.35">
      <c r="A38" s="437"/>
      <c r="B38" s="485" t="s">
        <v>340</v>
      </c>
      <c r="C38" s="491" t="s">
        <v>347</v>
      </c>
      <c r="D38" s="491" t="s">
        <v>337</v>
      </c>
      <c r="E38" s="491" t="s">
        <v>299</v>
      </c>
      <c r="F38" s="491" t="s">
        <v>338</v>
      </c>
      <c r="G38" s="492">
        <v>79.75</v>
      </c>
      <c r="I38" s="457"/>
      <c r="J38" s="458"/>
    </row>
    <row r="39" spans="1:10" ht="15.6" customHeight="1" x14ac:dyDescent="0.3">
      <c r="B39" s="488"/>
      <c r="C39" s="489"/>
      <c r="D39" s="488"/>
      <c r="E39" s="489"/>
      <c r="F39" s="489"/>
      <c r="G39" s="103" t="s">
        <v>56</v>
      </c>
      <c r="H39" s="425"/>
    </row>
    <row r="40" spans="1:10" ht="6" customHeight="1" x14ac:dyDescent="0.3">
      <c r="B40" s="493"/>
      <c r="C40" s="493"/>
      <c r="D40" s="493"/>
      <c r="E40" s="493"/>
      <c r="F40" s="493"/>
      <c r="G40" s="493"/>
      <c r="H40" s="434"/>
    </row>
    <row r="41" spans="1:10" ht="3.75" customHeight="1" x14ac:dyDescent="0.3">
      <c r="B41" s="494"/>
      <c r="C41" s="494"/>
      <c r="D41" s="494"/>
      <c r="E41" s="494"/>
      <c r="F41" s="494"/>
      <c r="G41" s="495" t="s">
        <v>356</v>
      </c>
      <c r="H41" s="365"/>
    </row>
    <row r="42" spans="1:10" ht="15.6" customHeight="1" x14ac:dyDescent="0.3">
      <c r="B42" s="488"/>
      <c r="C42" s="489"/>
      <c r="D42" s="488"/>
      <c r="E42" s="489"/>
      <c r="F42" s="489"/>
      <c r="G42" s="489"/>
      <c r="H42" s="425"/>
    </row>
    <row r="43" spans="1:10" x14ac:dyDescent="0.3">
      <c r="G43" s="347"/>
    </row>
    <row r="44" spans="1:10" x14ac:dyDescent="0.25">
      <c r="B44" s="496"/>
      <c r="C44" s="496"/>
      <c r="D44" s="496"/>
      <c r="E44" s="496"/>
      <c r="F44" s="496"/>
      <c r="G44" s="496"/>
    </row>
    <row r="45" spans="1:10" x14ac:dyDescent="0.25">
      <c r="B45" s="497"/>
      <c r="C45" s="497"/>
      <c r="D45" s="497"/>
      <c r="E45" s="497"/>
      <c r="F45" s="497"/>
      <c r="G45" s="497"/>
    </row>
  </sheetData>
  <mergeCells count="8">
    <mergeCell ref="B31:G31"/>
    <mergeCell ref="B44:G45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1"/>
  <sheetViews>
    <sheetView zoomScale="70" zoomScaleNormal="70" zoomScaleSheetLayoutView="75" workbookViewId="0">
      <selection activeCell="B1" sqref="B1"/>
    </sheetView>
  </sheetViews>
  <sheetFormatPr baseColWidth="10" defaultColWidth="12.5546875" defaultRowHeight="16.350000000000001" customHeight="1" x14ac:dyDescent="0.3"/>
  <cols>
    <col min="1" max="1" width="2.6640625" style="508" customWidth="1"/>
    <col min="2" max="2" width="22.33203125" style="499" customWidth="1"/>
    <col min="3" max="3" width="16.5546875" style="499" bestFit="1" customWidth="1"/>
    <col min="4" max="4" width="42.6640625" style="499" bestFit="1" customWidth="1"/>
    <col min="5" max="5" width="10.109375" style="499" customWidth="1"/>
    <col min="6" max="6" width="15.33203125" style="499" customWidth="1"/>
    <col min="7" max="13" width="10.6640625" style="499" customWidth="1"/>
    <col min="14" max="14" width="14.6640625" style="499" customWidth="1"/>
    <col min="15" max="15" width="1.109375" style="347" customWidth="1"/>
    <col min="16" max="16" width="9.33203125" style="347" customWidth="1"/>
    <col min="17" max="17" width="12.5546875" style="347"/>
    <col min="18" max="18" width="10.88671875" style="347" bestFit="1" customWidth="1"/>
    <col min="19" max="16384" width="12.5546875" style="347"/>
  </cols>
  <sheetData>
    <row r="2" spans="2:18" ht="16.350000000000001" customHeight="1" x14ac:dyDescent="0.3">
      <c r="B2" s="498"/>
      <c r="C2" s="498"/>
      <c r="D2" s="498"/>
      <c r="E2" s="498"/>
      <c r="F2" s="498"/>
      <c r="G2" s="498"/>
      <c r="K2" s="350"/>
      <c r="L2" s="350"/>
      <c r="M2" s="350"/>
      <c r="N2" s="350"/>
    </row>
    <row r="3" spans="2:18" ht="16.350000000000001" customHeight="1" x14ac:dyDescent="0.3">
      <c r="B3" s="498"/>
      <c r="C3" s="498"/>
      <c r="D3" s="498"/>
      <c r="E3" s="498"/>
      <c r="F3" s="498"/>
      <c r="G3" s="498"/>
    </row>
    <row r="4" spans="2:18" ht="29.25" customHeight="1" thickBot="1" x14ac:dyDescent="0.35">
      <c r="B4" s="354" t="s">
        <v>357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</row>
    <row r="5" spans="2:18" ht="16.350000000000001" customHeight="1" x14ac:dyDescent="0.3">
      <c r="B5" s="356" t="s">
        <v>358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</row>
    <row r="6" spans="2:18" ht="16.350000000000001" customHeight="1" thickBot="1" x14ac:dyDescent="0.35">
      <c r="B6" s="359" t="s">
        <v>285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1"/>
    </row>
    <row r="7" spans="2:18" ht="16.350000000000001" customHeight="1" x14ac:dyDescent="0.3">
      <c r="B7" s="442"/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Q7" s="346"/>
    </row>
    <row r="8" spans="2:18" ht="16.350000000000001" customHeight="1" x14ac:dyDescent="0.3">
      <c r="B8" s="362" t="s">
        <v>286</v>
      </c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</row>
    <row r="9" spans="2:18" ht="29.25" customHeight="1" x14ac:dyDescent="0.3">
      <c r="B9" s="500" t="s">
        <v>72</v>
      </c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P9" s="365"/>
      <c r="Q9" s="365"/>
    </row>
    <row r="10" spans="2:18" ht="3" customHeight="1" thickBot="1" x14ac:dyDescent="0.35">
      <c r="P10" s="365"/>
      <c r="Q10" s="365"/>
    </row>
    <row r="11" spans="2:18" ht="22.2" customHeight="1" x14ac:dyDescent="0.3">
      <c r="B11" s="369" t="s">
        <v>145</v>
      </c>
      <c r="C11" s="370" t="s">
        <v>288</v>
      </c>
      <c r="D11" s="371" t="s">
        <v>289</v>
      </c>
      <c r="E11" s="370" t="s">
        <v>290</v>
      </c>
      <c r="F11" s="371" t="s">
        <v>291</v>
      </c>
      <c r="G11" s="372" t="s">
        <v>292</v>
      </c>
      <c r="H11" s="373"/>
      <c r="I11" s="374"/>
      <c r="J11" s="373" t="s">
        <v>293</v>
      </c>
      <c r="K11" s="373"/>
      <c r="L11" s="375"/>
      <c r="M11" s="375"/>
      <c r="N11" s="376"/>
    </row>
    <row r="12" spans="2:18" ht="16.350000000000001" customHeight="1" x14ac:dyDescent="0.3">
      <c r="B12" s="378"/>
      <c r="C12" s="379"/>
      <c r="D12" s="380" t="s">
        <v>294</v>
      </c>
      <c r="E12" s="379"/>
      <c r="F12" s="380"/>
      <c r="G12" s="381">
        <f>'[11]Pág. 14'!G13</f>
        <v>43724</v>
      </c>
      <c r="H12" s="381">
        <f>'[11]Pág. 14'!H13</f>
        <v>43725</v>
      </c>
      <c r="I12" s="381">
        <f>'[11]Pág. 14'!I13</f>
        <v>43726</v>
      </c>
      <c r="J12" s="381">
        <f>'[11]Pág. 14'!J13</f>
        <v>43727</v>
      </c>
      <c r="K12" s="381">
        <f>'[11]Pág. 14'!K13</f>
        <v>43728</v>
      </c>
      <c r="L12" s="381">
        <f>'[11]Pág. 14'!L13</f>
        <v>43729</v>
      </c>
      <c r="M12" s="409">
        <f>'[11]Pág. 14'!M13</f>
        <v>43730</v>
      </c>
      <c r="N12" s="410" t="s">
        <v>295</v>
      </c>
    </row>
    <row r="13" spans="2:18" ht="20.100000000000001" customHeight="1" x14ac:dyDescent="0.4">
      <c r="B13" s="501" t="s">
        <v>359</v>
      </c>
      <c r="C13" s="502" t="s">
        <v>204</v>
      </c>
      <c r="D13" s="502" t="s">
        <v>360</v>
      </c>
      <c r="E13" s="502" t="s">
        <v>327</v>
      </c>
      <c r="F13" s="502" t="s">
        <v>361</v>
      </c>
      <c r="G13" s="503">
        <v>180</v>
      </c>
      <c r="H13" s="503">
        <v>180</v>
      </c>
      <c r="I13" s="503">
        <v>180</v>
      </c>
      <c r="J13" s="503">
        <v>180</v>
      </c>
      <c r="K13" s="503">
        <v>180</v>
      </c>
      <c r="L13" s="503" t="s">
        <v>301</v>
      </c>
      <c r="M13" s="504" t="s">
        <v>301</v>
      </c>
      <c r="N13" s="505">
        <v>180</v>
      </c>
      <c r="P13" s="391"/>
      <c r="Q13" s="392"/>
      <c r="R13" s="402"/>
    </row>
    <row r="14" spans="2:18" ht="20.100000000000001" customHeight="1" x14ac:dyDescent="0.4">
      <c r="B14" s="501"/>
      <c r="C14" s="386" t="s">
        <v>185</v>
      </c>
      <c r="D14" s="386" t="s">
        <v>360</v>
      </c>
      <c r="E14" s="386" t="s">
        <v>327</v>
      </c>
      <c r="F14" s="386" t="s">
        <v>361</v>
      </c>
      <c r="G14" s="413">
        <v>235</v>
      </c>
      <c r="H14" s="413">
        <v>235</v>
      </c>
      <c r="I14" s="413">
        <v>235</v>
      </c>
      <c r="J14" s="413">
        <v>235</v>
      </c>
      <c r="K14" s="413">
        <v>235</v>
      </c>
      <c r="L14" s="413" t="s">
        <v>301</v>
      </c>
      <c r="M14" s="506" t="s">
        <v>301</v>
      </c>
      <c r="N14" s="507">
        <v>235</v>
      </c>
      <c r="P14" s="391"/>
      <c r="Q14" s="392"/>
      <c r="R14" s="402"/>
    </row>
    <row r="15" spans="2:18" ht="20.100000000000001" customHeight="1" x14ac:dyDescent="0.4">
      <c r="B15" s="501"/>
      <c r="C15" s="386" t="s">
        <v>151</v>
      </c>
      <c r="D15" s="386" t="s">
        <v>362</v>
      </c>
      <c r="E15" s="386" t="s">
        <v>327</v>
      </c>
      <c r="F15" s="386" t="s">
        <v>363</v>
      </c>
      <c r="G15" s="413">
        <v>208</v>
      </c>
      <c r="H15" s="413">
        <v>208</v>
      </c>
      <c r="I15" s="413">
        <v>208</v>
      </c>
      <c r="J15" s="413">
        <v>208</v>
      </c>
      <c r="K15" s="413">
        <v>208</v>
      </c>
      <c r="L15" s="413" t="s">
        <v>301</v>
      </c>
      <c r="M15" s="506" t="s">
        <v>301</v>
      </c>
      <c r="N15" s="507">
        <v>208</v>
      </c>
      <c r="P15" s="391"/>
      <c r="Q15" s="392"/>
      <c r="R15" s="402"/>
    </row>
    <row r="16" spans="2:18" ht="20.100000000000001" customHeight="1" x14ac:dyDescent="0.4">
      <c r="B16" s="501"/>
      <c r="C16" s="386" t="s">
        <v>265</v>
      </c>
      <c r="D16" s="386" t="s">
        <v>362</v>
      </c>
      <c r="E16" s="386" t="s">
        <v>327</v>
      </c>
      <c r="F16" s="386" t="s">
        <v>363</v>
      </c>
      <c r="G16" s="413">
        <v>160</v>
      </c>
      <c r="H16" s="413">
        <v>160</v>
      </c>
      <c r="I16" s="413">
        <v>160</v>
      </c>
      <c r="J16" s="413">
        <v>160</v>
      </c>
      <c r="K16" s="413">
        <v>160</v>
      </c>
      <c r="L16" s="413" t="s">
        <v>301</v>
      </c>
      <c r="M16" s="506" t="s">
        <v>301</v>
      </c>
      <c r="N16" s="507">
        <v>160</v>
      </c>
      <c r="P16" s="391"/>
      <c r="Q16" s="392"/>
      <c r="R16" s="402"/>
    </row>
    <row r="17" spans="1:18" ht="20.100000000000001" customHeight="1" x14ac:dyDescent="0.4">
      <c r="B17" s="501"/>
      <c r="C17" s="386" t="s">
        <v>204</v>
      </c>
      <c r="D17" s="386" t="s">
        <v>362</v>
      </c>
      <c r="E17" s="386" t="s">
        <v>327</v>
      </c>
      <c r="F17" s="386" t="s">
        <v>363</v>
      </c>
      <c r="G17" s="413">
        <v>215</v>
      </c>
      <c r="H17" s="413">
        <v>215</v>
      </c>
      <c r="I17" s="413">
        <v>215</v>
      </c>
      <c r="J17" s="413">
        <v>215</v>
      </c>
      <c r="K17" s="413">
        <v>215</v>
      </c>
      <c r="L17" s="413" t="s">
        <v>301</v>
      </c>
      <c r="M17" s="506" t="s">
        <v>301</v>
      </c>
      <c r="N17" s="507">
        <v>215</v>
      </c>
      <c r="P17" s="391"/>
      <c r="Q17" s="392"/>
      <c r="R17" s="402"/>
    </row>
    <row r="18" spans="1:18" ht="20.100000000000001" customHeight="1" x14ac:dyDescent="0.4">
      <c r="B18" s="501"/>
      <c r="C18" s="386" t="s">
        <v>151</v>
      </c>
      <c r="D18" s="386" t="s">
        <v>364</v>
      </c>
      <c r="E18" s="386" t="s">
        <v>327</v>
      </c>
      <c r="F18" s="386" t="s">
        <v>361</v>
      </c>
      <c r="G18" s="413">
        <v>155</v>
      </c>
      <c r="H18" s="413">
        <v>155</v>
      </c>
      <c r="I18" s="413">
        <v>155</v>
      </c>
      <c r="J18" s="413">
        <v>155</v>
      </c>
      <c r="K18" s="413">
        <v>155</v>
      </c>
      <c r="L18" s="413" t="s">
        <v>301</v>
      </c>
      <c r="M18" s="506" t="s">
        <v>301</v>
      </c>
      <c r="N18" s="507">
        <v>155</v>
      </c>
      <c r="P18" s="391"/>
      <c r="Q18" s="392"/>
      <c r="R18" s="402"/>
    </row>
    <row r="19" spans="1:18" ht="20.100000000000001" customHeight="1" x14ac:dyDescent="0.4">
      <c r="B19" s="501"/>
      <c r="C19" s="386" t="s">
        <v>265</v>
      </c>
      <c r="D19" s="386" t="s">
        <v>364</v>
      </c>
      <c r="E19" s="386" t="s">
        <v>327</v>
      </c>
      <c r="F19" s="386" t="s">
        <v>361</v>
      </c>
      <c r="G19" s="413">
        <v>173.24</v>
      </c>
      <c r="H19" s="413">
        <v>173.27</v>
      </c>
      <c r="I19" s="413">
        <v>173.29</v>
      </c>
      <c r="J19" s="413">
        <v>173.25</v>
      </c>
      <c r="K19" s="413">
        <v>173.24</v>
      </c>
      <c r="L19" s="413" t="s">
        <v>301</v>
      </c>
      <c r="M19" s="506" t="s">
        <v>301</v>
      </c>
      <c r="N19" s="507">
        <v>173.26</v>
      </c>
      <c r="P19" s="391"/>
      <c r="Q19" s="392"/>
      <c r="R19" s="402"/>
    </row>
    <row r="20" spans="1:18" ht="20.100000000000001" customHeight="1" x14ac:dyDescent="0.4">
      <c r="B20" s="501"/>
      <c r="C20" s="386" t="s">
        <v>204</v>
      </c>
      <c r="D20" s="386" t="s">
        <v>364</v>
      </c>
      <c r="E20" s="386" t="s">
        <v>327</v>
      </c>
      <c r="F20" s="386" t="s">
        <v>361</v>
      </c>
      <c r="G20" s="413">
        <v>150</v>
      </c>
      <c r="H20" s="413">
        <v>150</v>
      </c>
      <c r="I20" s="413">
        <v>150</v>
      </c>
      <c r="J20" s="413">
        <v>150</v>
      </c>
      <c r="K20" s="413">
        <v>150</v>
      </c>
      <c r="L20" s="413" t="s">
        <v>301</v>
      </c>
      <c r="M20" s="506" t="s">
        <v>301</v>
      </c>
      <c r="N20" s="507">
        <v>150</v>
      </c>
      <c r="P20" s="391"/>
      <c r="Q20" s="392"/>
      <c r="R20" s="402"/>
    </row>
    <row r="21" spans="1:18" s="511" customFormat="1" ht="20.100000000000001" customHeight="1" x14ac:dyDescent="0.3">
      <c r="A21" s="509"/>
      <c r="B21" s="510"/>
      <c r="C21" s="386" t="s">
        <v>185</v>
      </c>
      <c r="D21" s="386" t="s">
        <v>364</v>
      </c>
      <c r="E21" s="386" t="s">
        <v>327</v>
      </c>
      <c r="F21" s="386" t="s">
        <v>361</v>
      </c>
      <c r="G21" s="413">
        <v>230</v>
      </c>
      <c r="H21" s="413">
        <v>230</v>
      </c>
      <c r="I21" s="413">
        <v>230</v>
      </c>
      <c r="J21" s="413">
        <v>230</v>
      </c>
      <c r="K21" s="413">
        <v>230</v>
      </c>
      <c r="L21" s="413" t="s">
        <v>301</v>
      </c>
      <c r="M21" s="506" t="s">
        <v>301</v>
      </c>
      <c r="N21" s="507">
        <v>230</v>
      </c>
      <c r="P21" s="391"/>
      <c r="Q21" s="392"/>
      <c r="R21" s="512"/>
    </row>
    <row r="22" spans="1:18" ht="20.100000000000001" customHeight="1" x14ac:dyDescent="0.3">
      <c r="B22" s="385" t="s">
        <v>365</v>
      </c>
      <c r="C22" s="386" t="s">
        <v>206</v>
      </c>
      <c r="D22" s="386" t="s">
        <v>301</v>
      </c>
      <c r="E22" s="386" t="s">
        <v>327</v>
      </c>
      <c r="F22" s="386" t="s">
        <v>327</v>
      </c>
      <c r="G22" s="413">
        <v>175</v>
      </c>
      <c r="H22" s="413" t="s">
        <v>301</v>
      </c>
      <c r="I22" s="413">
        <v>175</v>
      </c>
      <c r="J22" s="413" t="s">
        <v>301</v>
      </c>
      <c r="K22" s="413">
        <v>175</v>
      </c>
      <c r="L22" s="413">
        <v>175</v>
      </c>
      <c r="M22" s="506" t="s">
        <v>301</v>
      </c>
      <c r="N22" s="507">
        <v>175</v>
      </c>
      <c r="P22" s="391"/>
      <c r="Q22" s="392"/>
      <c r="R22" s="391"/>
    </row>
    <row r="23" spans="1:18" s="511" customFormat="1" ht="20.100000000000001" customHeight="1" x14ac:dyDescent="0.4">
      <c r="A23" s="509"/>
      <c r="B23" s="513" t="s">
        <v>366</v>
      </c>
      <c r="C23" s="386" t="s">
        <v>367</v>
      </c>
      <c r="D23" s="386" t="s">
        <v>334</v>
      </c>
      <c r="E23" s="386" t="s">
        <v>327</v>
      </c>
      <c r="F23" s="386" t="s">
        <v>327</v>
      </c>
      <c r="G23" s="413">
        <v>89.22</v>
      </c>
      <c r="H23" s="413">
        <v>87.06</v>
      </c>
      <c r="I23" s="413">
        <v>68.16</v>
      </c>
      <c r="J23" s="413">
        <v>58.82</v>
      </c>
      <c r="K23" s="413">
        <v>90.6</v>
      </c>
      <c r="L23" s="413" t="s">
        <v>301</v>
      </c>
      <c r="M23" s="506" t="s">
        <v>301</v>
      </c>
      <c r="N23" s="507">
        <v>77.27</v>
      </c>
      <c r="P23" s="391"/>
      <c r="Q23" s="392"/>
      <c r="R23" s="402"/>
    </row>
    <row r="24" spans="1:18" ht="20.100000000000001" customHeight="1" x14ac:dyDescent="0.4">
      <c r="B24" s="501"/>
      <c r="C24" s="386" t="s">
        <v>267</v>
      </c>
      <c r="D24" s="386" t="s">
        <v>334</v>
      </c>
      <c r="E24" s="386" t="s">
        <v>327</v>
      </c>
      <c r="F24" s="386" t="s">
        <v>327</v>
      </c>
      <c r="G24" s="413">
        <v>75</v>
      </c>
      <c r="H24" s="413">
        <v>75</v>
      </c>
      <c r="I24" s="413">
        <v>75</v>
      </c>
      <c r="J24" s="413">
        <v>75</v>
      </c>
      <c r="K24" s="413">
        <v>75</v>
      </c>
      <c r="L24" s="413" t="s">
        <v>301</v>
      </c>
      <c r="M24" s="506" t="s">
        <v>301</v>
      </c>
      <c r="N24" s="507">
        <v>75</v>
      </c>
      <c r="P24" s="391"/>
      <c r="Q24" s="392"/>
      <c r="R24" s="402"/>
    </row>
    <row r="25" spans="1:18" s="511" customFormat="1" ht="20.100000000000001" customHeight="1" x14ac:dyDescent="0.3">
      <c r="A25" s="509"/>
      <c r="B25" s="510"/>
      <c r="C25" s="386" t="s">
        <v>183</v>
      </c>
      <c r="D25" s="386" t="s">
        <v>334</v>
      </c>
      <c r="E25" s="386" t="s">
        <v>327</v>
      </c>
      <c r="F25" s="386" t="s">
        <v>327</v>
      </c>
      <c r="G25" s="413">
        <v>75.430000000000007</v>
      </c>
      <c r="H25" s="413">
        <v>75.430000000000007</v>
      </c>
      <c r="I25" s="413">
        <v>75.430000000000007</v>
      </c>
      <c r="J25" s="413">
        <v>75.430000000000007</v>
      </c>
      <c r="K25" s="413">
        <v>75.430000000000007</v>
      </c>
      <c r="L25" s="413" t="s">
        <v>301</v>
      </c>
      <c r="M25" s="506" t="s">
        <v>301</v>
      </c>
      <c r="N25" s="507">
        <v>75.430000000000007</v>
      </c>
      <c r="P25" s="391"/>
      <c r="Q25" s="392"/>
      <c r="R25" s="512"/>
    </row>
    <row r="26" spans="1:18" ht="20.100000000000001" customHeight="1" x14ac:dyDescent="0.3">
      <c r="B26" s="385" t="s">
        <v>368</v>
      </c>
      <c r="C26" s="386" t="s">
        <v>168</v>
      </c>
      <c r="D26" s="386" t="s">
        <v>301</v>
      </c>
      <c r="E26" s="386" t="s">
        <v>327</v>
      </c>
      <c r="F26" s="386" t="s">
        <v>327</v>
      </c>
      <c r="G26" s="413">
        <v>95</v>
      </c>
      <c r="H26" s="413">
        <v>95</v>
      </c>
      <c r="I26" s="413">
        <v>95</v>
      </c>
      <c r="J26" s="413">
        <v>98</v>
      </c>
      <c r="K26" s="413">
        <v>98</v>
      </c>
      <c r="L26" s="413" t="s">
        <v>301</v>
      </c>
      <c r="M26" s="506" t="s">
        <v>301</v>
      </c>
      <c r="N26" s="507">
        <v>96.05</v>
      </c>
      <c r="P26" s="391"/>
      <c r="Q26" s="392"/>
      <c r="R26" s="391"/>
    </row>
    <row r="27" spans="1:18" s="511" customFormat="1" ht="20.100000000000001" customHeight="1" x14ac:dyDescent="0.4">
      <c r="A27" s="509"/>
      <c r="B27" s="513" t="s">
        <v>369</v>
      </c>
      <c r="C27" s="386" t="s">
        <v>367</v>
      </c>
      <c r="D27" s="386" t="s">
        <v>348</v>
      </c>
      <c r="E27" s="386" t="s">
        <v>327</v>
      </c>
      <c r="F27" s="386" t="s">
        <v>370</v>
      </c>
      <c r="G27" s="413">
        <v>37.97</v>
      </c>
      <c r="H27" s="413">
        <v>34.119999999999997</v>
      </c>
      <c r="I27" s="413">
        <v>34</v>
      </c>
      <c r="J27" s="413">
        <v>29.41</v>
      </c>
      <c r="K27" s="413">
        <v>31.38</v>
      </c>
      <c r="L27" s="413" t="s">
        <v>301</v>
      </c>
      <c r="M27" s="506" t="s">
        <v>301</v>
      </c>
      <c r="N27" s="507">
        <v>34</v>
      </c>
      <c r="P27" s="391"/>
      <c r="Q27" s="392"/>
      <c r="R27" s="402"/>
    </row>
    <row r="28" spans="1:18" ht="20.100000000000001" customHeight="1" x14ac:dyDescent="0.4">
      <c r="B28" s="501"/>
      <c r="C28" s="386" t="s">
        <v>267</v>
      </c>
      <c r="D28" s="386" t="s">
        <v>348</v>
      </c>
      <c r="E28" s="386" t="s">
        <v>327</v>
      </c>
      <c r="F28" s="386" t="s">
        <v>370</v>
      </c>
      <c r="G28" s="413">
        <v>50</v>
      </c>
      <c r="H28" s="413">
        <v>50</v>
      </c>
      <c r="I28" s="413">
        <v>50</v>
      </c>
      <c r="J28" s="413">
        <v>50</v>
      </c>
      <c r="K28" s="413">
        <v>50</v>
      </c>
      <c r="L28" s="414" t="s">
        <v>301</v>
      </c>
      <c r="M28" s="514" t="s">
        <v>301</v>
      </c>
      <c r="N28" s="507">
        <v>50</v>
      </c>
      <c r="P28" s="391"/>
      <c r="Q28" s="392"/>
      <c r="R28" s="402"/>
    </row>
    <row r="29" spans="1:18" s="511" customFormat="1" ht="20.100000000000001" customHeight="1" x14ac:dyDescent="0.3">
      <c r="A29" s="509"/>
      <c r="B29" s="510"/>
      <c r="C29" s="386" t="s">
        <v>168</v>
      </c>
      <c r="D29" s="386" t="s">
        <v>348</v>
      </c>
      <c r="E29" s="386" t="s">
        <v>327</v>
      </c>
      <c r="F29" s="386" t="s">
        <v>370</v>
      </c>
      <c r="G29" s="413">
        <v>45</v>
      </c>
      <c r="H29" s="413">
        <v>45</v>
      </c>
      <c r="I29" s="413">
        <v>45</v>
      </c>
      <c r="J29" s="413">
        <v>45</v>
      </c>
      <c r="K29" s="413">
        <v>43</v>
      </c>
      <c r="L29" s="413" t="s">
        <v>301</v>
      </c>
      <c r="M29" s="506" t="s">
        <v>301</v>
      </c>
      <c r="N29" s="507">
        <v>44.58</v>
      </c>
      <c r="P29" s="391"/>
      <c r="Q29" s="392"/>
      <c r="R29" s="512"/>
    </row>
    <row r="30" spans="1:18" ht="20.100000000000001" customHeight="1" x14ac:dyDescent="0.3">
      <c r="B30" s="385" t="s">
        <v>371</v>
      </c>
      <c r="C30" s="386" t="s">
        <v>168</v>
      </c>
      <c r="D30" s="386" t="s">
        <v>372</v>
      </c>
      <c r="E30" s="386" t="s">
        <v>327</v>
      </c>
      <c r="F30" s="386" t="s">
        <v>327</v>
      </c>
      <c r="G30" s="413">
        <v>33</v>
      </c>
      <c r="H30" s="413">
        <v>33</v>
      </c>
      <c r="I30" s="413">
        <v>37</v>
      </c>
      <c r="J30" s="413">
        <v>34</v>
      </c>
      <c r="K30" s="413">
        <v>34</v>
      </c>
      <c r="L30" s="413" t="s">
        <v>301</v>
      </c>
      <c r="M30" s="506" t="s">
        <v>301</v>
      </c>
      <c r="N30" s="507">
        <v>34.130000000000003</v>
      </c>
      <c r="P30" s="391"/>
      <c r="Q30" s="392"/>
      <c r="R30" s="391"/>
    </row>
    <row r="31" spans="1:18" ht="20.100000000000001" customHeight="1" x14ac:dyDescent="0.4">
      <c r="B31" s="513" t="s">
        <v>373</v>
      </c>
      <c r="C31" s="386" t="s">
        <v>151</v>
      </c>
      <c r="D31" s="386" t="s">
        <v>334</v>
      </c>
      <c r="E31" s="386" t="s">
        <v>327</v>
      </c>
      <c r="F31" s="386" t="s">
        <v>374</v>
      </c>
      <c r="G31" s="413">
        <v>19.7</v>
      </c>
      <c r="H31" s="413">
        <v>19.7</v>
      </c>
      <c r="I31" s="413">
        <v>19.7</v>
      </c>
      <c r="J31" s="413">
        <v>19.7</v>
      </c>
      <c r="K31" s="413">
        <v>19.7</v>
      </c>
      <c r="L31" s="414" t="s">
        <v>301</v>
      </c>
      <c r="M31" s="514" t="s">
        <v>301</v>
      </c>
      <c r="N31" s="507">
        <v>19.7</v>
      </c>
      <c r="P31" s="391"/>
      <c r="Q31" s="392"/>
      <c r="R31" s="402"/>
    </row>
    <row r="32" spans="1:18" ht="20.100000000000001" customHeight="1" x14ac:dyDescent="0.4">
      <c r="B32" s="501"/>
      <c r="C32" s="386" t="s">
        <v>200</v>
      </c>
      <c r="D32" s="386" t="s">
        <v>334</v>
      </c>
      <c r="E32" s="386" t="s">
        <v>327</v>
      </c>
      <c r="F32" s="386" t="s">
        <v>374</v>
      </c>
      <c r="G32" s="413">
        <v>30</v>
      </c>
      <c r="H32" s="413">
        <v>30</v>
      </c>
      <c r="I32" s="413">
        <v>30</v>
      </c>
      <c r="J32" s="413">
        <v>30</v>
      </c>
      <c r="K32" s="413">
        <v>30</v>
      </c>
      <c r="L32" s="414" t="s">
        <v>301</v>
      </c>
      <c r="M32" s="514" t="s">
        <v>301</v>
      </c>
      <c r="N32" s="507">
        <v>30</v>
      </c>
      <c r="P32" s="391"/>
      <c r="Q32" s="392"/>
      <c r="R32" s="402"/>
    </row>
    <row r="33" spans="1:18" s="511" customFormat="1" ht="20.100000000000001" customHeight="1" x14ac:dyDescent="0.3">
      <c r="A33" s="509"/>
      <c r="B33" s="510"/>
      <c r="C33" s="386" t="s">
        <v>204</v>
      </c>
      <c r="D33" s="386" t="s">
        <v>334</v>
      </c>
      <c r="E33" s="386" t="s">
        <v>327</v>
      </c>
      <c r="F33" s="386" t="s">
        <v>374</v>
      </c>
      <c r="G33" s="413">
        <v>24</v>
      </c>
      <c r="H33" s="413">
        <v>24</v>
      </c>
      <c r="I33" s="413">
        <v>24</v>
      </c>
      <c r="J33" s="413">
        <v>24</v>
      </c>
      <c r="K33" s="413">
        <v>24</v>
      </c>
      <c r="L33" s="413" t="s">
        <v>301</v>
      </c>
      <c r="M33" s="515" t="s">
        <v>301</v>
      </c>
      <c r="N33" s="516">
        <v>24</v>
      </c>
      <c r="P33" s="391"/>
      <c r="Q33" s="392"/>
      <c r="R33" s="512"/>
    </row>
    <row r="34" spans="1:18" ht="20.100000000000001" customHeight="1" x14ac:dyDescent="0.4">
      <c r="B34" s="513" t="s">
        <v>375</v>
      </c>
      <c r="C34" s="386" t="s">
        <v>151</v>
      </c>
      <c r="D34" s="386" t="s">
        <v>376</v>
      </c>
      <c r="E34" s="386" t="s">
        <v>327</v>
      </c>
      <c r="F34" s="386" t="s">
        <v>377</v>
      </c>
      <c r="G34" s="413">
        <v>180.5</v>
      </c>
      <c r="H34" s="413">
        <v>180.5</v>
      </c>
      <c r="I34" s="413">
        <v>180.5</v>
      </c>
      <c r="J34" s="413">
        <v>180.5</v>
      </c>
      <c r="K34" s="413">
        <v>180.5</v>
      </c>
      <c r="L34" s="414" t="s">
        <v>301</v>
      </c>
      <c r="M34" s="514" t="s">
        <v>301</v>
      </c>
      <c r="N34" s="507">
        <v>180.5</v>
      </c>
      <c r="P34" s="391"/>
      <c r="Q34" s="392"/>
      <c r="R34" s="402"/>
    </row>
    <row r="35" spans="1:18" ht="20.100000000000001" customHeight="1" x14ac:dyDescent="0.4">
      <c r="B35" s="501"/>
      <c r="C35" s="386" t="s">
        <v>204</v>
      </c>
      <c r="D35" s="386" t="s">
        <v>376</v>
      </c>
      <c r="E35" s="386" t="s">
        <v>327</v>
      </c>
      <c r="F35" s="386" t="s">
        <v>377</v>
      </c>
      <c r="G35" s="413">
        <v>163.85</v>
      </c>
      <c r="H35" s="413">
        <v>163.85</v>
      </c>
      <c r="I35" s="413">
        <v>163.85</v>
      </c>
      <c r="J35" s="413">
        <v>163.85</v>
      </c>
      <c r="K35" s="413">
        <v>163.85</v>
      </c>
      <c r="L35" s="414" t="s">
        <v>301</v>
      </c>
      <c r="M35" s="514" t="s">
        <v>301</v>
      </c>
      <c r="N35" s="507">
        <v>163.85</v>
      </c>
      <c r="P35" s="391"/>
      <c r="Q35" s="392"/>
      <c r="R35" s="402"/>
    </row>
    <row r="36" spans="1:18" ht="20.100000000000001" customHeight="1" x14ac:dyDescent="0.4">
      <c r="B36" s="501"/>
      <c r="C36" s="386" t="s">
        <v>378</v>
      </c>
      <c r="D36" s="386" t="s">
        <v>376</v>
      </c>
      <c r="E36" s="386" t="s">
        <v>327</v>
      </c>
      <c r="F36" s="386" t="s">
        <v>377</v>
      </c>
      <c r="G36" s="413">
        <v>223.16</v>
      </c>
      <c r="H36" s="413">
        <v>223</v>
      </c>
      <c r="I36" s="413">
        <v>222.38</v>
      </c>
      <c r="J36" s="413">
        <v>221.94</v>
      </c>
      <c r="K36" s="413">
        <v>221.94</v>
      </c>
      <c r="L36" s="414" t="s">
        <v>301</v>
      </c>
      <c r="M36" s="514" t="s">
        <v>301</v>
      </c>
      <c r="N36" s="507">
        <v>222.46</v>
      </c>
      <c r="P36" s="391"/>
      <c r="Q36" s="392"/>
      <c r="R36" s="402"/>
    </row>
    <row r="37" spans="1:18" s="511" customFormat="1" ht="20.100000000000001" customHeight="1" x14ac:dyDescent="0.3">
      <c r="A37" s="509"/>
      <c r="B37" s="510"/>
      <c r="C37" s="386" t="s">
        <v>170</v>
      </c>
      <c r="D37" s="386" t="s">
        <v>376</v>
      </c>
      <c r="E37" s="386" t="s">
        <v>327</v>
      </c>
      <c r="F37" s="386" t="s">
        <v>377</v>
      </c>
      <c r="G37" s="517">
        <v>223</v>
      </c>
      <c r="H37" s="517">
        <v>223</v>
      </c>
      <c r="I37" s="517">
        <v>223</v>
      </c>
      <c r="J37" s="517">
        <v>223</v>
      </c>
      <c r="K37" s="517">
        <v>223</v>
      </c>
      <c r="L37" s="517" t="s">
        <v>301</v>
      </c>
      <c r="M37" s="518" t="s">
        <v>301</v>
      </c>
      <c r="N37" s="519">
        <v>223</v>
      </c>
      <c r="P37" s="391"/>
      <c r="Q37" s="392"/>
      <c r="R37" s="512"/>
    </row>
    <row r="38" spans="1:18" s="511" customFormat="1" ht="20.100000000000001" customHeight="1" x14ac:dyDescent="0.4">
      <c r="A38" s="509"/>
      <c r="B38" s="513" t="s">
        <v>379</v>
      </c>
      <c r="C38" s="386" t="s">
        <v>378</v>
      </c>
      <c r="D38" s="386" t="s">
        <v>334</v>
      </c>
      <c r="E38" s="386" t="s">
        <v>327</v>
      </c>
      <c r="F38" s="386" t="s">
        <v>327</v>
      </c>
      <c r="G38" s="413">
        <v>63.16</v>
      </c>
      <c r="H38" s="413">
        <v>63.16</v>
      </c>
      <c r="I38" s="413">
        <v>63.16</v>
      </c>
      <c r="J38" s="413">
        <v>63.16</v>
      </c>
      <c r="K38" s="413">
        <v>63.16</v>
      </c>
      <c r="L38" s="413" t="s">
        <v>301</v>
      </c>
      <c r="M38" s="506" t="s">
        <v>301</v>
      </c>
      <c r="N38" s="507">
        <v>63.16</v>
      </c>
      <c r="P38" s="391"/>
      <c r="Q38" s="392"/>
      <c r="R38" s="402"/>
    </row>
    <row r="39" spans="1:18" s="511" customFormat="1" ht="20.100000000000001" customHeight="1" x14ac:dyDescent="0.3">
      <c r="A39" s="509"/>
      <c r="B39" s="510"/>
      <c r="C39" s="386" t="s">
        <v>267</v>
      </c>
      <c r="D39" s="386" t="s">
        <v>334</v>
      </c>
      <c r="E39" s="386" t="s">
        <v>327</v>
      </c>
      <c r="F39" s="386" t="s">
        <v>327</v>
      </c>
      <c r="G39" s="413">
        <v>116</v>
      </c>
      <c r="H39" s="413">
        <v>116</v>
      </c>
      <c r="I39" s="413">
        <v>116</v>
      </c>
      <c r="J39" s="413">
        <v>116</v>
      </c>
      <c r="K39" s="413">
        <v>116</v>
      </c>
      <c r="L39" s="413" t="s">
        <v>301</v>
      </c>
      <c r="M39" s="506" t="s">
        <v>301</v>
      </c>
      <c r="N39" s="507">
        <v>116</v>
      </c>
      <c r="P39" s="391"/>
      <c r="Q39" s="392"/>
      <c r="R39" s="512"/>
    </row>
    <row r="40" spans="1:18" s="511" customFormat="1" ht="20.100000000000001" customHeight="1" x14ac:dyDescent="0.4">
      <c r="A40" s="509"/>
      <c r="B40" s="513" t="s">
        <v>380</v>
      </c>
      <c r="C40" s="386" t="s">
        <v>165</v>
      </c>
      <c r="D40" s="386" t="s">
        <v>334</v>
      </c>
      <c r="E40" s="386" t="s">
        <v>327</v>
      </c>
      <c r="F40" s="386" t="s">
        <v>327</v>
      </c>
      <c r="G40" s="413">
        <v>28</v>
      </c>
      <c r="H40" s="413">
        <v>28</v>
      </c>
      <c r="I40" s="413">
        <v>28</v>
      </c>
      <c r="J40" s="413">
        <v>28</v>
      </c>
      <c r="K40" s="413">
        <v>28</v>
      </c>
      <c r="L40" s="413" t="s">
        <v>301</v>
      </c>
      <c r="M40" s="506" t="s">
        <v>301</v>
      </c>
      <c r="N40" s="507">
        <v>28</v>
      </c>
      <c r="P40" s="391"/>
      <c r="Q40" s="392"/>
      <c r="R40" s="402"/>
    </row>
    <row r="41" spans="1:18" s="511" customFormat="1" ht="20.100000000000001" customHeight="1" x14ac:dyDescent="0.3">
      <c r="A41" s="509"/>
      <c r="B41" s="510"/>
      <c r="C41" s="386" t="s">
        <v>214</v>
      </c>
      <c r="D41" s="386" t="s">
        <v>334</v>
      </c>
      <c r="E41" s="386" t="s">
        <v>327</v>
      </c>
      <c r="F41" s="386" t="s">
        <v>327</v>
      </c>
      <c r="G41" s="413">
        <v>50</v>
      </c>
      <c r="H41" s="413">
        <v>50</v>
      </c>
      <c r="I41" s="413">
        <v>50</v>
      </c>
      <c r="J41" s="413">
        <v>50</v>
      </c>
      <c r="K41" s="413">
        <v>50</v>
      </c>
      <c r="L41" s="413" t="s">
        <v>301</v>
      </c>
      <c r="M41" s="506" t="s">
        <v>301</v>
      </c>
      <c r="N41" s="507">
        <v>50</v>
      </c>
      <c r="P41" s="391"/>
      <c r="Q41" s="392"/>
      <c r="R41" s="512"/>
    </row>
    <row r="42" spans="1:18" ht="20.100000000000001" customHeight="1" x14ac:dyDescent="0.3">
      <c r="B42" s="385" t="s">
        <v>381</v>
      </c>
      <c r="C42" s="386" t="s">
        <v>206</v>
      </c>
      <c r="D42" s="386" t="s">
        <v>382</v>
      </c>
      <c r="E42" s="386" t="s">
        <v>327</v>
      </c>
      <c r="F42" s="386" t="s">
        <v>383</v>
      </c>
      <c r="G42" s="413">
        <v>517.95000000000005</v>
      </c>
      <c r="H42" s="413">
        <v>515.54999999999995</v>
      </c>
      <c r="I42" s="413">
        <v>518.83000000000004</v>
      </c>
      <c r="J42" s="413">
        <v>516</v>
      </c>
      <c r="K42" s="413">
        <v>551.33000000000004</v>
      </c>
      <c r="L42" s="413">
        <v>556.96</v>
      </c>
      <c r="M42" s="506">
        <v>471</v>
      </c>
      <c r="N42" s="507">
        <v>520.92999999999995</v>
      </c>
      <c r="P42" s="391"/>
      <c r="Q42" s="392"/>
      <c r="R42" s="391"/>
    </row>
    <row r="43" spans="1:18" s="511" customFormat="1" ht="20.100000000000001" customHeight="1" x14ac:dyDescent="0.4">
      <c r="A43" s="509"/>
      <c r="B43" s="513" t="s">
        <v>384</v>
      </c>
      <c r="C43" s="386" t="s">
        <v>367</v>
      </c>
      <c r="D43" s="386" t="s">
        <v>385</v>
      </c>
      <c r="E43" s="386" t="s">
        <v>327</v>
      </c>
      <c r="F43" s="386" t="s">
        <v>327</v>
      </c>
      <c r="G43" s="413">
        <v>243.7</v>
      </c>
      <c r="H43" s="413">
        <v>238</v>
      </c>
      <c r="I43" s="413">
        <v>256.38</v>
      </c>
      <c r="J43" s="413">
        <v>274.12</v>
      </c>
      <c r="K43" s="413">
        <v>248.82</v>
      </c>
      <c r="L43" s="413" t="s">
        <v>301</v>
      </c>
      <c r="M43" s="506" t="s">
        <v>301</v>
      </c>
      <c r="N43" s="507">
        <v>246.97</v>
      </c>
      <c r="P43" s="391"/>
      <c r="Q43" s="392"/>
      <c r="R43" s="402"/>
    </row>
    <row r="44" spans="1:18" ht="20.100000000000001" customHeight="1" x14ac:dyDescent="0.4">
      <c r="B44" s="501"/>
      <c r="C44" s="386" t="s">
        <v>206</v>
      </c>
      <c r="D44" s="386" t="s">
        <v>385</v>
      </c>
      <c r="E44" s="386" t="s">
        <v>327</v>
      </c>
      <c r="F44" s="386" t="s">
        <v>327</v>
      </c>
      <c r="G44" s="413">
        <v>462</v>
      </c>
      <c r="H44" s="413">
        <v>577</v>
      </c>
      <c r="I44" s="413">
        <v>500</v>
      </c>
      <c r="J44" s="413">
        <v>260</v>
      </c>
      <c r="K44" s="413" t="s">
        <v>301</v>
      </c>
      <c r="L44" s="414">
        <v>296</v>
      </c>
      <c r="M44" s="514" t="s">
        <v>301</v>
      </c>
      <c r="N44" s="507">
        <v>481.03</v>
      </c>
      <c r="P44" s="391"/>
      <c r="Q44" s="392"/>
      <c r="R44" s="402"/>
    </row>
    <row r="45" spans="1:18" s="511" customFormat="1" ht="20.100000000000001" customHeight="1" x14ac:dyDescent="0.3">
      <c r="A45" s="509"/>
      <c r="B45" s="510"/>
      <c r="C45" s="386" t="s">
        <v>267</v>
      </c>
      <c r="D45" s="386" t="s">
        <v>385</v>
      </c>
      <c r="E45" s="386" t="s">
        <v>327</v>
      </c>
      <c r="F45" s="386" t="s">
        <v>327</v>
      </c>
      <c r="G45" s="413">
        <v>240</v>
      </c>
      <c r="H45" s="413">
        <v>240</v>
      </c>
      <c r="I45" s="413">
        <v>240</v>
      </c>
      <c r="J45" s="413">
        <v>240</v>
      </c>
      <c r="K45" s="413">
        <v>240</v>
      </c>
      <c r="L45" s="413" t="s">
        <v>301</v>
      </c>
      <c r="M45" s="506" t="s">
        <v>301</v>
      </c>
      <c r="N45" s="507">
        <v>240</v>
      </c>
      <c r="P45" s="391"/>
      <c r="Q45" s="392"/>
      <c r="R45" s="512"/>
    </row>
    <row r="46" spans="1:18" s="511" customFormat="1" ht="20.100000000000001" customHeight="1" x14ac:dyDescent="0.4">
      <c r="A46" s="509"/>
      <c r="B46" s="513" t="s">
        <v>386</v>
      </c>
      <c r="C46" s="386" t="s">
        <v>168</v>
      </c>
      <c r="D46" s="386" t="s">
        <v>387</v>
      </c>
      <c r="E46" s="386" t="s">
        <v>299</v>
      </c>
      <c r="F46" s="386" t="s">
        <v>327</v>
      </c>
      <c r="G46" s="413">
        <v>91</v>
      </c>
      <c r="H46" s="413">
        <v>90</v>
      </c>
      <c r="I46" s="413">
        <v>91</v>
      </c>
      <c r="J46" s="413">
        <v>90</v>
      </c>
      <c r="K46" s="413">
        <v>90</v>
      </c>
      <c r="L46" s="413" t="s">
        <v>301</v>
      </c>
      <c r="M46" s="506" t="s">
        <v>301</v>
      </c>
      <c r="N46" s="507">
        <v>90.47</v>
      </c>
      <c r="P46" s="391"/>
      <c r="Q46" s="392"/>
      <c r="R46" s="402"/>
    </row>
    <row r="47" spans="1:18" ht="20.100000000000001" customHeight="1" x14ac:dyDescent="0.4">
      <c r="B47" s="501"/>
      <c r="C47" s="386" t="s">
        <v>168</v>
      </c>
      <c r="D47" s="386" t="s">
        <v>388</v>
      </c>
      <c r="E47" s="386" t="s">
        <v>299</v>
      </c>
      <c r="F47" s="386" t="s">
        <v>389</v>
      </c>
      <c r="G47" s="413">
        <v>85</v>
      </c>
      <c r="H47" s="413">
        <v>85</v>
      </c>
      <c r="I47" s="413">
        <v>87</v>
      </c>
      <c r="J47" s="413">
        <v>87</v>
      </c>
      <c r="K47" s="413">
        <v>87</v>
      </c>
      <c r="L47" s="414" t="s">
        <v>301</v>
      </c>
      <c r="M47" s="514" t="s">
        <v>301</v>
      </c>
      <c r="N47" s="507">
        <v>86.5</v>
      </c>
      <c r="P47" s="391"/>
      <c r="Q47" s="392"/>
      <c r="R47" s="402"/>
    </row>
    <row r="48" spans="1:18" s="511" customFormat="1" ht="20.100000000000001" customHeight="1" x14ac:dyDescent="0.3">
      <c r="A48" s="509"/>
      <c r="B48" s="510"/>
      <c r="C48" s="386" t="s">
        <v>168</v>
      </c>
      <c r="D48" s="386" t="s">
        <v>390</v>
      </c>
      <c r="E48" s="386" t="s">
        <v>299</v>
      </c>
      <c r="F48" s="386" t="s">
        <v>327</v>
      </c>
      <c r="G48" s="413">
        <v>75</v>
      </c>
      <c r="H48" s="413">
        <v>76</v>
      </c>
      <c r="I48" s="413">
        <v>76</v>
      </c>
      <c r="J48" s="413">
        <v>75</v>
      </c>
      <c r="K48" s="413">
        <v>75</v>
      </c>
      <c r="L48" s="413" t="s">
        <v>301</v>
      </c>
      <c r="M48" s="506" t="s">
        <v>301</v>
      </c>
      <c r="N48" s="507">
        <v>75.5</v>
      </c>
      <c r="P48" s="391"/>
      <c r="Q48" s="392"/>
      <c r="R48" s="512"/>
    </row>
    <row r="49" spans="1:18" ht="20.100000000000001" customHeight="1" x14ac:dyDescent="0.3">
      <c r="B49" s="385" t="s">
        <v>391</v>
      </c>
      <c r="C49" s="386" t="s">
        <v>200</v>
      </c>
      <c r="D49" s="386" t="s">
        <v>334</v>
      </c>
      <c r="E49" s="386" t="s">
        <v>327</v>
      </c>
      <c r="F49" s="386" t="s">
        <v>327</v>
      </c>
      <c r="G49" s="413">
        <v>44.4</v>
      </c>
      <c r="H49" s="413">
        <v>44.4</v>
      </c>
      <c r="I49" s="413">
        <v>44.4</v>
      </c>
      <c r="J49" s="413">
        <v>44.4</v>
      </c>
      <c r="K49" s="413">
        <v>44.4</v>
      </c>
      <c r="L49" s="413" t="s">
        <v>301</v>
      </c>
      <c r="M49" s="506" t="s">
        <v>301</v>
      </c>
      <c r="N49" s="507">
        <v>44.4</v>
      </c>
      <c r="P49" s="391"/>
      <c r="Q49" s="392"/>
      <c r="R49" s="391"/>
    </row>
    <row r="50" spans="1:18" s="520" customFormat="1" ht="20.100000000000001" customHeight="1" x14ac:dyDescent="0.4">
      <c r="A50" s="508"/>
      <c r="B50" s="513" t="s">
        <v>392</v>
      </c>
      <c r="C50" s="386" t="s">
        <v>367</v>
      </c>
      <c r="D50" s="386" t="s">
        <v>393</v>
      </c>
      <c r="E50" s="386" t="s">
        <v>327</v>
      </c>
      <c r="F50" s="386" t="s">
        <v>394</v>
      </c>
      <c r="G50" s="413">
        <v>23.5</v>
      </c>
      <c r="H50" s="413">
        <v>25.36</v>
      </c>
      <c r="I50" s="413">
        <v>25.65</v>
      </c>
      <c r="J50" s="413">
        <v>24.81</v>
      </c>
      <c r="K50" s="413">
        <v>26.15</v>
      </c>
      <c r="L50" s="413">
        <v>29.37</v>
      </c>
      <c r="M50" s="413" t="s">
        <v>301</v>
      </c>
      <c r="N50" s="507">
        <v>25.51</v>
      </c>
      <c r="P50" s="391"/>
      <c r="Q50" s="392"/>
      <c r="R50" s="402"/>
    </row>
    <row r="51" spans="1:18" ht="20.100000000000001" customHeight="1" x14ac:dyDescent="0.4">
      <c r="B51" s="501"/>
      <c r="C51" s="386" t="s">
        <v>206</v>
      </c>
      <c r="D51" s="386" t="s">
        <v>393</v>
      </c>
      <c r="E51" s="386" t="s">
        <v>327</v>
      </c>
      <c r="F51" s="386" t="s">
        <v>394</v>
      </c>
      <c r="G51" s="413">
        <v>59</v>
      </c>
      <c r="H51" s="413">
        <v>58</v>
      </c>
      <c r="I51" s="413">
        <v>59</v>
      </c>
      <c r="J51" s="413">
        <v>58</v>
      </c>
      <c r="K51" s="413">
        <v>59</v>
      </c>
      <c r="L51" s="414">
        <v>59</v>
      </c>
      <c r="M51" s="514" t="s">
        <v>301</v>
      </c>
      <c r="N51" s="507">
        <v>58.74</v>
      </c>
      <c r="P51" s="391"/>
      <c r="Q51" s="392"/>
      <c r="R51" s="402"/>
    </row>
    <row r="52" spans="1:18" ht="20.100000000000001" customHeight="1" x14ac:dyDescent="0.4">
      <c r="B52" s="501"/>
      <c r="C52" s="386" t="s">
        <v>168</v>
      </c>
      <c r="D52" s="386" t="s">
        <v>395</v>
      </c>
      <c r="E52" s="386" t="s">
        <v>327</v>
      </c>
      <c r="F52" s="386" t="s">
        <v>327</v>
      </c>
      <c r="G52" s="413">
        <v>85</v>
      </c>
      <c r="H52" s="413">
        <v>87</v>
      </c>
      <c r="I52" s="413">
        <v>85</v>
      </c>
      <c r="J52" s="413">
        <v>88</v>
      </c>
      <c r="K52" s="413">
        <v>85</v>
      </c>
      <c r="L52" s="414" t="s">
        <v>301</v>
      </c>
      <c r="M52" s="514" t="s">
        <v>301</v>
      </c>
      <c r="N52" s="507">
        <v>86.07</v>
      </c>
      <c r="P52" s="391"/>
      <c r="Q52" s="392"/>
      <c r="R52" s="402"/>
    </row>
    <row r="53" spans="1:18" s="511" customFormat="1" ht="20.100000000000001" customHeight="1" x14ac:dyDescent="0.3">
      <c r="A53" s="509"/>
      <c r="B53" s="510"/>
      <c r="C53" s="386" t="s">
        <v>367</v>
      </c>
      <c r="D53" s="386" t="s">
        <v>396</v>
      </c>
      <c r="E53" s="386" t="s">
        <v>327</v>
      </c>
      <c r="F53" s="386" t="s">
        <v>327</v>
      </c>
      <c r="G53" s="413">
        <v>72</v>
      </c>
      <c r="H53" s="413" t="s">
        <v>301</v>
      </c>
      <c r="I53" s="413">
        <v>80</v>
      </c>
      <c r="J53" s="413" t="s">
        <v>301</v>
      </c>
      <c r="K53" s="413">
        <v>61</v>
      </c>
      <c r="L53" s="413" t="s">
        <v>301</v>
      </c>
      <c r="M53" s="413" t="s">
        <v>301</v>
      </c>
      <c r="N53" s="507">
        <v>71.569999999999993</v>
      </c>
      <c r="P53" s="391"/>
      <c r="Q53" s="392"/>
      <c r="R53" s="512"/>
    </row>
    <row r="54" spans="1:18" s="511" customFormat="1" ht="20.100000000000001" customHeight="1" x14ac:dyDescent="0.4">
      <c r="A54" s="509"/>
      <c r="B54" s="513" t="s">
        <v>397</v>
      </c>
      <c r="C54" s="386" t="s">
        <v>367</v>
      </c>
      <c r="D54" s="386" t="s">
        <v>398</v>
      </c>
      <c r="E54" s="386" t="s">
        <v>299</v>
      </c>
      <c r="F54" s="386" t="s">
        <v>399</v>
      </c>
      <c r="G54" s="413">
        <v>150</v>
      </c>
      <c r="H54" s="413" t="s">
        <v>301</v>
      </c>
      <c r="I54" s="413">
        <v>127</v>
      </c>
      <c r="J54" s="413" t="s">
        <v>301</v>
      </c>
      <c r="K54" s="413">
        <v>100</v>
      </c>
      <c r="L54" s="413" t="s">
        <v>301</v>
      </c>
      <c r="M54" s="506" t="s">
        <v>301</v>
      </c>
      <c r="N54" s="507">
        <v>121.63</v>
      </c>
      <c r="P54" s="391"/>
      <c r="Q54" s="392"/>
      <c r="R54" s="402"/>
    </row>
    <row r="55" spans="1:18" ht="20.100000000000001" customHeight="1" x14ac:dyDescent="0.4">
      <c r="B55" s="501"/>
      <c r="C55" s="386" t="s">
        <v>168</v>
      </c>
      <c r="D55" s="386" t="s">
        <v>398</v>
      </c>
      <c r="E55" s="386" t="s">
        <v>299</v>
      </c>
      <c r="F55" s="386" t="s">
        <v>399</v>
      </c>
      <c r="G55" s="413">
        <v>80</v>
      </c>
      <c r="H55" s="413">
        <v>75</v>
      </c>
      <c r="I55" s="413">
        <v>78</v>
      </c>
      <c r="J55" s="413">
        <v>78</v>
      </c>
      <c r="K55" s="413">
        <v>76</v>
      </c>
      <c r="L55" s="413" t="s">
        <v>301</v>
      </c>
      <c r="M55" s="506" t="s">
        <v>301</v>
      </c>
      <c r="N55" s="507">
        <v>77.09</v>
      </c>
      <c r="P55" s="391"/>
      <c r="Q55" s="392"/>
      <c r="R55" s="402"/>
    </row>
    <row r="56" spans="1:18" ht="20.100000000000001" customHeight="1" x14ac:dyDescent="0.4">
      <c r="B56" s="501"/>
      <c r="C56" s="386" t="s">
        <v>367</v>
      </c>
      <c r="D56" s="386" t="s">
        <v>400</v>
      </c>
      <c r="E56" s="386" t="s">
        <v>299</v>
      </c>
      <c r="F56" s="386" t="s">
        <v>399</v>
      </c>
      <c r="G56" s="413">
        <v>76.47</v>
      </c>
      <c r="H56" s="413">
        <v>70.59</v>
      </c>
      <c r="I56" s="413">
        <v>67.06</v>
      </c>
      <c r="J56" s="413">
        <v>71.760000000000005</v>
      </c>
      <c r="K56" s="413">
        <v>67.06</v>
      </c>
      <c r="L56" s="413" t="s">
        <v>301</v>
      </c>
      <c r="M56" s="506" t="s">
        <v>301</v>
      </c>
      <c r="N56" s="507">
        <v>70.59</v>
      </c>
      <c r="P56" s="391"/>
      <c r="Q56" s="392"/>
      <c r="R56" s="402"/>
    </row>
    <row r="57" spans="1:18" ht="20.100000000000001" customHeight="1" x14ac:dyDescent="0.4">
      <c r="B57" s="501"/>
      <c r="C57" s="386" t="s">
        <v>168</v>
      </c>
      <c r="D57" s="386" t="s">
        <v>400</v>
      </c>
      <c r="E57" s="386" t="s">
        <v>299</v>
      </c>
      <c r="F57" s="386" t="s">
        <v>399</v>
      </c>
      <c r="G57" s="413">
        <v>42.36</v>
      </c>
      <c r="H57" s="413">
        <v>38.25</v>
      </c>
      <c r="I57" s="413">
        <v>37.479999999999997</v>
      </c>
      <c r="J57" s="413">
        <v>36.67</v>
      </c>
      <c r="K57" s="413">
        <v>35.590000000000003</v>
      </c>
      <c r="L57" s="413" t="s">
        <v>301</v>
      </c>
      <c r="M57" s="506" t="s">
        <v>301</v>
      </c>
      <c r="N57" s="507">
        <v>37.78</v>
      </c>
      <c r="P57" s="391"/>
      <c r="Q57" s="392"/>
      <c r="R57" s="402"/>
    </row>
    <row r="58" spans="1:18" ht="20.100000000000001" customHeight="1" x14ac:dyDescent="0.4">
      <c r="B58" s="501"/>
      <c r="C58" s="386" t="s">
        <v>367</v>
      </c>
      <c r="D58" s="386" t="s">
        <v>401</v>
      </c>
      <c r="E58" s="386" t="s">
        <v>299</v>
      </c>
      <c r="F58" s="386" t="s">
        <v>402</v>
      </c>
      <c r="G58" s="413">
        <v>80</v>
      </c>
      <c r="H58" s="413" t="s">
        <v>301</v>
      </c>
      <c r="I58" s="413">
        <v>146</v>
      </c>
      <c r="J58" s="413" t="s">
        <v>301</v>
      </c>
      <c r="K58" s="413">
        <v>140</v>
      </c>
      <c r="L58" s="413" t="s">
        <v>301</v>
      </c>
      <c r="M58" s="506" t="s">
        <v>301</v>
      </c>
      <c r="N58" s="507">
        <v>131.6</v>
      </c>
      <c r="P58" s="391"/>
      <c r="Q58" s="392"/>
      <c r="R58" s="402"/>
    </row>
    <row r="59" spans="1:18" ht="20.100000000000001" customHeight="1" x14ac:dyDescent="0.4">
      <c r="B59" s="501"/>
      <c r="C59" s="386" t="s">
        <v>200</v>
      </c>
      <c r="D59" s="386" t="s">
        <v>401</v>
      </c>
      <c r="E59" s="386" t="s">
        <v>299</v>
      </c>
      <c r="F59" s="386" t="s">
        <v>402</v>
      </c>
      <c r="G59" s="413">
        <v>87.8</v>
      </c>
      <c r="H59" s="413">
        <v>87.8</v>
      </c>
      <c r="I59" s="413">
        <v>87.8</v>
      </c>
      <c r="J59" s="413">
        <v>87.8</v>
      </c>
      <c r="K59" s="413">
        <v>87.8</v>
      </c>
      <c r="L59" s="413" t="s">
        <v>301</v>
      </c>
      <c r="M59" s="506" t="s">
        <v>301</v>
      </c>
      <c r="N59" s="507">
        <v>87.8</v>
      </c>
      <c r="P59" s="391"/>
      <c r="Q59" s="392"/>
      <c r="R59" s="402"/>
    </row>
    <row r="60" spans="1:18" ht="20.100000000000001" customHeight="1" x14ac:dyDescent="0.4">
      <c r="B60" s="501"/>
      <c r="C60" s="386" t="s">
        <v>206</v>
      </c>
      <c r="D60" s="386" t="s">
        <v>403</v>
      </c>
      <c r="E60" s="386" t="s">
        <v>327</v>
      </c>
      <c r="F60" s="386" t="s">
        <v>327</v>
      </c>
      <c r="G60" s="413">
        <v>206</v>
      </c>
      <c r="H60" s="413">
        <v>189.69</v>
      </c>
      <c r="I60" s="413">
        <v>190.54</v>
      </c>
      <c r="J60" s="413">
        <v>191.3</v>
      </c>
      <c r="K60" s="413">
        <v>192.35</v>
      </c>
      <c r="L60" s="413">
        <v>130.03</v>
      </c>
      <c r="M60" s="506" t="s">
        <v>301</v>
      </c>
      <c r="N60" s="507">
        <v>184.6</v>
      </c>
      <c r="P60" s="391"/>
      <c r="Q60" s="392"/>
      <c r="R60" s="402"/>
    </row>
    <row r="61" spans="1:18" ht="20.100000000000001" customHeight="1" x14ac:dyDescent="0.4">
      <c r="B61" s="501"/>
      <c r="C61" s="386" t="s">
        <v>267</v>
      </c>
      <c r="D61" s="386" t="s">
        <v>334</v>
      </c>
      <c r="E61" s="386" t="s">
        <v>327</v>
      </c>
      <c r="F61" s="386" t="s">
        <v>327</v>
      </c>
      <c r="G61" s="413">
        <v>100</v>
      </c>
      <c r="H61" s="413">
        <v>100</v>
      </c>
      <c r="I61" s="413">
        <v>100</v>
      </c>
      <c r="J61" s="413">
        <v>100</v>
      </c>
      <c r="K61" s="413">
        <v>100</v>
      </c>
      <c r="L61" s="413" t="s">
        <v>301</v>
      </c>
      <c r="M61" s="506" t="s">
        <v>301</v>
      </c>
      <c r="N61" s="507">
        <v>100</v>
      </c>
      <c r="P61" s="391"/>
      <c r="Q61" s="392"/>
      <c r="R61" s="402"/>
    </row>
    <row r="62" spans="1:18" s="520" customFormat="1" ht="20.100000000000001" customHeight="1" x14ac:dyDescent="0.4">
      <c r="A62" s="508"/>
      <c r="B62" s="513" t="s">
        <v>404</v>
      </c>
      <c r="C62" s="386" t="s">
        <v>178</v>
      </c>
      <c r="D62" s="386" t="s">
        <v>334</v>
      </c>
      <c r="E62" s="386" t="s">
        <v>327</v>
      </c>
      <c r="F62" s="386" t="s">
        <v>327</v>
      </c>
      <c r="G62" s="413">
        <v>66</v>
      </c>
      <c r="H62" s="413">
        <v>66</v>
      </c>
      <c r="I62" s="413">
        <v>66</v>
      </c>
      <c r="J62" s="413">
        <v>66</v>
      </c>
      <c r="K62" s="413">
        <v>66</v>
      </c>
      <c r="L62" s="413" t="s">
        <v>301</v>
      </c>
      <c r="M62" s="506" t="s">
        <v>301</v>
      </c>
      <c r="N62" s="507">
        <v>66</v>
      </c>
      <c r="P62" s="391"/>
      <c r="Q62" s="392"/>
      <c r="R62" s="402"/>
    </row>
    <row r="63" spans="1:18" s="511" customFormat="1" ht="20.100000000000001" customHeight="1" x14ac:dyDescent="0.3">
      <c r="A63" s="509"/>
      <c r="B63" s="510"/>
      <c r="C63" s="386" t="s">
        <v>185</v>
      </c>
      <c r="D63" s="386" t="s">
        <v>334</v>
      </c>
      <c r="E63" s="386" t="s">
        <v>327</v>
      </c>
      <c r="F63" s="386" t="s">
        <v>327</v>
      </c>
      <c r="G63" s="413">
        <v>66</v>
      </c>
      <c r="H63" s="413">
        <v>66</v>
      </c>
      <c r="I63" s="413">
        <v>66</v>
      </c>
      <c r="J63" s="413">
        <v>66</v>
      </c>
      <c r="K63" s="413">
        <v>66</v>
      </c>
      <c r="L63" s="413" t="s">
        <v>301</v>
      </c>
      <c r="M63" s="506" t="s">
        <v>301</v>
      </c>
      <c r="N63" s="507">
        <v>66</v>
      </c>
      <c r="P63" s="391"/>
      <c r="Q63" s="392"/>
      <c r="R63" s="512"/>
    </row>
    <row r="64" spans="1:18" ht="20.100000000000001" customHeight="1" x14ac:dyDescent="0.4">
      <c r="B64" s="513" t="s">
        <v>405</v>
      </c>
      <c r="C64" s="386" t="s">
        <v>214</v>
      </c>
      <c r="D64" s="386" t="s">
        <v>406</v>
      </c>
      <c r="E64" s="386" t="s">
        <v>327</v>
      </c>
      <c r="F64" s="386" t="s">
        <v>327</v>
      </c>
      <c r="G64" s="413">
        <v>30</v>
      </c>
      <c r="H64" s="413">
        <v>30</v>
      </c>
      <c r="I64" s="413">
        <v>30</v>
      </c>
      <c r="J64" s="413">
        <v>30</v>
      </c>
      <c r="K64" s="413">
        <v>30</v>
      </c>
      <c r="L64" s="413" t="s">
        <v>301</v>
      </c>
      <c r="M64" s="506" t="s">
        <v>301</v>
      </c>
      <c r="N64" s="507">
        <v>30</v>
      </c>
      <c r="P64" s="391"/>
      <c r="Q64" s="392"/>
      <c r="R64" s="402"/>
    </row>
    <row r="65" spans="1:18" ht="20.100000000000001" customHeight="1" x14ac:dyDescent="0.4">
      <c r="B65" s="501"/>
      <c r="C65" s="386" t="s">
        <v>200</v>
      </c>
      <c r="D65" s="386" t="s">
        <v>334</v>
      </c>
      <c r="E65" s="386" t="s">
        <v>327</v>
      </c>
      <c r="F65" s="386" t="s">
        <v>327</v>
      </c>
      <c r="G65" s="413">
        <v>30</v>
      </c>
      <c r="H65" s="413">
        <v>30</v>
      </c>
      <c r="I65" s="413">
        <v>30</v>
      </c>
      <c r="J65" s="413">
        <v>30</v>
      </c>
      <c r="K65" s="413">
        <v>30</v>
      </c>
      <c r="L65" s="413" t="s">
        <v>301</v>
      </c>
      <c r="M65" s="506" t="s">
        <v>301</v>
      </c>
      <c r="N65" s="507">
        <v>30</v>
      </c>
      <c r="P65" s="391"/>
      <c r="Q65" s="392"/>
      <c r="R65" s="402"/>
    </row>
    <row r="66" spans="1:18" ht="20.100000000000001" customHeight="1" x14ac:dyDescent="0.3">
      <c r="B66" s="385" t="s">
        <v>407</v>
      </c>
      <c r="C66" s="386" t="s">
        <v>378</v>
      </c>
      <c r="D66" s="386" t="s">
        <v>408</v>
      </c>
      <c r="E66" s="386" t="s">
        <v>327</v>
      </c>
      <c r="F66" s="386" t="s">
        <v>327</v>
      </c>
      <c r="G66" s="413">
        <v>246.29</v>
      </c>
      <c r="H66" s="413">
        <v>246.67</v>
      </c>
      <c r="I66" s="413">
        <v>246</v>
      </c>
      <c r="J66" s="413">
        <v>247.23</v>
      </c>
      <c r="K66" s="413">
        <v>247.23</v>
      </c>
      <c r="L66" s="413" t="s">
        <v>301</v>
      </c>
      <c r="M66" s="506" t="s">
        <v>301</v>
      </c>
      <c r="N66" s="507">
        <v>246.73</v>
      </c>
      <c r="P66" s="391"/>
      <c r="Q66" s="392"/>
      <c r="R66" s="391"/>
    </row>
    <row r="67" spans="1:18" ht="20.100000000000001" customHeight="1" x14ac:dyDescent="0.4">
      <c r="B67" s="513" t="s">
        <v>409</v>
      </c>
      <c r="C67" s="386" t="s">
        <v>206</v>
      </c>
      <c r="D67" s="386" t="s">
        <v>410</v>
      </c>
      <c r="E67" s="386" t="s">
        <v>299</v>
      </c>
      <c r="F67" s="386" t="s">
        <v>327</v>
      </c>
      <c r="G67" s="413">
        <v>187</v>
      </c>
      <c r="H67" s="413">
        <v>187</v>
      </c>
      <c r="I67" s="413">
        <v>187</v>
      </c>
      <c r="J67" s="413" t="s">
        <v>301</v>
      </c>
      <c r="K67" s="413">
        <v>183</v>
      </c>
      <c r="L67" s="413">
        <v>183</v>
      </c>
      <c r="M67" s="506" t="s">
        <v>301</v>
      </c>
      <c r="N67" s="507">
        <v>185.43</v>
      </c>
      <c r="P67" s="391"/>
      <c r="Q67" s="392"/>
      <c r="R67" s="402"/>
    </row>
    <row r="68" spans="1:18" ht="20.100000000000001" customHeight="1" x14ac:dyDescent="0.4">
      <c r="B68" s="501"/>
      <c r="C68" s="386" t="s">
        <v>168</v>
      </c>
      <c r="D68" s="386" t="s">
        <v>410</v>
      </c>
      <c r="E68" s="386" t="s">
        <v>299</v>
      </c>
      <c r="F68" s="386" t="s">
        <v>327</v>
      </c>
      <c r="G68" s="413">
        <v>110</v>
      </c>
      <c r="H68" s="413">
        <v>130</v>
      </c>
      <c r="I68" s="413">
        <v>140</v>
      </c>
      <c r="J68" s="413">
        <v>200</v>
      </c>
      <c r="K68" s="413">
        <v>200</v>
      </c>
      <c r="L68" s="413" t="s">
        <v>301</v>
      </c>
      <c r="M68" s="506" t="s">
        <v>301</v>
      </c>
      <c r="N68" s="507">
        <v>146.75</v>
      </c>
      <c r="P68" s="391"/>
      <c r="Q68" s="392"/>
      <c r="R68" s="402"/>
    </row>
    <row r="69" spans="1:18" ht="20.100000000000001" customHeight="1" x14ac:dyDescent="0.4">
      <c r="B69" s="501"/>
      <c r="C69" s="386" t="s">
        <v>367</v>
      </c>
      <c r="D69" s="386" t="s">
        <v>411</v>
      </c>
      <c r="E69" s="386" t="s">
        <v>299</v>
      </c>
      <c r="F69" s="386" t="s">
        <v>412</v>
      </c>
      <c r="G69" s="413">
        <v>49.41</v>
      </c>
      <c r="H69" s="413">
        <v>63.7</v>
      </c>
      <c r="I69" s="413">
        <v>55</v>
      </c>
      <c r="J69" s="413">
        <v>58.5</v>
      </c>
      <c r="K69" s="413">
        <v>49.41</v>
      </c>
      <c r="L69" s="413">
        <v>73</v>
      </c>
      <c r="M69" s="506" t="s">
        <v>301</v>
      </c>
      <c r="N69" s="507">
        <v>58.96</v>
      </c>
      <c r="P69" s="391"/>
      <c r="Q69" s="392"/>
      <c r="R69" s="402"/>
    </row>
    <row r="70" spans="1:18" ht="20.100000000000001" customHeight="1" x14ac:dyDescent="0.4">
      <c r="B70" s="501"/>
      <c r="C70" s="386" t="s">
        <v>267</v>
      </c>
      <c r="D70" s="386" t="s">
        <v>411</v>
      </c>
      <c r="E70" s="386" t="s">
        <v>299</v>
      </c>
      <c r="F70" s="386" t="s">
        <v>412</v>
      </c>
      <c r="G70" s="413">
        <v>60</v>
      </c>
      <c r="H70" s="413">
        <v>60</v>
      </c>
      <c r="I70" s="413">
        <v>60</v>
      </c>
      <c r="J70" s="413">
        <v>60</v>
      </c>
      <c r="K70" s="413">
        <v>60</v>
      </c>
      <c r="L70" s="413" t="s">
        <v>301</v>
      </c>
      <c r="M70" s="506" t="s">
        <v>301</v>
      </c>
      <c r="N70" s="507">
        <v>60</v>
      </c>
      <c r="P70" s="391"/>
      <c r="Q70" s="392"/>
      <c r="R70" s="402"/>
    </row>
    <row r="71" spans="1:18" s="511" customFormat="1" ht="20.100000000000001" customHeight="1" x14ac:dyDescent="0.3">
      <c r="A71" s="509"/>
      <c r="B71" s="510"/>
      <c r="C71" s="386" t="s">
        <v>168</v>
      </c>
      <c r="D71" s="386" t="s">
        <v>411</v>
      </c>
      <c r="E71" s="386" t="s">
        <v>299</v>
      </c>
      <c r="F71" s="386" t="s">
        <v>412</v>
      </c>
      <c r="G71" s="413">
        <v>75</v>
      </c>
      <c r="H71" s="413">
        <v>78</v>
      </c>
      <c r="I71" s="413">
        <v>80</v>
      </c>
      <c r="J71" s="413">
        <v>85</v>
      </c>
      <c r="K71" s="413">
        <v>85</v>
      </c>
      <c r="L71" s="413" t="s">
        <v>301</v>
      </c>
      <c r="M71" s="506" t="s">
        <v>301</v>
      </c>
      <c r="N71" s="507">
        <v>79.64</v>
      </c>
      <c r="P71" s="391"/>
      <c r="Q71" s="392"/>
      <c r="R71" s="512"/>
    </row>
    <row r="72" spans="1:18" ht="20.100000000000001" customHeight="1" x14ac:dyDescent="0.4">
      <c r="B72" s="513" t="s">
        <v>413</v>
      </c>
      <c r="C72" s="386" t="s">
        <v>178</v>
      </c>
      <c r="D72" s="386" t="s">
        <v>334</v>
      </c>
      <c r="E72" s="386" t="s">
        <v>327</v>
      </c>
      <c r="F72" s="386" t="s">
        <v>327</v>
      </c>
      <c r="G72" s="413">
        <v>27</v>
      </c>
      <c r="H72" s="413">
        <v>27</v>
      </c>
      <c r="I72" s="413">
        <v>27</v>
      </c>
      <c r="J72" s="413">
        <v>27</v>
      </c>
      <c r="K72" s="413">
        <v>27</v>
      </c>
      <c r="L72" s="414" t="s">
        <v>301</v>
      </c>
      <c r="M72" s="514" t="s">
        <v>301</v>
      </c>
      <c r="N72" s="507">
        <v>27</v>
      </c>
      <c r="P72" s="391"/>
      <c r="Q72" s="392"/>
      <c r="R72" s="402"/>
    </row>
    <row r="73" spans="1:18" ht="20.100000000000001" customHeight="1" x14ac:dyDescent="0.4">
      <c r="B73" s="501"/>
      <c r="C73" s="386" t="s">
        <v>214</v>
      </c>
      <c r="D73" s="386" t="s">
        <v>334</v>
      </c>
      <c r="E73" s="386" t="s">
        <v>327</v>
      </c>
      <c r="F73" s="386" t="s">
        <v>327</v>
      </c>
      <c r="G73" s="413">
        <v>37</v>
      </c>
      <c r="H73" s="413">
        <v>37</v>
      </c>
      <c r="I73" s="413">
        <v>37</v>
      </c>
      <c r="J73" s="413">
        <v>37</v>
      </c>
      <c r="K73" s="413">
        <v>37</v>
      </c>
      <c r="L73" s="413" t="s">
        <v>301</v>
      </c>
      <c r="M73" s="506" t="s">
        <v>301</v>
      </c>
      <c r="N73" s="507">
        <v>37</v>
      </c>
      <c r="P73" s="391"/>
      <c r="Q73" s="392"/>
      <c r="R73" s="402"/>
    </row>
    <row r="74" spans="1:18" ht="20.100000000000001" customHeight="1" thickBot="1" x14ac:dyDescent="0.45">
      <c r="B74" s="394"/>
      <c r="C74" s="419" t="s">
        <v>185</v>
      </c>
      <c r="D74" s="419" t="s">
        <v>334</v>
      </c>
      <c r="E74" s="419" t="s">
        <v>327</v>
      </c>
      <c r="F74" s="419" t="s">
        <v>327</v>
      </c>
      <c r="G74" s="521">
        <v>28</v>
      </c>
      <c r="H74" s="521">
        <v>28</v>
      </c>
      <c r="I74" s="521">
        <v>28</v>
      </c>
      <c r="J74" s="521">
        <v>28</v>
      </c>
      <c r="K74" s="521">
        <v>28</v>
      </c>
      <c r="L74" s="521" t="s">
        <v>301</v>
      </c>
      <c r="M74" s="521" t="s">
        <v>301</v>
      </c>
      <c r="N74" s="522">
        <v>28</v>
      </c>
      <c r="P74" s="391"/>
      <c r="Q74" s="392"/>
      <c r="R74" s="402"/>
    </row>
    <row r="75" spans="1:18" ht="16.350000000000001" customHeight="1" x14ac:dyDescent="0.3">
      <c r="N75" s="103" t="s">
        <v>56</v>
      </c>
      <c r="P75" s="391"/>
      <c r="Q75" s="392"/>
    </row>
    <row r="76" spans="1:18" ht="16.350000000000001" customHeight="1" x14ac:dyDescent="0.3">
      <c r="M76" s="523"/>
      <c r="N76" s="258"/>
      <c r="P76" s="391"/>
      <c r="Q76" s="392"/>
    </row>
    <row r="77" spans="1:18" ht="16.350000000000001" customHeight="1" x14ac:dyDescent="0.3">
      <c r="P77" s="391"/>
      <c r="Q77" s="392"/>
    </row>
    <row r="78" spans="1:18" ht="16.350000000000001" customHeight="1" x14ac:dyDescent="0.3">
      <c r="P78" s="391"/>
      <c r="Q78" s="392"/>
    </row>
    <row r="79" spans="1:18" ht="16.350000000000001" customHeight="1" x14ac:dyDescent="0.4">
      <c r="Q79" s="402"/>
    </row>
    <row r="80" spans="1:18" ht="16.350000000000001" customHeight="1" x14ac:dyDescent="0.4">
      <c r="Q80" s="402"/>
    </row>
    <row r="81" spans="17:17" ht="16.350000000000001" customHeight="1" x14ac:dyDescent="0.4">
      <c r="Q81" s="402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4"/>
  <sheetViews>
    <sheetView showGridLines="0" zoomScale="70" zoomScaleNormal="70" zoomScaleSheetLayoutView="80" workbookViewId="0">
      <selection activeCell="J5" sqref="J5"/>
    </sheetView>
  </sheetViews>
  <sheetFormatPr baseColWidth="10" defaultColWidth="12.5546875" defaultRowHeight="13.8" x14ac:dyDescent="0.25"/>
  <cols>
    <col min="1" max="1" width="2.6640625" style="524" customWidth="1"/>
    <col min="2" max="2" width="38.6640625" style="499" customWidth="1"/>
    <col min="3" max="3" width="12.6640625" style="499" customWidth="1"/>
    <col min="4" max="4" width="55.6640625" style="499" customWidth="1"/>
    <col min="5" max="5" width="7.6640625" style="499" customWidth="1"/>
    <col min="6" max="6" width="21.6640625" style="499" customWidth="1"/>
    <col min="7" max="7" width="60.6640625" style="499" customWidth="1"/>
    <col min="8" max="8" width="3.6640625" style="347" customWidth="1"/>
    <col min="9" max="9" width="8.33203125" style="347" bestFit="1" customWidth="1"/>
    <col min="10" max="10" width="10.88671875" style="525" bestFit="1" customWidth="1"/>
    <col min="11" max="11" width="9.33203125" style="347" customWidth="1"/>
    <col min="12" max="12" width="12.5546875" style="347"/>
    <col min="13" max="14" width="14.6640625" style="347" bestFit="1" customWidth="1"/>
    <col min="15" max="15" width="12.88671875" style="347" bestFit="1" customWidth="1"/>
    <col min="16" max="16384" width="12.5546875" style="347"/>
  </cols>
  <sheetData>
    <row r="2" spans="1:11" x14ac:dyDescent="0.25">
      <c r="G2" s="350"/>
      <c r="H2" s="351"/>
    </row>
    <row r="3" spans="1:11" ht="8.25" customHeight="1" x14ac:dyDescent="0.25">
      <c r="H3" s="351"/>
    </row>
    <row r="4" spans="1:11" ht="0.75" customHeight="1" thickBot="1" x14ac:dyDescent="0.3">
      <c r="H4" s="351"/>
    </row>
    <row r="5" spans="1:11" ht="26.25" customHeight="1" thickBot="1" x14ac:dyDescent="0.3">
      <c r="B5" s="439" t="s">
        <v>414</v>
      </c>
      <c r="C5" s="440"/>
      <c r="D5" s="440"/>
      <c r="E5" s="440"/>
      <c r="F5" s="440"/>
      <c r="G5" s="441"/>
      <c r="H5" s="353"/>
    </row>
    <row r="6" spans="1:11" ht="15" customHeight="1" x14ac:dyDescent="0.25">
      <c r="B6" s="443"/>
      <c r="C6" s="443"/>
      <c r="D6" s="443"/>
      <c r="E6" s="443"/>
      <c r="F6" s="443"/>
      <c r="G6" s="443"/>
      <c r="H6" s="355"/>
    </row>
    <row r="7" spans="1:11" ht="15" customHeight="1" x14ac:dyDescent="0.25">
      <c r="B7" s="443" t="s">
        <v>343</v>
      </c>
      <c r="C7" s="443"/>
      <c r="D7" s="443"/>
      <c r="E7" s="443"/>
      <c r="F7" s="443"/>
      <c r="G7" s="443"/>
      <c r="H7" s="355"/>
    </row>
    <row r="8" spans="1:11" ht="15" customHeight="1" x14ac:dyDescent="0.25">
      <c r="B8" s="526"/>
      <c r="C8" s="526"/>
      <c r="D8" s="526"/>
      <c r="E8" s="526"/>
      <c r="F8" s="526"/>
      <c r="G8" s="526"/>
      <c r="H8" s="355"/>
    </row>
    <row r="9" spans="1:11" ht="16.5" customHeight="1" x14ac:dyDescent="0.25">
      <c r="B9" s="362" t="s">
        <v>344</v>
      </c>
      <c r="C9" s="362"/>
      <c r="D9" s="362"/>
      <c r="E9" s="362"/>
      <c r="F9" s="362"/>
      <c r="G9" s="362"/>
      <c r="H9" s="355"/>
    </row>
    <row r="10" spans="1:11" s="365" customFormat="1" ht="12" customHeight="1" x14ac:dyDescent="0.25">
      <c r="A10" s="527"/>
      <c r="B10" s="528"/>
      <c r="C10" s="528"/>
      <c r="D10" s="528"/>
      <c r="E10" s="528"/>
      <c r="F10" s="528"/>
      <c r="G10" s="528"/>
      <c r="H10" s="355"/>
      <c r="J10" s="529"/>
    </row>
    <row r="11" spans="1:11" ht="17.25" customHeight="1" x14ac:dyDescent="0.25">
      <c r="A11" s="530"/>
      <c r="B11" s="531" t="s">
        <v>72</v>
      </c>
      <c r="C11" s="531"/>
      <c r="D11" s="531"/>
      <c r="E11" s="531"/>
      <c r="F11" s="531"/>
      <c r="G11" s="531"/>
      <c r="H11" s="532"/>
    </row>
    <row r="12" spans="1:11" ht="6.75" customHeight="1" thickBot="1" x14ac:dyDescent="0.3">
      <c r="A12" s="530"/>
      <c r="B12" s="533"/>
      <c r="C12" s="533"/>
      <c r="D12" s="533"/>
      <c r="E12" s="533"/>
      <c r="F12" s="533"/>
      <c r="G12" s="533"/>
      <c r="H12" s="532"/>
    </row>
    <row r="13" spans="1:11" ht="16.350000000000001" customHeight="1" x14ac:dyDescent="0.25">
      <c r="A13" s="530"/>
      <c r="B13" s="369" t="s">
        <v>145</v>
      </c>
      <c r="C13" s="370" t="s">
        <v>288</v>
      </c>
      <c r="D13" s="371" t="s">
        <v>289</v>
      </c>
      <c r="E13" s="370" t="s">
        <v>290</v>
      </c>
      <c r="F13" s="371" t="s">
        <v>291</v>
      </c>
      <c r="G13" s="452" t="s">
        <v>345</v>
      </c>
      <c r="H13" s="534"/>
    </row>
    <row r="14" spans="1:11" ht="16.350000000000001" customHeight="1" x14ac:dyDescent="0.25">
      <c r="A14" s="530"/>
      <c r="B14" s="378"/>
      <c r="C14" s="379"/>
      <c r="D14" s="453" t="s">
        <v>294</v>
      </c>
      <c r="E14" s="379"/>
      <c r="F14" s="380"/>
      <c r="G14" s="454" t="str">
        <f>'[11]Pág. 15'!$G$13</f>
        <v>Semana 38 - 2019: 16/09 - 22/09</v>
      </c>
      <c r="H14" s="535"/>
    </row>
    <row r="15" spans="1:11" s="520" customFormat="1" ht="30" customHeight="1" x14ac:dyDescent="0.35">
      <c r="A15" s="530"/>
      <c r="B15" s="432" t="s">
        <v>359</v>
      </c>
      <c r="C15" s="412" t="s">
        <v>347</v>
      </c>
      <c r="D15" s="412" t="s">
        <v>360</v>
      </c>
      <c r="E15" s="412" t="s">
        <v>327</v>
      </c>
      <c r="F15" s="412" t="s">
        <v>361</v>
      </c>
      <c r="G15" s="456">
        <v>212.19</v>
      </c>
      <c r="H15" s="425"/>
      <c r="I15" s="457"/>
      <c r="J15" s="536"/>
      <c r="K15" s="537"/>
    </row>
    <row r="16" spans="1:11" s="393" customFormat="1" ht="30" customHeight="1" x14ac:dyDescent="0.3">
      <c r="A16" s="524"/>
      <c r="B16" s="411"/>
      <c r="C16" s="412" t="s">
        <v>347</v>
      </c>
      <c r="D16" s="412" t="s">
        <v>362</v>
      </c>
      <c r="E16" s="412" t="s">
        <v>327</v>
      </c>
      <c r="F16" s="412" t="s">
        <v>415</v>
      </c>
      <c r="G16" s="456">
        <v>207.3</v>
      </c>
      <c r="I16" s="457"/>
      <c r="J16" s="536"/>
      <c r="K16" s="457"/>
    </row>
    <row r="17" spans="1:11" s="511" customFormat="1" ht="30" customHeight="1" x14ac:dyDescent="0.3">
      <c r="A17" s="538"/>
      <c r="B17" s="418"/>
      <c r="C17" s="412" t="s">
        <v>347</v>
      </c>
      <c r="D17" s="412" t="s">
        <v>364</v>
      </c>
      <c r="E17" s="412" t="s">
        <v>327</v>
      </c>
      <c r="F17" s="412" t="s">
        <v>361</v>
      </c>
      <c r="G17" s="456">
        <v>177.27</v>
      </c>
      <c r="H17" s="539"/>
      <c r="I17" s="457"/>
      <c r="J17" s="536"/>
      <c r="K17" s="540"/>
    </row>
    <row r="18" spans="1:11" s="393" customFormat="1" ht="30" customHeight="1" x14ac:dyDescent="0.3">
      <c r="A18" s="524"/>
      <c r="B18" s="490" t="s">
        <v>366</v>
      </c>
      <c r="C18" s="412" t="s">
        <v>347</v>
      </c>
      <c r="D18" s="412" t="s">
        <v>334</v>
      </c>
      <c r="E18" s="412" t="s">
        <v>327</v>
      </c>
      <c r="F18" s="412" t="s">
        <v>416</v>
      </c>
      <c r="G18" s="456">
        <v>77.05</v>
      </c>
      <c r="H18" s="417"/>
      <c r="I18" s="457"/>
      <c r="J18" s="536"/>
      <c r="K18" s="457"/>
    </row>
    <row r="19" spans="1:11" s="393" customFormat="1" ht="30" customHeight="1" x14ac:dyDescent="0.3">
      <c r="A19" s="524"/>
      <c r="B19" s="490" t="s">
        <v>369</v>
      </c>
      <c r="C19" s="412" t="s">
        <v>347</v>
      </c>
      <c r="D19" s="412" t="s">
        <v>348</v>
      </c>
      <c r="E19" s="412" t="s">
        <v>327</v>
      </c>
      <c r="F19" s="412" t="s">
        <v>417</v>
      </c>
      <c r="G19" s="456">
        <v>34.75</v>
      </c>
      <c r="H19" s="417"/>
      <c r="I19" s="457"/>
      <c r="J19" s="536"/>
      <c r="K19" s="457"/>
    </row>
    <row r="20" spans="1:11" s="393" customFormat="1" ht="30" customHeight="1" x14ac:dyDescent="0.3">
      <c r="A20" s="524"/>
      <c r="B20" s="490" t="s">
        <v>373</v>
      </c>
      <c r="C20" s="412" t="s">
        <v>347</v>
      </c>
      <c r="D20" s="412" t="s">
        <v>334</v>
      </c>
      <c r="E20" s="412" t="s">
        <v>327</v>
      </c>
      <c r="F20" s="412" t="s">
        <v>418</v>
      </c>
      <c r="G20" s="456">
        <v>23.89</v>
      </c>
      <c r="H20" s="417"/>
      <c r="I20" s="457"/>
      <c r="J20" s="536"/>
      <c r="K20" s="457"/>
    </row>
    <row r="21" spans="1:11" s="393" customFormat="1" ht="30" customHeight="1" x14ac:dyDescent="0.3">
      <c r="A21" s="524"/>
      <c r="B21" s="541" t="s">
        <v>419</v>
      </c>
      <c r="C21" s="412" t="s">
        <v>347</v>
      </c>
      <c r="D21" s="412" t="s">
        <v>376</v>
      </c>
      <c r="E21" s="412" t="s">
        <v>327</v>
      </c>
      <c r="F21" s="412" t="s">
        <v>420</v>
      </c>
      <c r="G21" s="542">
        <v>201.5</v>
      </c>
      <c r="H21" s="417"/>
      <c r="I21" s="457"/>
      <c r="J21" s="536"/>
      <c r="K21" s="457"/>
    </row>
    <row r="22" spans="1:11" s="393" customFormat="1" ht="30" customHeight="1" x14ac:dyDescent="0.3">
      <c r="A22" s="524"/>
      <c r="B22" s="541" t="s">
        <v>381</v>
      </c>
      <c r="C22" s="412" t="s">
        <v>347</v>
      </c>
      <c r="D22" s="412" t="s">
        <v>334</v>
      </c>
      <c r="E22" s="412" t="s">
        <v>327</v>
      </c>
      <c r="F22" s="412" t="s">
        <v>383</v>
      </c>
      <c r="G22" s="542">
        <v>520.92999999999995</v>
      </c>
      <c r="H22" s="417"/>
      <c r="I22" s="457"/>
      <c r="J22" s="536"/>
      <c r="K22" s="457"/>
    </row>
    <row r="23" spans="1:11" s="393" customFormat="1" ht="30" customHeight="1" x14ac:dyDescent="0.3">
      <c r="A23" s="524"/>
      <c r="B23" s="490" t="s">
        <v>421</v>
      </c>
      <c r="C23" s="412" t="s">
        <v>347</v>
      </c>
      <c r="D23" s="412" t="s">
        <v>334</v>
      </c>
      <c r="E23" s="412" t="s">
        <v>327</v>
      </c>
      <c r="F23" s="412" t="s">
        <v>327</v>
      </c>
      <c r="G23" s="456">
        <v>351.76</v>
      </c>
      <c r="H23" s="417"/>
      <c r="I23" s="457"/>
      <c r="J23" s="536"/>
      <c r="K23" s="457"/>
    </row>
    <row r="24" spans="1:11" s="393" customFormat="1" ht="30" customHeight="1" x14ac:dyDescent="0.3">
      <c r="A24" s="524"/>
      <c r="B24" s="490" t="s">
        <v>386</v>
      </c>
      <c r="C24" s="412" t="s">
        <v>347</v>
      </c>
      <c r="D24" s="412" t="s">
        <v>334</v>
      </c>
      <c r="E24" s="412" t="s">
        <v>299</v>
      </c>
      <c r="F24" s="412" t="s">
        <v>422</v>
      </c>
      <c r="G24" s="456">
        <v>81.28</v>
      </c>
      <c r="H24" s="417"/>
      <c r="I24" s="457"/>
      <c r="J24" s="536"/>
      <c r="K24" s="457"/>
    </row>
    <row r="25" spans="1:11" s="393" customFormat="1" ht="30" customHeight="1" x14ac:dyDescent="0.3">
      <c r="A25" s="524"/>
      <c r="B25" s="490" t="s">
        <v>391</v>
      </c>
      <c r="C25" s="412" t="s">
        <v>347</v>
      </c>
      <c r="D25" s="412" t="s">
        <v>334</v>
      </c>
      <c r="E25" s="412" t="s">
        <v>327</v>
      </c>
      <c r="F25" s="412" t="s">
        <v>327</v>
      </c>
      <c r="G25" s="456">
        <v>44.4</v>
      </c>
      <c r="H25" s="417"/>
      <c r="I25" s="457"/>
      <c r="J25" s="536"/>
      <c r="K25" s="457"/>
    </row>
    <row r="26" spans="1:11" s="393" customFormat="1" ht="30" customHeight="1" x14ac:dyDescent="0.3">
      <c r="A26" s="524"/>
      <c r="B26" s="490" t="s">
        <v>392</v>
      </c>
      <c r="C26" s="412" t="s">
        <v>347</v>
      </c>
      <c r="D26" s="412" t="s">
        <v>423</v>
      </c>
      <c r="E26" s="412" t="s">
        <v>327</v>
      </c>
      <c r="F26" s="412" t="s">
        <v>394</v>
      </c>
      <c r="G26" s="456">
        <v>30.49</v>
      </c>
      <c r="H26" s="417"/>
      <c r="I26" s="457"/>
      <c r="J26" s="536"/>
      <c r="K26" s="457"/>
    </row>
    <row r="27" spans="1:11" s="393" customFormat="1" ht="30" customHeight="1" x14ac:dyDescent="0.3">
      <c r="A27" s="524"/>
      <c r="B27" s="490" t="s">
        <v>424</v>
      </c>
      <c r="C27" s="412" t="s">
        <v>347</v>
      </c>
      <c r="D27" s="412" t="s">
        <v>334</v>
      </c>
      <c r="E27" s="412" t="s">
        <v>299</v>
      </c>
      <c r="F27" s="412" t="s">
        <v>425</v>
      </c>
      <c r="G27" s="456">
        <v>89.38</v>
      </c>
      <c r="H27" s="417"/>
      <c r="I27" s="457"/>
      <c r="J27" s="536"/>
      <c r="K27" s="457"/>
    </row>
    <row r="28" spans="1:11" s="393" customFormat="1" ht="30" customHeight="1" x14ac:dyDescent="0.3">
      <c r="A28" s="524"/>
      <c r="B28" s="490" t="s">
        <v>404</v>
      </c>
      <c r="C28" s="412" t="s">
        <v>347</v>
      </c>
      <c r="D28" s="412" t="s">
        <v>334</v>
      </c>
      <c r="E28" s="412" t="s">
        <v>327</v>
      </c>
      <c r="F28" s="412" t="s">
        <v>327</v>
      </c>
      <c r="G28" s="456">
        <v>68.959999999999994</v>
      </c>
      <c r="H28" s="417"/>
      <c r="I28" s="457"/>
      <c r="J28" s="536"/>
      <c r="K28" s="457"/>
    </row>
    <row r="29" spans="1:11" s="393" customFormat="1" ht="30" customHeight="1" x14ac:dyDescent="0.3">
      <c r="A29" s="524"/>
      <c r="B29" s="490" t="s">
        <v>405</v>
      </c>
      <c r="C29" s="412" t="s">
        <v>347</v>
      </c>
      <c r="D29" s="412" t="s">
        <v>334</v>
      </c>
      <c r="E29" s="412" t="s">
        <v>327</v>
      </c>
      <c r="F29" s="412" t="s">
        <v>327</v>
      </c>
      <c r="G29" s="456">
        <v>29.22</v>
      </c>
      <c r="H29" s="417"/>
      <c r="I29" s="457"/>
      <c r="J29" s="536"/>
      <c r="K29" s="457"/>
    </row>
    <row r="30" spans="1:11" s="520" customFormat="1" ht="30" customHeight="1" x14ac:dyDescent="0.35">
      <c r="A30" s="530"/>
      <c r="B30" s="432" t="s">
        <v>409</v>
      </c>
      <c r="C30" s="412" t="s">
        <v>347</v>
      </c>
      <c r="D30" s="412" t="s">
        <v>410</v>
      </c>
      <c r="E30" s="412" t="s">
        <v>299</v>
      </c>
      <c r="F30" s="412" t="s">
        <v>327</v>
      </c>
      <c r="G30" s="456">
        <v>158.30000000000001</v>
      </c>
      <c r="I30" s="457"/>
      <c r="J30" s="536"/>
      <c r="K30" s="537"/>
    </row>
    <row r="31" spans="1:11" ht="30" customHeight="1" x14ac:dyDescent="0.25">
      <c r="B31" s="418"/>
      <c r="C31" s="412" t="s">
        <v>347</v>
      </c>
      <c r="D31" s="412" t="s">
        <v>411</v>
      </c>
      <c r="E31" s="412" t="s">
        <v>299</v>
      </c>
      <c r="F31" s="412" t="s">
        <v>412</v>
      </c>
      <c r="G31" s="456">
        <v>74.03</v>
      </c>
      <c r="H31" s="425"/>
      <c r="I31" s="457"/>
      <c r="J31" s="536"/>
      <c r="K31" s="540"/>
    </row>
    <row r="32" spans="1:11" s="393" customFormat="1" ht="30" customHeight="1" thickBot="1" x14ac:dyDescent="0.35">
      <c r="A32" s="524"/>
      <c r="B32" s="543" t="s">
        <v>426</v>
      </c>
      <c r="C32" s="544" t="s">
        <v>347</v>
      </c>
      <c r="D32" s="544" t="s">
        <v>334</v>
      </c>
      <c r="E32" s="544" t="s">
        <v>327</v>
      </c>
      <c r="F32" s="544" t="s">
        <v>327</v>
      </c>
      <c r="G32" s="545">
        <v>28.24</v>
      </c>
      <c r="H32" s="417"/>
      <c r="I32" s="457"/>
      <c r="J32" s="536"/>
      <c r="K32" s="457"/>
    </row>
    <row r="33" spans="2:10" x14ac:dyDescent="0.25">
      <c r="B33" s="546"/>
      <c r="C33" s="546"/>
      <c r="D33" s="546"/>
      <c r="E33" s="546"/>
      <c r="F33" s="546"/>
      <c r="G33" s="103" t="s">
        <v>56</v>
      </c>
      <c r="I33" s="365"/>
      <c r="J33" s="529"/>
    </row>
    <row r="34" spans="2:10" ht="14.25" customHeight="1" x14ac:dyDescent="0.25">
      <c r="G34" s="258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3.2" x14ac:dyDescent="0.25"/>
  <cols>
    <col min="1" max="1" width="2.6640625" style="547" customWidth="1"/>
    <col min="2" max="2" width="25" style="547" customWidth="1"/>
    <col min="3" max="3" width="11.5546875" style="547" customWidth="1"/>
    <col min="4" max="4" width="11.5546875" style="547"/>
    <col min="5" max="5" width="19" style="547" customWidth="1"/>
    <col min="6" max="6" width="15" style="547" customWidth="1"/>
    <col min="7" max="7" width="14.5546875" style="547" customWidth="1"/>
    <col min="8" max="8" width="15.88671875" style="547" customWidth="1"/>
    <col min="9" max="9" width="2.6640625" style="547" customWidth="1"/>
    <col min="10" max="16384" width="11.5546875" style="547"/>
  </cols>
  <sheetData>
    <row r="3" spans="2:8" ht="17.399999999999999" x14ac:dyDescent="0.25">
      <c r="B3" s="352" t="s">
        <v>427</v>
      </c>
      <c r="C3" s="352"/>
      <c r="D3" s="352"/>
      <c r="E3" s="352"/>
      <c r="F3" s="352"/>
      <c r="G3" s="352"/>
      <c r="H3" s="352"/>
    </row>
    <row r="4" spans="2:8" ht="16.2" x14ac:dyDescent="0.25">
      <c r="B4" s="548" t="s">
        <v>428</v>
      </c>
      <c r="C4" s="548"/>
      <c r="D4" s="548"/>
      <c r="E4" s="548"/>
      <c r="F4" s="548"/>
      <c r="G4" s="548"/>
      <c r="H4" s="548"/>
    </row>
    <row r="5" spans="2:8" ht="16.8" thickBot="1" x14ac:dyDescent="0.3">
      <c r="B5" s="549"/>
      <c r="C5" s="549"/>
      <c r="D5" s="549"/>
      <c r="E5" s="549"/>
      <c r="F5" s="549"/>
      <c r="G5" s="549"/>
      <c r="H5" s="549"/>
    </row>
    <row r="6" spans="2:8" ht="14.4" thickBot="1" x14ac:dyDescent="0.3">
      <c r="B6" s="439" t="s">
        <v>429</v>
      </c>
      <c r="C6" s="440"/>
      <c r="D6" s="440"/>
      <c r="E6" s="440"/>
      <c r="F6" s="440"/>
      <c r="G6" s="440"/>
      <c r="H6" s="441"/>
    </row>
    <row r="7" spans="2:8" ht="9" customHeight="1" x14ac:dyDescent="0.25">
      <c r="B7" s="550"/>
      <c r="C7" s="550"/>
      <c r="D7" s="550"/>
      <c r="E7" s="550"/>
      <c r="F7" s="550"/>
      <c r="G7" s="550"/>
      <c r="H7" s="550"/>
    </row>
    <row r="8" spans="2:8" x14ac:dyDescent="0.25">
      <c r="B8" s="551" t="s">
        <v>430</v>
      </c>
      <c r="C8" s="551"/>
      <c r="D8" s="551"/>
      <c r="E8" s="551"/>
      <c r="F8" s="551"/>
      <c r="G8" s="551"/>
      <c r="H8" s="551"/>
    </row>
    <row r="9" spans="2:8" x14ac:dyDescent="0.25">
      <c r="B9" s="238" t="s">
        <v>431</v>
      </c>
      <c r="C9" s="238" t="s">
        <v>432</v>
      </c>
      <c r="D9" s="238"/>
      <c r="E9" s="238"/>
      <c r="F9" s="238"/>
      <c r="G9" s="238"/>
      <c r="H9" s="238"/>
    </row>
    <row r="10" spans="2:8" ht="13.8" thickBot="1" x14ac:dyDescent="0.3">
      <c r="B10" s="552"/>
      <c r="C10" s="552"/>
      <c r="D10" s="552"/>
      <c r="E10" s="552"/>
      <c r="F10" s="552"/>
      <c r="G10" s="552"/>
      <c r="H10" s="552"/>
    </row>
    <row r="11" spans="2:8" ht="12.75" customHeight="1" x14ac:dyDescent="0.25">
      <c r="B11" s="553"/>
      <c r="C11" s="554" t="s">
        <v>433</v>
      </c>
      <c r="D11" s="555"/>
      <c r="E11" s="556"/>
      <c r="F11" s="557" t="s">
        <v>434</v>
      </c>
      <c r="G11" s="557" t="s">
        <v>435</v>
      </c>
      <c r="H11" s="558"/>
    </row>
    <row r="12" spans="2:8" x14ac:dyDescent="0.25">
      <c r="B12" s="559" t="s">
        <v>436</v>
      </c>
      <c r="C12" s="560" t="s">
        <v>437</v>
      </c>
      <c r="D12" s="561"/>
      <c r="E12" s="562"/>
      <c r="F12" s="563"/>
      <c r="G12" s="563"/>
      <c r="H12" s="564" t="s">
        <v>252</v>
      </c>
    </row>
    <row r="13" spans="2:8" ht="13.8" thickBot="1" x14ac:dyDescent="0.3">
      <c r="B13" s="559"/>
      <c r="C13" s="560" t="s">
        <v>438</v>
      </c>
      <c r="D13" s="561"/>
      <c r="E13" s="562"/>
      <c r="F13" s="563"/>
      <c r="G13" s="563"/>
      <c r="H13" s="564"/>
    </row>
    <row r="14" spans="2:8" ht="15.9" customHeight="1" x14ac:dyDescent="0.25">
      <c r="B14" s="565" t="s">
        <v>439</v>
      </c>
      <c r="C14" s="566" t="s">
        <v>440</v>
      </c>
      <c r="D14" s="567"/>
      <c r="E14" s="568"/>
      <c r="F14" s="569">
        <v>373.02</v>
      </c>
      <c r="G14" s="570">
        <v>368.45</v>
      </c>
      <c r="H14" s="571">
        <v>-4.5699999999999932</v>
      </c>
    </row>
    <row r="15" spans="2:8" ht="15.9" customHeight="1" x14ac:dyDescent="0.25">
      <c r="B15" s="572"/>
      <c r="C15" s="573" t="s">
        <v>441</v>
      </c>
      <c r="D15" s="574"/>
      <c r="E15" s="575"/>
      <c r="F15" s="576">
        <v>328.25</v>
      </c>
      <c r="G15" s="577">
        <v>341.27</v>
      </c>
      <c r="H15" s="578">
        <v>13.019999999999982</v>
      </c>
    </row>
    <row r="16" spans="2:8" ht="15.9" customHeight="1" x14ac:dyDescent="0.25">
      <c r="B16" s="572"/>
      <c r="C16" s="579" t="s">
        <v>442</v>
      </c>
      <c r="D16" s="574"/>
      <c r="E16" s="575"/>
      <c r="F16" s="580">
        <v>353.53</v>
      </c>
      <c r="G16" s="581">
        <v>360.83</v>
      </c>
      <c r="H16" s="578">
        <v>7.3000000000000114</v>
      </c>
    </row>
    <row r="17" spans="2:8" ht="15.9" customHeight="1" x14ac:dyDescent="0.25">
      <c r="B17" s="572"/>
      <c r="C17" s="582" t="s">
        <v>443</v>
      </c>
      <c r="D17" s="233"/>
      <c r="E17" s="583"/>
      <c r="F17" s="584">
        <v>348.25</v>
      </c>
      <c r="G17" s="577">
        <v>350.69</v>
      </c>
      <c r="H17" s="585">
        <v>2.4399999999999977</v>
      </c>
    </row>
    <row r="18" spans="2:8" ht="15.9" customHeight="1" x14ac:dyDescent="0.25">
      <c r="B18" s="572"/>
      <c r="C18" s="573" t="s">
        <v>444</v>
      </c>
      <c r="D18" s="574"/>
      <c r="E18" s="575"/>
      <c r="F18" s="576">
        <v>346.99</v>
      </c>
      <c r="G18" s="577">
        <v>350.48</v>
      </c>
      <c r="H18" s="578">
        <v>3.4900000000000091</v>
      </c>
    </row>
    <row r="19" spans="2:8" ht="15.9" customHeight="1" x14ac:dyDescent="0.25">
      <c r="B19" s="572"/>
      <c r="C19" s="579" t="s">
        <v>445</v>
      </c>
      <c r="D19" s="574"/>
      <c r="E19" s="575"/>
      <c r="F19" s="580">
        <v>347.66</v>
      </c>
      <c r="G19" s="581">
        <v>350.59</v>
      </c>
      <c r="H19" s="578">
        <v>2.92999999999995</v>
      </c>
    </row>
    <row r="20" spans="2:8" ht="15.9" customHeight="1" x14ac:dyDescent="0.25">
      <c r="B20" s="586"/>
      <c r="C20" s="582" t="s">
        <v>446</v>
      </c>
      <c r="D20" s="233"/>
      <c r="E20" s="583"/>
      <c r="F20" s="584">
        <v>315.10000000000002</v>
      </c>
      <c r="G20" s="577">
        <v>306.88</v>
      </c>
      <c r="H20" s="585">
        <v>-8.2200000000000273</v>
      </c>
    </row>
    <row r="21" spans="2:8" ht="15.9" customHeight="1" x14ac:dyDescent="0.25">
      <c r="B21" s="586"/>
      <c r="C21" s="573" t="s">
        <v>447</v>
      </c>
      <c r="D21" s="574"/>
      <c r="E21" s="575"/>
      <c r="F21" s="576">
        <v>326.58999999999997</v>
      </c>
      <c r="G21" s="577">
        <v>324.89999999999998</v>
      </c>
      <c r="H21" s="578">
        <v>-1.6899999999999977</v>
      </c>
    </row>
    <row r="22" spans="2:8" ht="15.9" customHeight="1" thickBot="1" x14ac:dyDescent="0.3">
      <c r="B22" s="587"/>
      <c r="C22" s="588" t="s">
        <v>448</v>
      </c>
      <c r="D22" s="589"/>
      <c r="E22" s="590"/>
      <c r="F22" s="591">
        <v>319.01</v>
      </c>
      <c r="G22" s="592">
        <v>313.02</v>
      </c>
      <c r="H22" s="593">
        <v>-5.9900000000000091</v>
      </c>
    </row>
    <row r="23" spans="2:8" ht="15.9" customHeight="1" x14ac:dyDescent="0.25">
      <c r="B23" s="565" t="s">
        <v>449</v>
      </c>
      <c r="C23" s="566" t="s">
        <v>450</v>
      </c>
      <c r="D23" s="567"/>
      <c r="E23" s="568"/>
      <c r="F23" s="569">
        <v>204.2</v>
      </c>
      <c r="G23" s="570">
        <v>199.35</v>
      </c>
      <c r="H23" s="571">
        <v>-4.8499999999999943</v>
      </c>
    </row>
    <row r="24" spans="2:8" ht="15.9" customHeight="1" x14ac:dyDescent="0.25">
      <c r="B24" s="572"/>
      <c r="C24" s="573" t="s">
        <v>451</v>
      </c>
      <c r="D24" s="574"/>
      <c r="E24" s="575"/>
      <c r="F24" s="576">
        <v>236.33</v>
      </c>
      <c r="G24" s="577">
        <v>243.88</v>
      </c>
      <c r="H24" s="578">
        <v>7.5499999999999829</v>
      </c>
    </row>
    <row r="25" spans="2:8" ht="15.9" customHeight="1" x14ac:dyDescent="0.25">
      <c r="B25" s="572"/>
      <c r="C25" s="579" t="s">
        <v>452</v>
      </c>
      <c r="D25" s="574"/>
      <c r="E25" s="575"/>
      <c r="F25" s="580">
        <v>206.32</v>
      </c>
      <c r="G25" s="581">
        <v>202.28</v>
      </c>
      <c r="H25" s="578">
        <v>-4.039999999999992</v>
      </c>
    </row>
    <row r="26" spans="2:8" ht="15.9" customHeight="1" x14ac:dyDescent="0.25">
      <c r="B26" s="572"/>
      <c r="C26" s="582" t="s">
        <v>444</v>
      </c>
      <c r="D26" s="233"/>
      <c r="E26" s="583"/>
      <c r="F26" s="584">
        <v>270.37</v>
      </c>
      <c r="G26" s="577">
        <v>274.8</v>
      </c>
      <c r="H26" s="585">
        <v>4.4300000000000068</v>
      </c>
    </row>
    <row r="27" spans="2:8" ht="15.9" customHeight="1" x14ac:dyDescent="0.25">
      <c r="B27" s="572"/>
      <c r="C27" s="573" t="s">
        <v>453</v>
      </c>
      <c r="D27" s="574"/>
      <c r="E27" s="575"/>
      <c r="F27" s="576">
        <v>309.27999999999997</v>
      </c>
      <c r="G27" s="577">
        <v>301.93</v>
      </c>
      <c r="H27" s="578">
        <v>-7.3499999999999659</v>
      </c>
    </row>
    <row r="28" spans="2:8" ht="15.9" customHeight="1" x14ac:dyDescent="0.25">
      <c r="B28" s="572"/>
      <c r="C28" s="579" t="s">
        <v>445</v>
      </c>
      <c r="D28" s="574"/>
      <c r="E28" s="575"/>
      <c r="F28" s="580">
        <v>283.44</v>
      </c>
      <c r="G28" s="581">
        <v>283.91000000000003</v>
      </c>
      <c r="H28" s="578">
        <v>0.47000000000002728</v>
      </c>
    </row>
    <row r="29" spans="2:8" ht="15.9" customHeight="1" x14ac:dyDescent="0.25">
      <c r="B29" s="586"/>
      <c r="C29" s="594" t="s">
        <v>446</v>
      </c>
      <c r="D29" s="595"/>
      <c r="E29" s="583"/>
      <c r="F29" s="584">
        <v>222.76</v>
      </c>
      <c r="G29" s="577">
        <v>223.84</v>
      </c>
      <c r="H29" s="585">
        <v>1.0800000000000125</v>
      </c>
    </row>
    <row r="30" spans="2:8" ht="15.9" customHeight="1" x14ac:dyDescent="0.25">
      <c r="B30" s="586"/>
      <c r="C30" s="594" t="s">
        <v>454</v>
      </c>
      <c r="D30" s="595"/>
      <c r="E30" s="583"/>
      <c r="F30" s="584">
        <v>251.89</v>
      </c>
      <c r="G30" s="577">
        <v>257.58</v>
      </c>
      <c r="H30" s="585">
        <v>5.6899999999999977</v>
      </c>
    </row>
    <row r="31" spans="2:8" ht="15.9" customHeight="1" x14ac:dyDescent="0.25">
      <c r="B31" s="586"/>
      <c r="C31" s="596" t="s">
        <v>455</v>
      </c>
      <c r="D31" s="597"/>
      <c r="E31" s="575"/>
      <c r="F31" s="576">
        <v>296.63</v>
      </c>
      <c r="G31" s="577">
        <v>313.8</v>
      </c>
      <c r="H31" s="578">
        <v>17.170000000000016</v>
      </c>
    </row>
    <row r="32" spans="2:8" ht="15.9" customHeight="1" thickBot="1" x14ac:dyDescent="0.3">
      <c r="B32" s="587"/>
      <c r="C32" s="588" t="s">
        <v>448</v>
      </c>
      <c r="D32" s="589"/>
      <c r="E32" s="590"/>
      <c r="F32" s="591">
        <v>244.34</v>
      </c>
      <c r="G32" s="592">
        <v>249.27</v>
      </c>
      <c r="H32" s="593">
        <v>4.9300000000000068</v>
      </c>
    </row>
    <row r="33" spans="2:8" ht="15.9" customHeight="1" x14ac:dyDescent="0.25">
      <c r="B33" s="565" t="s">
        <v>456</v>
      </c>
      <c r="C33" s="566" t="s">
        <v>440</v>
      </c>
      <c r="D33" s="567"/>
      <c r="E33" s="568"/>
      <c r="F33" s="569">
        <v>387.88</v>
      </c>
      <c r="G33" s="570">
        <v>385.76</v>
      </c>
      <c r="H33" s="571">
        <v>-2.1200000000000045</v>
      </c>
    </row>
    <row r="34" spans="2:8" ht="15.9" customHeight="1" x14ac:dyDescent="0.25">
      <c r="B34" s="572"/>
      <c r="C34" s="573" t="s">
        <v>441</v>
      </c>
      <c r="D34" s="574"/>
      <c r="E34" s="575"/>
      <c r="F34" s="576">
        <v>386.63</v>
      </c>
      <c r="G34" s="577">
        <v>395.57</v>
      </c>
      <c r="H34" s="578">
        <v>8.9399999999999977</v>
      </c>
    </row>
    <row r="35" spans="2:8" ht="15.9" customHeight="1" x14ac:dyDescent="0.25">
      <c r="B35" s="572"/>
      <c r="C35" s="579" t="s">
        <v>442</v>
      </c>
      <c r="D35" s="574"/>
      <c r="E35" s="575"/>
      <c r="F35" s="580">
        <v>386.85</v>
      </c>
      <c r="G35" s="581">
        <v>393.84</v>
      </c>
      <c r="H35" s="578">
        <v>6.9899999999999523</v>
      </c>
    </row>
    <row r="36" spans="2:8" ht="15.9" customHeight="1" x14ac:dyDescent="0.25">
      <c r="B36" s="572"/>
      <c r="C36" s="582" t="s">
        <v>443</v>
      </c>
      <c r="D36" s="233"/>
      <c r="E36" s="583"/>
      <c r="F36" s="584">
        <v>377.52</v>
      </c>
      <c r="G36" s="577">
        <v>373.01</v>
      </c>
      <c r="H36" s="585">
        <v>-4.5099999999999909</v>
      </c>
    </row>
    <row r="37" spans="2:8" ht="15.9" customHeight="1" x14ac:dyDescent="0.25">
      <c r="B37" s="572"/>
      <c r="C37" s="594" t="s">
        <v>444</v>
      </c>
      <c r="D37" s="595"/>
      <c r="E37" s="583"/>
      <c r="F37" s="584">
        <v>380.72</v>
      </c>
      <c r="G37" s="577">
        <v>379.37</v>
      </c>
      <c r="H37" s="585">
        <v>-1.3500000000000227</v>
      </c>
    </row>
    <row r="38" spans="2:8" ht="15.9" customHeight="1" x14ac:dyDescent="0.25">
      <c r="B38" s="572"/>
      <c r="C38" s="596" t="s">
        <v>453</v>
      </c>
      <c r="D38" s="597"/>
      <c r="E38" s="575"/>
      <c r="F38" s="576">
        <v>375.69</v>
      </c>
      <c r="G38" s="577">
        <v>379</v>
      </c>
      <c r="H38" s="578">
        <v>3.3100000000000023</v>
      </c>
    </row>
    <row r="39" spans="2:8" ht="15.9" customHeight="1" x14ac:dyDescent="0.25">
      <c r="B39" s="586"/>
      <c r="C39" s="579" t="s">
        <v>445</v>
      </c>
      <c r="D39" s="574"/>
      <c r="E39" s="575"/>
      <c r="F39" s="580">
        <v>380.09</v>
      </c>
      <c r="G39" s="581">
        <v>378.84</v>
      </c>
      <c r="H39" s="578">
        <v>-1.25</v>
      </c>
    </row>
    <row r="40" spans="2:8" ht="15.9" customHeight="1" x14ac:dyDescent="0.25">
      <c r="B40" s="586"/>
      <c r="C40" s="594" t="s">
        <v>446</v>
      </c>
      <c r="D40" s="251"/>
      <c r="E40" s="598"/>
      <c r="F40" s="584">
        <v>286.97000000000003</v>
      </c>
      <c r="G40" s="577">
        <v>295</v>
      </c>
      <c r="H40" s="585">
        <v>8.0299999999999727</v>
      </c>
    </row>
    <row r="41" spans="2:8" ht="15.9" customHeight="1" x14ac:dyDescent="0.25">
      <c r="B41" s="586"/>
      <c r="C41" s="594" t="s">
        <v>454</v>
      </c>
      <c r="D41" s="595"/>
      <c r="E41" s="583"/>
      <c r="F41" s="584">
        <v>317.8</v>
      </c>
      <c r="G41" s="577">
        <v>309.55</v>
      </c>
      <c r="H41" s="585">
        <v>-8.25</v>
      </c>
    </row>
    <row r="42" spans="2:8" ht="15.9" customHeight="1" x14ac:dyDescent="0.25">
      <c r="B42" s="586"/>
      <c r="C42" s="596" t="s">
        <v>455</v>
      </c>
      <c r="D42" s="597"/>
      <c r="E42" s="575"/>
      <c r="F42" s="576">
        <v>316.45</v>
      </c>
      <c r="G42" s="577">
        <v>324.18</v>
      </c>
      <c r="H42" s="578">
        <v>7.7300000000000182</v>
      </c>
    </row>
    <row r="43" spans="2:8" ht="15.9" customHeight="1" thickBot="1" x14ac:dyDescent="0.3">
      <c r="B43" s="587"/>
      <c r="C43" s="588" t="s">
        <v>448</v>
      </c>
      <c r="D43" s="589"/>
      <c r="E43" s="590"/>
      <c r="F43" s="591">
        <v>312.16000000000003</v>
      </c>
      <c r="G43" s="592">
        <v>308.63</v>
      </c>
      <c r="H43" s="593">
        <v>-3.5300000000000296</v>
      </c>
    </row>
    <row r="44" spans="2:8" ht="15.9" customHeight="1" x14ac:dyDescent="0.25">
      <c r="B44" s="572" t="s">
        <v>457</v>
      </c>
      <c r="C44" s="582" t="s">
        <v>440</v>
      </c>
      <c r="D44" s="233"/>
      <c r="E44" s="583"/>
      <c r="F44" s="584">
        <v>397.32</v>
      </c>
      <c r="G44" s="570">
        <v>396.24</v>
      </c>
      <c r="H44" s="585">
        <v>-1.0799999999999841</v>
      </c>
    </row>
    <row r="45" spans="2:8" ht="15.9" customHeight="1" x14ac:dyDescent="0.25">
      <c r="B45" s="572"/>
      <c r="C45" s="573" t="s">
        <v>441</v>
      </c>
      <c r="D45" s="574"/>
      <c r="E45" s="575"/>
      <c r="F45" s="576">
        <v>394.28</v>
      </c>
      <c r="G45" s="577">
        <v>396.26</v>
      </c>
      <c r="H45" s="578">
        <v>1.9800000000000182</v>
      </c>
    </row>
    <row r="46" spans="2:8" ht="15.9" customHeight="1" x14ac:dyDescent="0.25">
      <c r="B46" s="572"/>
      <c r="C46" s="579" t="s">
        <v>442</v>
      </c>
      <c r="D46" s="574"/>
      <c r="E46" s="575"/>
      <c r="F46" s="580">
        <v>395.71</v>
      </c>
      <c r="G46" s="581">
        <v>396.25</v>
      </c>
      <c r="H46" s="578">
        <v>0.54000000000002046</v>
      </c>
    </row>
    <row r="47" spans="2:8" ht="15.9" customHeight="1" x14ac:dyDescent="0.25">
      <c r="B47" s="572"/>
      <c r="C47" s="582" t="s">
        <v>443</v>
      </c>
      <c r="D47" s="233"/>
      <c r="E47" s="583"/>
      <c r="F47" s="584">
        <v>382.42</v>
      </c>
      <c r="G47" s="577">
        <v>374.01</v>
      </c>
      <c r="H47" s="585">
        <v>-8.410000000000025</v>
      </c>
    </row>
    <row r="48" spans="2:8" ht="15.9" customHeight="1" x14ac:dyDescent="0.25">
      <c r="B48" s="572"/>
      <c r="C48" s="573" t="s">
        <v>444</v>
      </c>
      <c r="D48" s="574"/>
      <c r="E48" s="575"/>
      <c r="F48" s="576">
        <v>379.39</v>
      </c>
      <c r="G48" s="577">
        <v>374.28</v>
      </c>
      <c r="H48" s="578">
        <v>-5.1100000000000136</v>
      </c>
    </row>
    <row r="49" spans="2:8" ht="15.9" customHeight="1" x14ac:dyDescent="0.25">
      <c r="B49" s="572"/>
      <c r="C49" s="579" t="s">
        <v>445</v>
      </c>
      <c r="D49" s="574"/>
      <c r="E49" s="575"/>
      <c r="F49" s="580">
        <v>380.2</v>
      </c>
      <c r="G49" s="581">
        <v>374.21</v>
      </c>
      <c r="H49" s="578">
        <v>-5.9900000000000091</v>
      </c>
    </row>
    <row r="50" spans="2:8" ht="15.9" customHeight="1" x14ac:dyDescent="0.25">
      <c r="B50" s="586"/>
      <c r="C50" s="582" t="s">
        <v>446</v>
      </c>
      <c r="D50" s="233"/>
      <c r="E50" s="583"/>
      <c r="F50" s="584">
        <v>348.96</v>
      </c>
      <c r="G50" s="577">
        <v>337.73</v>
      </c>
      <c r="H50" s="585">
        <v>-11.229999999999961</v>
      </c>
    </row>
    <row r="51" spans="2:8" ht="15.9" customHeight="1" x14ac:dyDescent="0.25">
      <c r="B51" s="586"/>
      <c r="C51" s="573" t="s">
        <v>447</v>
      </c>
      <c r="D51" s="574"/>
      <c r="E51" s="575"/>
      <c r="F51" s="576">
        <v>324.60000000000002</v>
      </c>
      <c r="G51" s="577">
        <v>327.14</v>
      </c>
      <c r="H51" s="578">
        <v>2.5399999999999636</v>
      </c>
    </row>
    <row r="52" spans="2:8" ht="15.9" customHeight="1" thickBot="1" x14ac:dyDescent="0.3">
      <c r="B52" s="599"/>
      <c r="C52" s="588" t="s">
        <v>448</v>
      </c>
      <c r="D52" s="589"/>
      <c r="E52" s="590"/>
      <c r="F52" s="591">
        <v>336.11</v>
      </c>
      <c r="G52" s="592">
        <v>322.74</v>
      </c>
      <c r="H52" s="593">
        <v>-13.370000000000005</v>
      </c>
    </row>
    <row r="53" spans="2:8" x14ac:dyDescent="0.25">
      <c r="H53" s="103" t="s">
        <v>56</v>
      </c>
    </row>
    <row r="54" spans="2:8" x14ac:dyDescent="0.25">
      <c r="G54" s="10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8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/>
  </sheetViews>
  <sheetFormatPr baseColWidth="10" defaultColWidth="9.109375" defaultRowHeight="11.4" x14ac:dyDescent="0.2"/>
  <cols>
    <col min="1" max="1" width="1" style="233" customWidth="1"/>
    <col min="2" max="2" width="48" style="233" customWidth="1"/>
    <col min="3" max="3" width="21.88671875" style="233" customWidth="1"/>
    <col min="4" max="4" width="19" style="233" customWidth="1"/>
    <col min="5" max="5" width="35.44140625" style="233" customWidth="1"/>
    <col min="6" max="6" width="4.109375" style="233" customWidth="1"/>
    <col min="7" max="16384" width="9.109375" style="233"/>
  </cols>
  <sheetData>
    <row r="2" spans="2:7" ht="10.199999999999999" customHeight="1" thickBot="1" x14ac:dyDescent="0.25">
      <c r="B2" s="600"/>
      <c r="C2" s="600"/>
      <c r="D2" s="600"/>
      <c r="E2" s="600"/>
    </row>
    <row r="3" spans="2:7" ht="18.600000000000001" customHeight="1" thickBot="1" x14ac:dyDescent="0.25">
      <c r="B3" s="439" t="s">
        <v>458</v>
      </c>
      <c r="C3" s="440"/>
      <c r="D3" s="440"/>
      <c r="E3" s="441"/>
    </row>
    <row r="4" spans="2:7" ht="13.2" customHeight="1" thickBot="1" x14ac:dyDescent="0.25">
      <c r="B4" s="601" t="s">
        <v>459</v>
      </c>
      <c r="C4" s="601"/>
      <c r="D4" s="601"/>
      <c r="E4" s="601"/>
      <c r="F4" s="238"/>
      <c r="G4" s="238"/>
    </row>
    <row r="5" spans="2:7" ht="40.200000000000003" customHeight="1" x14ac:dyDescent="0.2">
      <c r="B5" s="602" t="s">
        <v>460</v>
      </c>
      <c r="C5" s="603" t="s">
        <v>434</v>
      </c>
      <c r="D5" s="603" t="s">
        <v>435</v>
      </c>
      <c r="E5" s="604" t="s">
        <v>149</v>
      </c>
      <c r="F5" s="238"/>
      <c r="G5" s="238"/>
    </row>
    <row r="6" spans="2:7" ht="12.9" customHeight="1" x14ac:dyDescent="0.2">
      <c r="B6" s="605" t="s">
        <v>461</v>
      </c>
      <c r="C6" s="606">
        <v>221.46</v>
      </c>
      <c r="D6" s="606">
        <v>221.37</v>
      </c>
      <c r="E6" s="607">
        <v>-9.0000000000003411E-2</v>
      </c>
    </row>
    <row r="7" spans="2:7" ht="12.9" customHeight="1" x14ac:dyDescent="0.2">
      <c r="B7" s="608" t="s">
        <v>462</v>
      </c>
      <c r="C7" s="609">
        <v>194.77</v>
      </c>
      <c r="D7" s="609">
        <v>192.31</v>
      </c>
      <c r="E7" s="607">
        <v>-2.460000000000008</v>
      </c>
    </row>
    <row r="8" spans="2:7" ht="12.9" customHeight="1" x14ac:dyDescent="0.2">
      <c r="B8" s="608" t="s">
        <v>463</v>
      </c>
      <c r="C8" s="609">
        <v>96.28</v>
      </c>
      <c r="D8" s="609">
        <v>97.83</v>
      </c>
      <c r="E8" s="607">
        <v>1.5499999999999972</v>
      </c>
    </row>
    <row r="9" spans="2:7" ht="12.9" customHeight="1" x14ac:dyDescent="0.2">
      <c r="B9" s="608" t="s">
        <v>464</v>
      </c>
      <c r="C9" s="609">
        <v>218.05</v>
      </c>
      <c r="D9" s="609">
        <v>222</v>
      </c>
      <c r="E9" s="607">
        <v>3.9499999999999886</v>
      </c>
    </row>
    <row r="10" spans="2:7" ht="12.9" customHeight="1" thickBot="1" x14ac:dyDescent="0.25">
      <c r="B10" s="610" t="s">
        <v>465</v>
      </c>
      <c r="C10" s="611">
        <v>207.32</v>
      </c>
      <c r="D10" s="611">
        <v>207.32</v>
      </c>
      <c r="E10" s="612">
        <v>0</v>
      </c>
    </row>
    <row r="11" spans="2:7" ht="12.9" customHeight="1" thickBot="1" x14ac:dyDescent="0.25">
      <c r="B11" s="613"/>
      <c r="C11" s="614"/>
      <c r="D11" s="615"/>
      <c r="E11" s="616"/>
    </row>
    <row r="12" spans="2:7" ht="15.75" customHeight="1" thickBot="1" x14ac:dyDescent="0.25">
      <c r="B12" s="439" t="s">
        <v>466</v>
      </c>
      <c r="C12" s="440"/>
      <c r="D12" s="440"/>
      <c r="E12" s="441"/>
    </row>
    <row r="13" spans="2:7" ht="12" customHeight="1" thickBot="1" x14ac:dyDescent="0.25">
      <c r="B13" s="617"/>
      <c r="C13" s="617"/>
      <c r="D13" s="617"/>
      <c r="E13" s="617"/>
    </row>
    <row r="14" spans="2:7" ht="40.200000000000003" customHeight="1" x14ac:dyDescent="0.2">
      <c r="B14" s="618" t="s">
        <v>467</v>
      </c>
      <c r="C14" s="603" t="s">
        <v>434</v>
      </c>
      <c r="D14" s="603" t="s">
        <v>435</v>
      </c>
      <c r="E14" s="619" t="s">
        <v>149</v>
      </c>
    </row>
    <row r="15" spans="2:7" ht="12.9" customHeight="1" x14ac:dyDescent="0.2">
      <c r="B15" s="620" t="s">
        <v>468</v>
      </c>
      <c r="C15" s="621"/>
      <c r="D15" s="621"/>
      <c r="E15" s="622"/>
    </row>
    <row r="16" spans="2:7" ht="12.9" customHeight="1" x14ac:dyDescent="0.2">
      <c r="B16" s="620" t="s">
        <v>469</v>
      </c>
      <c r="C16" s="623">
        <v>76.11</v>
      </c>
      <c r="D16" s="623">
        <v>79.33</v>
      </c>
      <c r="E16" s="624">
        <v>3.2199999999999989</v>
      </c>
    </row>
    <row r="17" spans="2:5" ht="12.9" customHeight="1" x14ac:dyDescent="0.2">
      <c r="B17" s="620" t="s">
        <v>470</v>
      </c>
      <c r="C17" s="623">
        <v>181.71</v>
      </c>
      <c r="D17" s="623">
        <v>177.19</v>
      </c>
      <c r="E17" s="624">
        <v>-4.5200000000000102</v>
      </c>
    </row>
    <row r="18" spans="2:5" ht="12.9" customHeight="1" x14ac:dyDescent="0.2">
      <c r="B18" s="620" t="s">
        <v>471</v>
      </c>
      <c r="C18" s="623">
        <v>110.45</v>
      </c>
      <c r="D18" s="623">
        <v>89.06</v>
      </c>
      <c r="E18" s="624">
        <v>-21.39</v>
      </c>
    </row>
    <row r="19" spans="2:5" ht="12.9" customHeight="1" x14ac:dyDescent="0.2">
      <c r="B19" s="620" t="s">
        <v>472</v>
      </c>
      <c r="C19" s="623">
        <v>121.09</v>
      </c>
      <c r="D19" s="623">
        <v>123.18</v>
      </c>
      <c r="E19" s="624">
        <v>2.0900000000000034</v>
      </c>
    </row>
    <row r="20" spans="2:5" ht="12.9" customHeight="1" x14ac:dyDescent="0.2">
      <c r="B20" s="625" t="s">
        <v>473</v>
      </c>
      <c r="C20" s="626">
        <v>124.46</v>
      </c>
      <c r="D20" s="626">
        <v>123.13</v>
      </c>
      <c r="E20" s="627">
        <v>-1.3299999999999983</v>
      </c>
    </row>
    <row r="21" spans="2:5" ht="12.9" customHeight="1" x14ac:dyDescent="0.2">
      <c r="B21" s="620" t="s">
        <v>474</v>
      </c>
      <c r="C21" s="628"/>
      <c r="D21" s="628"/>
      <c r="E21" s="629"/>
    </row>
    <row r="22" spans="2:5" ht="12.9" customHeight="1" x14ac:dyDescent="0.2">
      <c r="B22" s="620" t="s">
        <v>475</v>
      </c>
      <c r="C22" s="628">
        <v>159.97</v>
      </c>
      <c r="D22" s="628">
        <v>160.11000000000001</v>
      </c>
      <c r="E22" s="629">
        <v>0.14000000000001478</v>
      </c>
    </row>
    <row r="23" spans="2:5" ht="12.9" customHeight="1" x14ac:dyDescent="0.2">
      <c r="B23" s="620" t="s">
        <v>476</v>
      </c>
      <c r="C23" s="628">
        <v>272.95999999999998</v>
      </c>
      <c r="D23" s="628">
        <v>272.95999999999998</v>
      </c>
      <c r="E23" s="629">
        <v>0</v>
      </c>
    </row>
    <row r="24" spans="2:5" ht="12.9" customHeight="1" x14ac:dyDescent="0.2">
      <c r="B24" s="620" t="s">
        <v>477</v>
      </c>
      <c r="C24" s="628">
        <v>350</v>
      </c>
      <c r="D24" s="628">
        <v>350</v>
      </c>
      <c r="E24" s="629">
        <v>0</v>
      </c>
    </row>
    <row r="25" spans="2:5" ht="12.9" customHeight="1" x14ac:dyDescent="0.2">
      <c r="B25" s="620" t="s">
        <v>478</v>
      </c>
      <c r="C25" s="628">
        <v>211.17</v>
      </c>
      <c r="D25" s="628">
        <v>211.17</v>
      </c>
      <c r="E25" s="629">
        <v>0</v>
      </c>
    </row>
    <row r="26" spans="2:5" ht="12.9" customHeight="1" thickBot="1" x14ac:dyDescent="0.25">
      <c r="B26" s="630" t="s">
        <v>479</v>
      </c>
      <c r="C26" s="631">
        <v>244.81</v>
      </c>
      <c r="D26" s="631">
        <v>244.81</v>
      </c>
      <c r="E26" s="632">
        <v>0</v>
      </c>
    </row>
    <row r="27" spans="2:5" ht="12.9" customHeight="1" x14ac:dyDescent="0.2">
      <c r="B27" s="633"/>
      <c r="C27" s="634"/>
      <c r="D27" s="634"/>
      <c r="E27" s="635"/>
    </row>
    <row r="28" spans="2:5" ht="18.600000000000001" customHeight="1" x14ac:dyDescent="0.2">
      <c r="B28" s="548" t="s">
        <v>480</v>
      </c>
      <c r="C28" s="548"/>
      <c r="D28" s="548"/>
      <c r="E28" s="548"/>
    </row>
    <row r="29" spans="2:5" ht="10.5" customHeight="1" thickBot="1" x14ac:dyDescent="0.25">
      <c r="B29" s="549"/>
      <c r="C29" s="549"/>
      <c r="D29" s="549"/>
      <c r="E29" s="549"/>
    </row>
    <row r="30" spans="2:5" ht="18.600000000000001" customHeight="1" thickBot="1" x14ac:dyDescent="0.25">
      <c r="B30" s="439" t="s">
        <v>481</v>
      </c>
      <c r="C30" s="440"/>
      <c r="D30" s="440"/>
      <c r="E30" s="441"/>
    </row>
    <row r="31" spans="2:5" ht="14.4" customHeight="1" thickBot="1" x14ac:dyDescent="0.25">
      <c r="B31" s="636" t="s">
        <v>482</v>
      </c>
      <c r="C31" s="636"/>
      <c r="D31" s="636"/>
      <c r="E31" s="636"/>
    </row>
    <row r="32" spans="2:5" ht="40.200000000000003" customHeight="1" x14ac:dyDescent="0.2">
      <c r="B32" s="637" t="s">
        <v>483</v>
      </c>
      <c r="C32" s="603" t="s">
        <v>434</v>
      </c>
      <c r="D32" s="603" t="s">
        <v>435</v>
      </c>
      <c r="E32" s="638" t="s">
        <v>149</v>
      </c>
    </row>
    <row r="33" spans="2:5" ht="20.100000000000001" customHeight="1" x14ac:dyDescent="0.2">
      <c r="B33" s="639" t="s">
        <v>484</v>
      </c>
      <c r="C33" s="640">
        <v>547.53</v>
      </c>
      <c r="D33" s="640">
        <v>550.96</v>
      </c>
      <c r="E33" s="641">
        <v>3.4300000000000637</v>
      </c>
    </row>
    <row r="34" spans="2:5" ht="20.100000000000001" customHeight="1" x14ac:dyDescent="0.2">
      <c r="B34" s="642" t="s">
        <v>485</v>
      </c>
      <c r="C34" s="643">
        <v>511.56</v>
      </c>
      <c r="D34" s="643">
        <v>516.17999999999995</v>
      </c>
      <c r="E34" s="641">
        <v>4.6199999999999477</v>
      </c>
    </row>
    <row r="35" spans="2:5" ht="12" thickBot="1" x14ac:dyDescent="0.25">
      <c r="B35" s="644" t="s">
        <v>486</v>
      </c>
      <c r="C35" s="645">
        <v>529.54</v>
      </c>
      <c r="D35" s="645">
        <v>533.57000000000005</v>
      </c>
      <c r="E35" s="646">
        <v>4.0300000000000864</v>
      </c>
    </row>
    <row r="36" spans="2:5" x14ac:dyDescent="0.2">
      <c r="B36" s="647"/>
      <c r="E36" s="648"/>
    </row>
    <row r="37" spans="2:5" ht="12" thickBot="1" x14ac:dyDescent="0.25">
      <c r="B37" s="649" t="s">
        <v>487</v>
      </c>
      <c r="C37" s="650"/>
      <c r="D37" s="650"/>
      <c r="E37" s="651"/>
    </row>
    <row r="38" spans="2:5" ht="40.200000000000003" customHeight="1" x14ac:dyDescent="0.2">
      <c r="B38" s="637" t="s">
        <v>488</v>
      </c>
      <c r="C38" s="652" t="s">
        <v>434</v>
      </c>
      <c r="D38" s="652" t="s">
        <v>435</v>
      </c>
      <c r="E38" s="638" t="s">
        <v>149</v>
      </c>
    </row>
    <row r="39" spans="2:5" x14ac:dyDescent="0.2">
      <c r="B39" s="653" t="s">
        <v>155</v>
      </c>
      <c r="C39" s="640">
        <v>597.15</v>
      </c>
      <c r="D39" s="640">
        <v>599.76</v>
      </c>
      <c r="E39" s="654">
        <v>2.6100000000000136</v>
      </c>
    </row>
    <row r="40" spans="2:5" x14ac:dyDescent="0.2">
      <c r="B40" s="655" t="s">
        <v>167</v>
      </c>
      <c r="C40" s="643">
        <v>629.64</v>
      </c>
      <c r="D40" s="643">
        <v>629.64</v>
      </c>
      <c r="E40" s="641">
        <v>0</v>
      </c>
    </row>
    <row r="41" spans="2:5" x14ac:dyDescent="0.2">
      <c r="B41" s="655" t="s">
        <v>236</v>
      </c>
      <c r="C41" s="643">
        <v>639.41999999999996</v>
      </c>
      <c r="D41" s="643">
        <v>639.29999999999995</v>
      </c>
      <c r="E41" s="641">
        <v>-0.12000000000000455</v>
      </c>
    </row>
    <row r="42" spans="2:5" x14ac:dyDescent="0.2">
      <c r="B42" s="655" t="s">
        <v>151</v>
      </c>
      <c r="C42" s="643">
        <v>560.78</v>
      </c>
      <c r="D42" s="643">
        <v>572.78</v>
      </c>
      <c r="E42" s="641">
        <v>12</v>
      </c>
    </row>
    <row r="43" spans="2:5" x14ac:dyDescent="0.2">
      <c r="B43" s="655" t="s">
        <v>489</v>
      </c>
      <c r="C43" s="643">
        <v>544.91999999999996</v>
      </c>
      <c r="D43" s="643">
        <v>544.91999999999996</v>
      </c>
      <c r="E43" s="641">
        <v>0</v>
      </c>
    </row>
    <row r="44" spans="2:5" x14ac:dyDescent="0.2">
      <c r="B44" s="655" t="s">
        <v>178</v>
      </c>
      <c r="C44" s="643">
        <v>517.5</v>
      </c>
      <c r="D44" s="643">
        <v>517.5</v>
      </c>
      <c r="E44" s="641">
        <v>0</v>
      </c>
    </row>
    <row r="45" spans="2:5" x14ac:dyDescent="0.2">
      <c r="B45" s="655" t="s">
        <v>214</v>
      </c>
      <c r="C45" s="643">
        <v>537.04999999999995</v>
      </c>
      <c r="D45" s="643">
        <v>547.04999999999995</v>
      </c>
      <c r="E45" s="641">
        <v>10</v>
      </c>
    </row>
    <row r="46" spans="2:5" x14ac:dyDescent="0.2">
      <c r="B46" s="656" t="s">
        <v>189</v>
      </c>
      <c r="C46" s="657">
        <v>604.36</v>
      </c>
      <c r="D46" s="657">
        <v>620.36</v>
      </c>
      <c r="E46" s="658">
        <v>16</v>
      </c>
    </row>
    <row r="47" spans="2:5" ht="12" thickBot="1" x14ac:dyDescent="0.25">
      <c r="B47" s="644" t="s">
        <v>486</v>
      </c>
      <c r="C47" s="645">
        <v>552.99</v>
      </c>
      <c r="D47" s="645">
        <v>557.73</v>
      </c>
      <c r="E47" s="646">
        <v>4.7400000000000091</v>
      </c>
    </row>
    <row r="48" spans="2:5" x14ac:dyDescent="0.2">
      <c r="E48" s="103" t="s">
        <v>56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 x14ac:dyDescent="0.25"/>
  <cols>
    <col min="1" max="1" width="2.109375" style="547" customWidth="1"/>
    <col min="2" max="2" width="32.88671875" style="547" customWidth="1"/>
    <col min="3" max="3" width="14.6640625" style="547" customWidth="1"/>
    <col min="4" max="4" width="15" style="547" customWidth="1"/>
    <col min="5" max="5" width="11.6640625" style="547" customWidth="1"/>
    <col min="6" max="6" width="14.88671875" style="547" customWidth="1"/>
    <col min="7" max="7" width="15.109375" style="547" customWidth="1"/>
    <col min="8" max="8" width="11.6640625" style="547" customWidth="1"/>
    <col min="9" max="9" width="15.5546875" style="547" customWidth="1"/>
    <col min="10" max="10" width="14.88671875" style="547" customWidth="1"/>
    <col min="11" max="11" width="13.33203125" style="547" customWidth="1"/>
    <col min="12" max="12" width="3.33203125" style="547" customWidth="1"/>
    <col min="13" max="13" width="11.44140625" style="547"/>
    <col min="14" max="14" width="16.109375" style="547" customWidth="1"/>
    <col min="15" max="16384" width="11.44140625" style="547"/>
  </cols>
  <sheetData>
    <row r="1" spans="2:20" hidden="1" x14ac:dyDescent="0.25">
      <c r="B1" s="659"/>
      <c r="C1" s="659"/>
      <c r="D1" s="659"/>
      <c r="E1" s="659"/>
      <c r="F1" s="659"/>
      <c r="G1" s="659"/>
      <c r="H1" s="659"/>
      <c r="I1" s="659"/>
      <c r="J1" s="659"/>
      <c r="K1" s="660"/>
      <c r="L1" s="661" t="s">
        <v>490</v>
      </c>
      <c r="M1" s="662"/>
      <c r="N1" s="662"/>
      <c r="O1" s="662"/>
      <c r="P1" s="662"/>
      <c r="Q1" s="662"/>
      <c r="R1" s="662"/>
      <c r="S1" s="662"/>
      <c r="T1" s="662"/>
    </row>
    <row r="2" spans="2:20" ht="21.6" customHeight="1" x14ac:dyDescent="0.25">
      <c r="B2" s="659"/>
      <c r="C2" s="659"/>
      <c r="D2" s="659"/>
      <c r="E2" s="659"/>
      <c r="F2" s="659"/>
      <c r="G2" s="659"/>
      <c r="H2" s="659"/>
      <c r="I2" s="659"/>
      <c r="J2" s="659"/>
      <c r="K2" s="663"/>
      <c r="L2" s="664"/>
      <c r="M2" s="665"/>
      <c r="N2" s="665"/>
      <c r="O2" s="665"/>
      <c r="P2" s="665"/>
      <c r="Q2" s="665"/>
      <c r="R2" s="665"/>
      <c r="S2" s="665"/>
      <c r="T2" s="665"/>
    </row>
    <row r="3" spans="2:20" ht="9.6" customHeight="1" x14ac:dyDescent="0.25"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  <c r="Q3" s="659"/>
      <c r="R3" s="659"/>
      <c r="S3" s="659"/>
      <c r="T3" s="659"/>
    </row>
    <row r="4" spans="2:20" ht="23.4" customHeight="1" thickBot="1" x14ac:dyDescent="0.3">
      <c r="B4" s="354" t="s">
        <v>491</v>
      </c>
      <c r="C4" s="354"/>
      <c r="D4" s="354"/>
      <c r="E4" s="354"/>
      <c r="F4" s="354"/>
      <c r="G4" s="354"/>
      <c r="H4" s="354"/>
      <c r="I4" s="354"/>
      <c r="J4" s="354"/>
      <c r="K4" s="354"/>
      <c r="L4" s="665"/>
      <c r="M4" s="665"/>
      <c r="N4" s="665"/>
      <c r="O4" s="665"/>
      <c r="P4" s="665"/>
      <c r="Q4" s="665"/>
      <c r="R4" s="665"/>
      <c r="S4" s="659"/>
      <c r="T4" s="659"/>
    </row>
    <row r="5" spans="2:20" ht="21" customHeight="1" thickBot="1" x14ac:dyDescent="0.3">
      <c r="B5" s="439" t="s">
        <v>492</v>
      </c>
      <c r="C5" s="440"/>
      <c r="D5" s="440"/>
      <c r="E5" s="440"/>
      <c r="F5" s="440"/>
      <c r="G5" s="440"/>
      <c r="H5" s="440"/>
      <c r="I5" s="440"/>
      <c r="J5" s="440"/>
      <c r="K5" s="441"/>
      <c r="L5" s="666"/>
      <c r="M5" s="666"/>
      <c r="N5" s="666"/>
      <c r="O5" s="666"/>
      <c r="P5" s="666"/>
      <c r="Q5" s="666"/>
      <c r="R5" s="666"/>
      <c r="S5" s="659"/>
      <c r="T5" s="659"/>
    </row>
    <row r="6" spans="2:20" ht="13.2" customHeight="1" x14ac:dyDescent="0.25">
      <c r="L6" s="665"/>
      <c r="M6" s="665"/>
      <c r="N6" s="665"/>
      <c r="O6" s="665"/>
      <c r="P6" s="665"/>
      <c r="Q6" s="665"/>
      <c r="R6" s="666"/>
      <c r="S6" s="659"/>
      <c r="T6" s="659"/>
    </row>
    <row r="7" spans="2:20" ht="13.2" customHeight="1" x14ac:dyDescent="0.25">
      <c r="B7" s="667" t="s">
        <v>493</v>
      </c>
      <c r="C7" s="667"/>
      <c r="D7" s="667"/>
      <c r="E7" s="667"/>
      <c r="F7" s="667"/>
      <c r="G7" s="667"/>
      <c r="H7" s="667"/>
      <c r="I7" s="667"/>
      <c r="J7" s="667"/>
      <c r="K7" s="667"/>
      <c r="L7" s="665"/>
      <c r="M7" s="665"/>
      <c r="N7" s="665"/>
      <c r="O7" s="665"/>
      <c r="P7" s="665"/>
      <c r="Q7" s="665"/>
      <c r="R7" s="666"/>
      <c r="S7" s="659"/>
      <c r="T7" s="659"/>
    </row>
    <row r="8" spans="2:20" ht="13.8" thickBot="1" x14ac:dyDescent="0.3">
      <c r="B8" s="233"/>
      <c r="C8" s="233"/>
      <c r="D8" s="233"/>
      <c r="E8" s="233"/>
      <c r="F8" s="233"/>
      <c r="G8" s="233"/>
      <c r="H8" s="233"/>
      <c r="I8" s="233"/>
      <c r="J8" s="233"/>
      <c r="K8" s="233"/>
    </row>
    <row r="9" spans="2:20" ht="19.95" customHeight="1" x14ac:dyDescent="0.25">
      <c r="B9" s="668" t="s">
        <v>494</v>
      </c>
      <c r="C9" s="669" t="s">
        <v>495</v>
      </c>
      <c r="D9" s="670"/>
      <c r="E9" s="671"/>
      <c r="F9" s="672" t="s">
        <v>496</v>
      </c>
      <c r="G9" s="673"/>
      <c r="H9" s="671"/>
      <c r="I9" s="672" t="s">
        <v>497</v>
      </c>
      <c r="J9" s="673"/>
      <c r="K9" s="674"/>
    </row>
    <row r="10" spans="2:20" ht="37.200000000000003" customHeight="1" x14ac:dyDescent="0.25">
      <c r="B10" s="675"/>
      <c r="C10" s="676" t="s">
        <v>434</v>
      </c>
      <c r="D10" s="676" t="s">
        <v>435</v>
      </c>
      <c r="E10" s="677" t="s">
        <v>149</v>
      </c>
      <c r="F10" s="678" t="s">
        <v>434</v>
      </c>
      <c r="G10" s="678" t="s">
        <v>435</v>
      </c>
      <c r="H10" s="677" t="s">
        <v>149</v>
      </c>
      <c r="I10" s="678" t="s">
        <v>434</v>
      </c>
      <c r="J10" s="678" t="s">
        <v>435</v>
      </c>
      <c r="K10" s="679" t="s">
        <v>149</v>
      </c>
    </row>
    <row r="11" spans="2:20" ht="30" customHeight="1" thickBot="1" x14ac:dyDescent="0.3">
      <c r="B11" s="680" t="s">
        <v>498</v>
      </c>
      <c r="C11" s="681">
        <v>183.1</v>
      </c>
      <c r="D11" s="681">
        <v>180.64</v>
      </c>
      <c r="E11" s="682">
        <v>-2.460000000000008</v>
      </c>
      <c r="F11" s="681">
        <v>181.85</v>
      </c>
      <c r="G11" s="681">
        <v>181.37</v>
      </c>
      <c r="H11" s="682">
        <v>-0.47999999999998977</v>
      </c>
      <c r="I11" s="681">
        <v>179.24</v>
      </c>
      <c r="J11" s="681">
        <v>172.86</v>
      </c>
      <c r="K11" s="683">
        <v>-6.3799999999999955</v>
      </c>
    </row>
    <row r="12" spans="2:20" ht="19.95" customHeight="1" x14ac:dyDescent="0.25">
      <c r="B12" s="233"/>
      <c r="C12" s="233"/>
      <c r="D12" s="233"/>
      <c r="E12" s="233"/>
      <c r="F12" s="233"/>
      <c r="G12" s="233"/>
      <c r="H12" s="233"/>
      <c r="I12" s="233"/>
      <c r="J12" s="233"/>
      <c r="K12" s="233"/>
    </row>
    <row r="13" spans="2:20" ht="19.95" customHeight="1" thickBot="1" x14ac:dyDescent="0.3"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spans="2:20" ht="19.95" customHeight="1" x14ac:dyDescent="0.25">
      <c r="B14" s="668" t="s">
        <v>494</v>
      </c>
      <c r="C14" s="672" t="s">
        <v>499</v>
      </c>
      <c r="D14" s="673"/>
      <c r="E14" s="671"/>
      <c r="F14" s="672" t="s">
        <v>500</v>
      </c>
      <c r="G14" s="673"/>
      <c r="H14" s="671"/>
      <c r="I14" s="672" t="s">
        <v>501</v>
      </c>
      <c r="J14" s="673"/>
      <c r="K14" s="674"/>
    </row>
    <row r="15" spans="2:20" ht="37.200000000000003" customHeight="1" x14ac:dyDescent="0.25">
      <c r="B15" s="675"/>
      <c r="C15" s="678" t="s">
        <v>434</v>
      </c>
      <c r="D15" s="678" t="s">
        <v>435</v>
      </c>
      <c r="E15" s="677" t="s">
        <v>149</v>
      </c>
      <c r="F15" s="678" t="s">
        <v>434</v>
      </c>
      <c r="G15" s="678" t="s">
        <v>435</v>
      </c>
      <c r="H15" s="677" t="s">
        <v>149</v>
      </c>
      <c r="I15" s="678" t="s">
        <v>434</v>
      </c>
      <c r="J15" s="678" t="s">
        <v>435</v>
      </c>
      <c r="K15" s="679" t="s">
        <v>149</v>
      </c>
    </row>
    <row r="16" spans="2:20" ht="30" customHeight="1" thickBot="1" x14ac:dyDescent="0.3">
      <c r="B16" s="680" t="s">
        <v>498</v>
      </c>
      <c r="C16" s="681">
        <v>171.33</v>
      </c>
      <c r="D16" s="681">
        <v>170.43</v>
      </c>
      <c r="E16" s="682">
        <v>-0.90000000000000568</v>
      </c>
      <c r="F16" s="681">
        <v>166.07</v>
      </c>
      <c r="G16" s="681">
        <v>160.81</v>
      </c>
      <c r="H16" s="682">
        <v>-5.2599999999999909</v>
      </c>
      <c r="I16" s="681">
        <v>160.54</v>
      </c>
      <c r="J16" s="681">
        <v>165.67</v>
      </c>
      <c r="K16" s="683">
        <v>5.1299999999999955</v>
      </c>
    </row>
    <row r="17" spans="2:11" ht="19.95" customHeight="1" x14ac:dyDescent="0.25"/>
    <row r="18" spans="2:11" ht="19.95" customHeight="1" thickBot="1" x14ac:dyDescent="0.3"/>
    <row r="19" spans="2:11" ht="19.95" customHeight="1" thickBot="1" x14ac:dyDescent="0.3">
      <c r="B19" s="439" t="s">
        <v>502</v>
      </c>
      <c r="C19" s="440"/>
      <c r="D19" s="440"/>
      <c r="E19" s="440"/>
      <c r="F19" s="440"/>
      <c r="G19" s="440"/>
      <c r="H19" s="440"/>
      <c r="I19" s="440"/>
      <c r="J19" s="440"/>
      <c r="K19" s="441"/>
    </row>
    <row r="20" spans="2:11" ht="19.95" customHeight="1" x14ac:dyDescent="0.25">
      <c r="B20" s="259"/>
    </row>
    <row r="21" spans="2:11" ht="19.95" customHeight="1" thickBot="1" x14ac:dyDescent="0.3"/>
    <row r="22" spans="2:11" ht="19.95" customHeight="1" x14ac:dyDescent="0.25">
      <c r="B22" s="668" t="s">
        <v>503</v>
      </c>
      <c r="C22" s="672" t="s">
        <v>504</v>
      </c>
      <c r="D22" s="673"/>
      <c r="E22" s="671"/>
      <c r="F22" s="672" t="s">
        <v>505</v>
      </c>
      <c r="G22" s="673"/>
      <c r="H22" s="671"/>
      <c r="I22" s="672" t="s">
        <v>506</v>
      </c>
      <c r="J22" s="673"/>
      <c r="K22" s="674"/>
    </row>
    <row r="23" spans="2:11" ht="37.200000000000003" customHeight="1" x14ac:dyDescent="0.25">
      <c r="B23" s="675"/>
      <c r="C23" s="678" t="s">
        <v>434</v>
      </c>
      <c r="D23" s="678" t="s">
        <v>435</v>
      </c>
      <c r="E23" s="677" t="s">
        <v>149</v>
      </c>
      <c r="F23" s="678" t="s">
        <v>434</v>
      </c>
      <c r="G23" s="678" t="s">
        <v>435</v>
      </c>
      <c r="H23" s="677" t="s">
        <v>149</v>
      </c>
      <c r="I23" s="678" t="s">
        <v>434</v>
      </c>
      <c r="J23" s="678" t="s">
        <v>435</v>
      </c>
      <c r="K23" s="679" t="s">
        <v>149</v>
      </c>
    </row>
    <row r="24" spans="2:11" ht="30" customHeight="1" x14ac:dyDescent="0.25">
      <c r="B24" s="684" t="s">
        <v>507</v>
      </c>
      <c r="C24" s="685" t="s">
        <v>301</v>
      </c>
      <c r="D24" s="685" t="s">
        <v>301</v>
      </c>
      <c r="E24" s="686" t="s">
        <v>301</v>
      </c>
      <c r="F24" s="685">
        <v>1.53</v>
      </c>
      <c r="G24" s="685" t="s">
        <v>508</v>
      </c>
      <c r="H24" s="686">
        <v>0</v>
      </c>
      <c r="I24" s="685">
        <v>1.5</v>
      </c>
      <c r="J24" s="685">
        <v>1.5</v>
      </c>
      <c r="K24" s="687">
        <v>0</v>
      </c>
    </row>
    <row r="25" spans="2:11" ht="30" customHeight="1" x14ac:dyDescent="0.25">
      <c r="B25" s="684" t="s">
        <v>509</v>
      </c>
      <c r="C25" s="685">
        <v>1.5</v>
      </c>
      <c r="D25" s="685">
        <v>1.5</v>
      </c>
      <c r="E25" s="686">
        <v>0</v>
      </c>
      <c r="F25" s="685">
        <v>1.48</v>
      </c>
      <c r="G25" s="685">
        <v>1.48</v>
      </c>
      <c r="H25" s="686">
        <v>0</v>
      </c>
      <c r="I25" s="685">
        <v>1.46</v>
      </c>
      <c r="J25" s="685">
        <v>1.46</v>
      </c>
      <c r="K25" s="687">
        <v>0</v>
      </c>
    </row>
    <row r="26" spans="2:11" ht="30" customHeight="1" x14ac:dyDescent="0.25">
      <c r="B26" s="684" t="s">
        <v>510</v>
      </c>
      <c r="C26" s="685">
        <v>1.48</v>
      </c>
      <c r="D26" s="685">
        <v>1.48</v>
      </c>
      <c r="E26" s="686">
        <v>0</v>
      </c>
      <c r="F26" s="685">
        <v>1.46</v>
      </c>
      <c r="G26" s="685">
        <v>1.46</v>
      </c>
      <c r="H26" s="686">
        <v>0</v>
      </c>
      <c r="I26" s="685">
        <v>1.45</v>
      </c>
      <c r="J26" s="685">
        <v>1.45</v>
      </c>
      <c r="K26" s="687">
        <v>0</v>
      </c>
    </row>
    <row r="27" spans="2:11" ht="30" customHeight="1" x14ac:dyDescent="0.25">
      <c r="B27" s="684" t="s">
        <v>511</v>
      </c>
      <c r="C27" s="685">
        <v>1.52</v>
      </c>
      <c r="D27" s="685">
        <v>1.52</v>
      </c>
      <c r="E27" s="686">
        <v>0</v>
      </c>
      <c r="F27" s="685">
        <v>1.51</v>
      </c>
      <c r="G27" s="685">
        <v>1.51</v>
      </c>
      <c r="H27" s="686">
        <v>0</v>
      </c>
      <c r="I27" s="685">
        <v>1.5</v>
      </c>
      <c r="J27" s="685">
        <v>1.5</v>
      </c>
      <c r="K27" s="687">
        <v>0</v>
      </c>
    </row>
    <row r="28" spans="2:11" ht="30" customHeight="1" x14ac:dyDescent="0.25">
      <c r="B28" s="684" t="s">
        <v>512</v>
      </c>
      <c r="C28" s="685">
        <v>1.5</v>
      </c>
      <c r="D28" s="685">
        <v>1.5</v>
      </c>
      <c r="E28" s="686">
        <v>0</v>
      </c>
      <c r="F28" s="685">
        <v>1.47</v>
      </c>
      <c r="G28" s="685">
        <v>1.47</v>
      </c>
      <c r="H28" s="686">
        <v>0</v>
      </c>
      <c r="I28" s="685">
        <v>1.91</v>
      </c>
      <c r="J28" s="685">
        <v>1.91</v>
      </c>
      <c r="K28" s="687">
        <v>0</v>
      </c>
    </row>
    <row r="29" spans="2:11" ht="30" customHeight="1" x14ac:dyDescent="0.25">
      <c r="B29" s="684" t="s">
        <v>513</v>
      </c>
      <c r="C29" s="685">
        <v>1.5</v>
      </c>
      <c r="D29" s="685">
        <v>1.5</v>
      </c>
      <c r="E29" s="686">
        <v>0</v>
      </c>
      <c r="F29" s="685">
        <v>1.48</v>
      </c>
      <c r="G29" s="685">
        <v>1.48</v>
      </c>
      <c r="H29" s="686">
        <v>0</v>
      </c>
      <c r="I29" s="685">
        <v>1.44</v>
      </c>
      <c r="J29" s="685">
        <v>1.44</v>
      </c>
      <c r="K29" s="687">
        <v>0</v>
      </c>
    </row>
    <row r="30" spans="2:11" ht="30" customHeight="1" x14ac:dyDescent="0.25">
      <c r="B30" s="684" t="s">
        <v>514</v>
      </c>
      <c r="C30" s="685">
        <v>1.48</v>
      </c>
      <c r="D30" s="685">
        <v>1.48</v>
      </c>
      <c r="E30" s="686">
        <v>0</v>
      </c>
      <c r="F30" s="685">
        <v>1.48</v>
      </c>
      <c r="G30" s="685">
        <v>1.48</v>
      </c>
      <c r="H30" s="686">
        <v>0</v>
      </c>
      <c r="I30" s="685">
        <v>1.48</v>
      </c>
      <c r="J30" s="685">
        <v>1.48</v>
      </c>
      <c r="K30" s="687">
        <v>0</v>
      </c>
    </row>
    <row r="31" spans="2:11" ht="30" customHeight="1" thickBot="1" x14ac:dyDescent="0.3">
      <c r="B31" s="688" t="s">
        <v>515</v>
      </c>
      <c r="C31" s="689">
        <v>1.51</v>
      </c>
      <c r="D31" s="689">
        <v>1.51</v>
      </c>
      <c r="E31" s="690">
        <v>0</v>
      </c>
      <c r="F31" s="689">
        <v>1.46</v>
      </c>
      <c r="G31" s="689">
        <v>1.46</v>
      </c>
      <c r="H31" s="690">
        <v>0</v>
      </c>
      <c r="I31" s="689">
        <v>1.45</v>
      </c>
      <c r="J31" s="689">
        <v>1.45</v>
      </c>
      <c r="K31" s="691">
        <v>0</v>
      </c>
    </row>
    <row r="32" spans="2:11" x14ac:dyDescent="0.25">
      <c r="K32" s="103" t="s">
        <v>56</v>
      </c>
    </row>
    <row r="34" spans="11:11" x14ac:dyDescent="0.25">
      <c r="K34" s="258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 x14ac:dyDescent="0.2"/>
  <cols>
    <col min="1" max="1" width="4.33203125" style="233" customWidth="1"/>
    <col min="2" max="2" width="40.88671875" style="233" customWidth="1"/>
    <col min="3" max="4" width="15.6640625" style="233" customWidth="1"/>
    <col min="5" max="5" width="35.109375" style="233" customWidth="1"/>
    <col min="6" max="6" width="4.109375" style="233" customWidth="1"/>
    <col min="7" max="8" width="10.6640625" style="233" customWidth="1"/>
    <col min="9" max="9" width="9.109375" style="233"/>
    <col min="10" max="10" width="9.109375" style="233" customWidth="1"/>
    <col min="11" max="16384" width="9.109375" style="233"/>
  </cols>
  <sheetData>
    <row r="2" spans="2:8" ht="13.8" x14ac:dyDescent="0.25">
      <c r="E2" s="234"/>
    </row>
    <row r="3" spans="2:8" ht="13.95" customHeight="1" thickBot="1" x14ac:dyDescent="0.25">
      <c r="B3" s="600"/>
      <c r="C3" s="600"/>
      <c r="D3" s="600"/>
      <c r="E3" s="600"/>
      <c r="F3" s="600"/>
      <c r="G3" s="600"/>
      <c r="H3" s="600"/>
    </row>
    <row r="4" spans="2:8" ht="19.95" customHeight="1" thickBot="1" x14ac:dyDescent="0.25">
      <c r="B4" s="439" t="s">
        <v>516</v>
      </c>
      <c r="C4" s="440"/>
      <c r="D4" s="440"/>
      <c r="E4" s="441"/>
      <c r="F4" s="692"/>
      <c r="G4" s="692"/>
      <c r="H4" s="600"/>
    </row>
    <row r="5" spans="2:8" ht="22.95" customHeight="1" x14ac:dyDescent="0.2">
      <c r="B5" s="693" t="s">
        <v>517</v>
      </c>
      <c r="C5" s="693"/>
      <c r="D5" s="693"/>
      <c r="E5" s="693"/>
      <c r="G5" s="600"/>
      <c r="H5" s="600"/>
    </row>
    <row r="6" spans="2:8" ht="15" customHeight="1" x14ac:dyDescent="0.2">
      <c r="B6" s="239"/>
      <c r="C6" s="239"/>
      <c r="D6" s="239"/>
      <c r="E6" s="239"/>
      <c r="F6" s="238"/>
      <c r="G6" s="694"/>
      <c r="H6" s="600"/>
    </row>
    <row r="7" spans="2:8" ht="0.9" customHeight="1" thickBot="1" x14ac:dyDescent="0.25">
      <c r="B7" s="694"/>
      <c r="C7" s="694"/>
      <c r="D7" s="694"/>
      <c r="E7" s="694"/>
      <c r="F7" s="694"/>
      <c r="G7" s="694"/>
      <c r="H7" s="600"/>
    </row>
    <row r="8" spans="2:8" ht="40.200000000000003" customHeight="1" x14ac:dyDescent="0.2">
      <c r="B8" s="695" t="s">
        <v>518</v>
      </c>
      <c r="C8" s="696" t="s">
        <v>434</v>
      </c>
      <c r="D8" s="696" t="s">
        <v>435</v>
      </c>
      <c r="E8" s="697" t="s">
        <v>252</v>
      </c>
      <c r="F8" s="600"/>
      <c r="G8" s="600"/>
      <c r="H8" s="600"/>
    </row>
    <row r="9" spans="2:8" ht="12.9" customHeight="1" x14ac:dyDescent="0.2">
      <c r="B9" s="698" t="s">
        <v>519</v>
      </c>
      <c r="C9" s="699">
        <v>72.959999999999994</v>
      </c>
      <c r="D9" s="699">
        <v>73.27</v>
      </c>
      <c r="E9" s="700">
        <v>0.31000000000000227</v>
      </c>
      <c r="F9" s="600"/>
      <c r="G9" s="600"/>
      <c r="H9" s="600"/>
    </row>
    <row r="10" spans="2:8" ht="32.1" customHeight="1" x14ac:dyDescent="0.2">
      <c r="B10" s="701" t="s">
        <v>520</v>
      </c>
      <c r="C10" s="702"/>
      <c r="D10" s="702"/>
      <c r="E10" s="703"/>
      <c r="F10" s="600"/>
      <c r="G10" s="600"/>
      <c r="H10" s="600"/>
    </row>
    <row r="11" spans="2:8" ht="12.9" customHeight="1" x14ac:dyDescent="0.2">
      <c r="B11" s="698" t="s">
        <v>521</v>
      </c>
      <c r="C11" s="699">
        <v>138.02000000000001</v>
      </c>
      <c r="D11" s="699">
        <v>133.11000000000001</v>
      </c>
      <c r="E11" s="700">
        <v>-4.9099999999999966</v>
      </c>
      <c r="F11" s="600"/>
      <c r="G11" s="600"/>
      <c r="H11" s="600"/>
    </row>
    <row r="12" spans="2:8" ht="11.25" hidden="1" customHeight="1" x14ac:dyDescent="0.2">
      <c r="B12" s="704"/>
      <c r="C12" s="705"/>
      <c r="D12" s="705"/>
      <c r="E12" s="706"/>
      <c r="F12" s="600"/>
      <c r="G12" s="600"/>
      <c r="H12" s="600"/>
    </row>
    <row r="13" spans="2:8" ht="32.1" customHeight="1" x14ac:dyDescent="0.2">
      <c r="B13" s="701" t="s">
        <v>522</v>
      </c>
      <c r="C13" s="702"/>
      <c r="D13" s="702"/>
      <c r="E13" s="703"/>
      <c r="F13" s="600"/>
      <c r="G13" s="600"/>
      <c r="H13" s="600"/>
    </row>
    <row r="14" spans="2:8" ht="12.9" customHeight="1" x14ac:dyDescent="0.2">
      <c r="B14" s="698" t="s">
        <v>523</v>
      </c>
      <c r="C14" s="699">
        <v>192.5</v>
      </c>
      <c r="D14" s="699">
        <v>192.5</v>
      </c>
      <c r="E14" s="700">
        <v>0</v>
      </c>
      <c r="F14" s="600"/>
      <c r="G14" s="600"/>
      <c r="H14" s="600"/>
    </row>
    <row r="15" spans="2:8" ht="12.9" customHeight="1" x14ac:dyDescent="0.2">
      <c r="B15" s="698" t="s">
        <v>524</v>
      </c>
      <c r="C15" s="699">
        <v>240</v>
      </c>
      <c r="D15" s="699">
        <v>240</v>
      </c>
      <c r="E15" s="700">
        <v>0</v>
      </c>
      <c r="F15" s="600"/>
      <c r="G15" s="600"/>
      <c r="H15" s="600"/>
    </row>
    <row r="16" spans="2:8" ht="12.9" customHeight="1" thickBot="1" x14ac:dyDescent="0.25">
      <c r="B16" s="707" t="s">
        <v>525</v>
      </c>
      <c r="C16" s="708">
        <v>226.38</v>
      </c>
      <c r="D16" s="708">
        <v>226.38</v>
      </c>
      <c r="E16" s="709">
        <v>0</v>
      </c>
      <c r="F16" s="600"/>
      <c r="G16" s="600"/>
      <c r="H16" s="600"/>
    </row>
    <row r="17" spans="2:8" ht="0.9" customHeight="1" x14ac:dyDescent="0.2">
      <c r="B17" s="710"/>
      <c r="C17" s="710"/>
      <c r="D17" s="710"/>
      <c r="E17" s="710"/>
      <c r="F17" s="600"/>
      <c r="G17" s="600"/>
      <c r="H17" s="600"/>
    </row>
    <row r="18" spans="2:8" ht="21.9" customHeight="1" thickBot="1" x14ac:dyDescent="0.25">
      <c r="B18" s="711"/>
      <c r="C18" s="711"/>
      <c r="D18" s="711"/>
      <c r="E18" s="711"/>
      <c r="F18" s="600"/>
      <c r="G18" s="600"/>
      <c r="H18" s="600"/>
    </row>
    <row r="19" spans="2:8" ht="14.4" customHeight="1" thickBot="1" x14ac:dyDescent="0.25">
      <c r="B19" s="439" t="s">
        <v>526</v>
      </c>
      <c r="C19" s="440"/>
      <c r="D19" s="440"/>
      <c r="E19" s="441"/>
      <c r="F19" s="600"/>
      <c r="G19" s="600"/>
      <c r="H19" s="600"/>
    </row>
    <row r="20" spans="2:8" ht="12" customHeight="1" thickBot="1" x14ac:dyDescent="0.25">
      <c r="B20" s="712"/>
      <c r="C20" s="712"/>
      <c r="D20" s="712"/>
      <c r="E20" s="712"/>
      <c r="F20" s="600"/>
      <c r="G20" s="600"/>
      <c r="H20" s="600"/>
    </row>
    <row r="21" spans="2:8" ht="40.200000000000003" customHeight="1" x14ac:dyDescent="0.2">
      <c r="B21" s="695" t="s">
        <v>527</v>
      </c>
      <c r="C21" s="713" t="s">
        <v>434</v>
      </c>
      <c r="D21" s="696" t="s">
        <v>435</v>
      </c>
      <c r="E21" s="697" t="s">
        <v>252</v>
      </c>
      <c r="F21" s="600"/>
      <c r="G21" s="600"/>
      <c r="H21" s="600"/>
    </row>
    <row r="22" spans="2:8" ht="12.75" customHeight="1" x14ac:dyDescent="0.2">
      <c r="B22" s="698" t="s">
        <v>528</v>
      </c>
      <c r="C22" s="699">
        <v>337.14</v>
      </c>
      <c r="D22" s="699">
        <v>337.14</v>
      </c>
      <c r="E22" s="700">
        <v>0</v>
      </c>
      <c r="F22" s="600"/>
      <c r="G22" s="600"/>
      <c r="H22" s="600"/>
    </row>
    <row r="23" spans="2:8" x14ac:dyDescent="0.2">
      <c r="B23" s="698" t="s">
        <v>529</v>
      </c>
      <c r="C23" s="699">
        <v>418.57</v>
      </c>
      <c r="D23" s="699">
        <v>418.57</v>
      </c>
      <c r="E23" s="700">
        <v>0</v>
      </c>
    </row>
    <row r="24" spans="2:8" ht="32.1" customHeight="1" x14ac:dyDescent="0.2">
      <c r="B24" s="701" t="s">
        <v>522</v>
      </c>
      <c r="C24" s="714"/>
      <c r="D24" s="714"/>
      <c r="E24" s="715"/>
    </row>
    <row r="25" spans="2:8" ht="14.25" customHeight="1" x14ac:dyDescent="0.2">
      <c r="B25" s="698" t="s">
        <v>530</v>
      </c>
      <c r="C25" s="699">
        <v>213.3</v>
      </c>
      <c r="D25" s="699">
        <v>224.27</v>
      </c>
      <c r="E25" s="700">
        <v>10.969999999999999</v>
      </c>
    </row>
    <row r="26" spans="2:8" ht="32.1" customHeight="1" x14ac:dyDescent="0.2">
      <c r="B26" s="701" t="s">
        <v>531</v>
      </c>
      <c r="C26" s="714"/>
      <c r="D26" s="714"/>
      <c r="E26" s="716"/>
    </row>
    <row r="27" spans="2:8" ht="14.25" customHeight="1" x14ac:dyDescent="0.2">
      <c r="B27" s="698" t="s">
        <v>532</v>
      </c>
      <c r="C27" s="699" t="s">
        <v>327</v>
      </c>
      <c r="D27" s="699" t="s">
        <v>327</v>
      </c>
      <c r="E27" s="700" t="s">
        <v>327</v>
      </c>
    </row>
    <row r="28" spans="2:8" ht="32.1" customHeight="1" x14ac:dyDescent="0.2">
      <c r="B28" s="701" t="s">
        <v>533</v>
      </c>
      <c r="C28" s="717"/>
      <c r="D28" s="717"/>
      <c r="E28" s="715"/>
    </row>
    <row r="29" spans="2:8" x14ac:dyDescent="0.2">
      <c r="B29" s="698" t="s">
        <v>534</v>
      </c>
      <c r="C29" s="718" t="s">
        <v>327</v>
      </c>
      <c r="D29" s="718">
        <v>255.65</v>
      </c>
      <c r="E29" s="719" t="s">
        <v>327</v>
      </c>
    </row>
    <row r="30" spans="2:8" ht="27.75" customHeight="1" x14ac:dyDescent="0.2">
      <c r="B30" s="701" t="s">
        <v>535</v>
      </c>
      <c r="C30" s="717"/>
      <c r="D30" s="717"/>
      <c r="E30" s="715"/>
    </row>
    <row r="31" spans="2:8" x14ac:dyDescent="0.2">
      <c r="B31" s="698" t="s">
        <v>536</v>
      </c>
      <c r="C31" s="699">
        <v>174.12</v>
      </c>
      <c r="D31" s="699">
        <v>175.36</v>
      </c>
      <c r="E31" s="700">
        <v>1.2400000000000091</v>
      </c>
    </row>
    <row r="32" spans="2:8" x14ac:dyDescent="0.2">
      <c r="B32" s="698" t="s">
        <v>537</v>
      </c>
      <c r="C32" s="699">
        <v>198.04</v>
      </c>
      <c r="D32" s="699">
        <v>199.28</v>
      </c>
      <c r="E32" s="700">
        <v>1.2400000000000091</v>
      </c>
    </row>
    <row r="33" spans="2:5" x14ac:dyDescent="0.2">
      <c r="B33" s="698" t="s">
        <v>538</v>
      </c>
      <c r="C33" s="699" t="s">
        <v>327</v>
      </c>
      <c r="D33" s="699" t="s">
        <v>327</v>
      </c>
      <c r="E33" s="700" t="s">
        <v>327</v>
      </c>
    </row>
    <row r="34" spans="2:5" ht="32.1" customHeight="1" x14ac:dyDescent="0.2">
      <c r="B34" s="701" t="s">
        <v>539</v>
      </c>
      <c r="C34" s="714"/>
      <c r="D34" s="714"/>
      <c r="E34" s="716"/>
    </row>
    <row r="35" spans="2:5" ht="16.5" customHeight="1" x14ac:dyDescent="0.2">
      <c r="B35" s="698" t="s">
        <v>540</v>
      </c>
      <c r="C35" s="699">
        <v>82.61</v>
      </c>
      <c r="D35" s="699">
        <v>82.61</v>
      </c>
      <c r="E35" s="700">
        <v>0</v>
      </c>
    </row>
    <row r="36" spans="2:5" ht="23.25" customHeight="1" x14ac:dyDescent="0.2">
      <c r="B36" s="701" t="s">
        <v>541</v>
      </c>
      <c r="C36" s="714"/>
      <c r="D36" s="714"/>
      <c r="E36" s="716"/>
    </row>
    <row r="37" spans="2:5" ht="13.5" customHeight="1" x14ac:dyDescent="0.2">
      <c r="B37" s="698" t="s">
        <v>542</v>
      </c>
      <c r="C37" s="699">
        <v>245</v>
      </c>
      <c r="D37" s="699">
        <v>245</v>
      </c>
      <c r="E37" s="700">
        <v>0</v>
      </c>
    </row>
    <row r="38" spans="2:5" ht="32.1" customHeight="1" x14ac:dyDescent="0.2">
      <c r="B38" s="701" t="s">
        <v>543</v>
      </c>
      <c r="C38" s="714"/>
      <c r="D38" s="714"/>
      <c r="E38" s="715"/>
    </row>
    <row r="39" spans="2:5" ht="16.5" customHeight="1" thickBot="1" x14ac:dyDescent="0.25">
      <c r="B39" s="707" t="s">
        <v>544</v>
      </c>
      <c r="C39" s="708">
        <v>78.260000000000005</v>
      </c>
      <c r="D39" s="708">
        <v>78.260000000000005</v>
      </c>
      <c r="E39" s="709">
        <v>0</v>
      </c>
    </row>
    <row r="40" spans="2:5" x14ac:dyDescent="0.2">
      <c r="B40" s="233" t="s">
        <v>545</v>
      </c>
    </row>
    <row r="41" spans="2:5" x14ac:dyDescent="0.2">
      <c r="C41" s="258"/>
      <c r="D41" s="258"/>
      <c r="E41" s="258"/>
    </row>
    <row r="42" spans="2:5" ht="13.2" customHeight="1" thickBot="1" x14ac:dyDescent="0.25">
      <c r="B42" s="258"/>
      <c r="C42" s="258"/>
      <c r="D42" s="258"/>
      <c r="E42" s="258"/>
    </row>
    <row r="43" spans="2:5" x14ac:dyDescent="0.2">
      <c r="B43" s="720"/>
      <c r="C43" s="567"/>
      <c r="D43" s="567"/>
      <c r="E43" s="721"/>
    </row>
    <row r="44" spans="2:5" x14ac:dyDescent="0.2">
      <c r="B44" s="595"/>
      <c r="E44" s="722"/>
    </row>
    <row r="45" spans="2:5" ht="12.75" customHeight="1" x14ac:dyDescent="0.2">
      <c r="B45" s="723" t="s">
        <v>546</v>
      </c>
      <c r="C45" s="724"/>
      <c r="D45" s="724"/>
      <c r="E45" s="725"/>
    </row>
    <row r="46" spans="2:5" ht="18" customHeight="1" x14ac:dyDescent="0.2">
      <c r="B46" s="723"/>
      <c r="C46" s="724"/>
      <c r="D46" s="724"/>
      <c r="E46" s="725"/>
    </row>
    <row r="47" spans="2:5" x14ac:dyDescent="0.2">
      <c r="B47" s="595"/>
      <c r="E47" s="722"/>
    </row>
    <row r="48" spans="2:5" ht="13.8" x14ac:dyDescent="0.25">
      <c r="B48" s="726" t="s">
        <v>547</v>
      </c>
      <c r="C48" s="727"/>
      <c r="D48" s="727"/>
      <c r="E48" s="728"/>
    </row>
    <row r="49" spans="2:5" x14ac:dyDescent="0.2">
      <c r="B49" s="595"/>
      <c r="E49" s="722"/>
    </row>
    <row r="50" spans="2:5" x14ac:dyDescent="0.2">
      <c r="B50" s="595"/>
      <c r="E50" s="722"/>
    </row>
    <row r="51" spans="2:5" ht="12" thickBot="1" x14ac:dyDescent="0.25">
      <c r="B51" s="729"/>
      <c r="C51" s="589"/>
      <c r="D51" s="589"/>
      <c r="E51" s="730"/>
    </row>
    <row r="54" spans="2:5" x14ac:dyDescent="0.2">
      <c r="E54" s="103" t="s">
        <v>56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0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546875" defaultRowHeight="13.8" x14ac:dyDescent="0.25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16384" width="11.5546875" style="1"/>
  </cols>
  <sheetData>
    <row r="1" spans="2:7" ht="14.25" customHeight="1" x14ac:dyDescent="0.25"/>
    <row r="2" spans="2:7" ht="17.25" customHeight="1" x14ac:dyDescent="0.3">
      <c r="B2" s="2" t="s">
        <v>0</v>
      </c>
      <c r="C2" s="2"/>
      <c r="D2" s="2"/>
      <c r="E2" s="2"/>
      <c r="F2" s="2"/>
      <c r="G2" s="3"/>
    </row>
    <row r="3" spans="2:7" ht="4.5" customHeight="1" x14ac:dyDescent="0.3">
      <c r="B3" s="4"/>
      <c r="C3" s="4"/>
      <c r="D3" s="4"/>
      <c r="E3" s="4"/>
      <c r="F3" s="4"/>
      <c r="G3" s="3"/>
    </row>
    <row r="4" spans="2:7" ht="17.25" customHeight="1" x14ac:dyDescent="0.25">
      <c r="B4" s="5" t="s">
        <v>1</v>
      </c>
      <c r="C4" s="5"/>
      <c r="D4" s="5"/>
      <c r="E4" s="5"/>
      <c r="F4" s="5"/>
      <c r="G4" s="5"/>
    </row>
    <row r="5" spans="2:7" ht="10.5" customHeight="1" thickBot="1" x14ac:dyDescent="0.3">
      <c r="B5" s="6"/>
      <c r="C5" s="6"/>
      <c r="D5" s="6"/>
      <c r="E5" s="6"/>
      <c r="F5" s="6"/>
      <c r="G5" s="6"/>
    </row>
    <row r="6" spans="2:7" ht="18.600000000000001" customHeight="1" thickBot="1" x14ac:dyDescent="0.3">
      <c r="B6" s="7" t="s">
        <v>2</v>
      </c>
      <c r="C6" s="8"/>
      <c r="D6" s="8"/>
      <c r="E6" s="8"/>
      <c r="F6" s="8"/>
      <c r="G6" s="9"/>
    </row>
    <row r="7" spans="2:7" ht="15" customHeight="1" x14ac:dyDescent="0.25">
      <c r="B7" s="10"/>
      <c r="C7" s="11" t="s">
        <v>3</v>
      </c>
      <c r="D7" s="12"/>
      <c r="E7" s="12"/>
      <c r="F7" s="13" t="s">
        <v>4</v>
      </c>
      <c r="G7" s="14" t="s">
        <v>4</v>
      </c>
    </row>
    <row r="8" spans="2:7" ht="15" customHeight="1" x14ac:dyDescent="0.25">
      <c r="B8" s="15"/>
      <c r="C8" s="16" t="s">
        <v>5</v>
      </c>
      <c r="D8" s="17" t="s">
        <v>6</v>
      </c>
      <c r="E8" s="17" t="s">
        <v>7</v>
      </c>
      <c r="F8" s="18" t="s">
        <v>8</v>
      </c>
      <c r="G8" s="19" t="s">
        <v>8</v>
      </c>
    </row>
    <row r="9" spans="2:7" ht="15" customHeight="1" thickBot="1" x14ac:dyDescent="0.3">
      <c r="B9" s="20"/>
      <c r="C9" s="21"/>
      <c r="D9" s="22" t="s">
        <v>9</v>
      </c>
      <c r="E9" s="22" t="s">
        <v>10</v>
      </c>
      <c r="F9" s="23" t="s">
        <v>11</v>
      </c>
      <c r="G9" s="24" t="s">
        <v>12</v>
      </c>
    </row>
    <row r="10" spans="2:7" ht="19.95" customHeight="1" thickBot="1" x14ac:dyDescent="0.3">
      <c r="B10" s="25"/>
      <c r="C10" s="26" t="s">
        <v>13</v>
      </c>
      <c r="D10" s="27"/>
      <c r="E10" s="27"/>
      <c r="F10" s="28"/>
      <c r="G10" s="29"/>
    </row>
    <row r="11" spans="2:7" ht="19.95" customHeight="1" x14ac:dyDescent="0.25">
      <c r="B11" s="30" t="s">
        <v>14</v>
      </c>
      <c r="C11" s="31" t="s">
        <v>15</v>
      </c>
      <c r="D11" s="32">
        <v>183.38</v>
      </c>
      <c r="E11" s="32">
        <v>184.55</v>
      </c>
      <c r="F11" s="33">
        <f>E11-D11</f>
        <v>1.1700000000000159</v>
      </c>
      <c r="G11" s="34">
        <f t="shared" ref="G11:G18" si="0">(E11*100/D11)-100</f>
        <v>0.63801941324027212</v>
      </c>
    </row>
    <row r="12" spans="2:7" ht="19.95" customHeight="1" x14ac:dyDescent="0.25">
      <c r="B12" s="35" t="s">
        <v>14</v>
      </c>
      <c r="C12" s="36" t="s">
        <v>16</v>
      </c>
      <c r="D12" s="37">
        <v>216.37</v>
      </c>
      <c r="E12" s="37">
        <v>223.33</v>
      </c>
      <c r="F12" s="33">
        <f t="shared" ref="F12:F18" si="1">E12-D12</f>
        <v>6.960000000000008</v>
      </c>
      <c r="G12" s="38">
        <f t="shared" si="0"/>
        <v>3.21671211350926</v>
      </c>
    </row>
    <row r="13" spans="2:7" ht="19.95" customHeight="1" x14ac:dyDescent="0.25">
      <c r="B13" s="35" t="s">
        <v>14</v>
      </c>
      <c r="C13" s="36" t="s">
        <v>17</v>
      </c>
      <c r="D13" s="37">
        <v>171.27</v>
      </c>
      <c r="E13" s="37">
        <v>171.77</v>
      </c>
      <c r="F13" s="33">
        <f t="shared" si="1"/>
        <v>0.5</v>
      </c>
      <c r="G13" s="38">
        <f t="shared" si="0"/>
        <v>0.29193670812166772</v>
      </c>
    </row>
    <row r="14" spans="2:7" ht="19.95" customHeight="1" x14ac:dyDescent="0.25">
      <c r="B14" s="35" t="s">
        <v>14</v>
      </c>
      <c r="C14" s="36" t="s">
        <v>18</v>
      </c>
      <c r="D14" s="37">
        <v>183.73</v>
      </c>
      <c r="E14" s="37">
        <v>184.27</v>
      </c>
      <c r="F14" s="33">
        <f t="shared" si="1"/>
        <v>0.54000000000002046</v>
      </c>
      <c r="G14" s="38">
        <f t="shared" si="0"/>
        <v>0.29390954117455692</v>
      </c>
    </row>
    <row r="15" spans="2:7" ht="19.95" customHeight="1" x14ac:dyDescent="0.25">
      <c r="B15" s="35" t="s">
        <v>14</v>
      </c>
      <c r="C15" s="36" t="s">
        <v>19</v>
      </c>
      <c r="D15" s="37">
        <v>178.08</v>
      </c>
      <c r="E15" s="37">
        <v>176.66</v>
      </c>
      <c r="F15" s="33">
        <f t="shared" si="1"/>
        <v>-1.4200000000000159</v>
      </c>
      <c r="G15" s="38">
        <f t="shared" si="0"/>
        <v>-0.7973944294699038</v>
      </c>
    </row>
    <row r="16" spans="2:7" ht="19.95" customHeight="1" x14ac:dyDescent="0.25">
      <c r="B16" s="39" t="s">
        <v>20</v>
      </c>
      <c r="C16" s="36" t="s">
        <v>21</v>
      </c>
      <c r="D16" s="37">
        <v>324.13</v>
      </c>
      <c r="E16" s="37">
        <v>324.13</v>
      </c>
      <c r="F16" s="33">
        <f t="shared" si="1"/>
        <v>0</v>
      </c>
      <c r="G16" s="38">
        <f t="shared" si="0"/>
        <v>0</v>
      </c>
    </row>
    <row r="17" spans="2:13" ht="19.95" customHeight="1" x14ac:dyDescent="0.25">
      <c r="B17" s="39" t="s">
        <v>20</v>
      </c>
      <c r="C17" s="36" t="s">
        <v>22</v>
      </c>
      <c r="D17" s="37">
        <v>524.99</v>
      </c>
      <c r="E17" s="37">
        <v>524.99</v>
      </c>
      <c r="F17" s="33">
        <f t="shared" si="1"/>
        <v>0</v>
      </c>
      <c r="G17" s="38">
        <f t="shared" si="0"/>
        <v>0</v>
      </c>
    </row>
    <row r="18" spans="2:13" ht="19.95" customHeight="1" thickBot="1" x14ac:dyDescent="0.3">
      <c r="B18" s="39" t="s">
        <v>20</v>
      </c>
      <c r="C18" s="36" t="s">
        <v>23</v>
      </c>
      <c r="D18" s="37">
        <v>625.33000000000004</v>
      </c>
      <c r="E18" s="37">
        <v>625.33000000000004</v>
      </c>
      <c r="F18" s="33">
        <f t="shared" si="1"/>
        <v>0</v>
      </c>
      <c r="G18" s="38">
        <f t="shared" si="0"/>
        <v>0</v>
      </c>
    </row>
    <row r="19" spans="2:13" ht="19.95" customHeight="1" thickBot="1" x14ac:dyDescent="0.3">
      <c r="B19" s="40"/>
      <c r="C19" s="41" t="s">
        <v>24</v>
      </c>
      <c r="D19" s="42"/>
      <c r="E19" s="42"/>
      <c r="F19" s="28"/>
      <c r="G19" s="43"/>
    </row>
    <row r="20" spans="2:13" ht="19.95" customHeight="1" x14ac:dyDescent="0.25">
      <c r="B20" s="35" t="s">
        <v>14</v>
      </c>
      <c r="C20" s="44" t="s">
        <v>25</v>
      </c>
      <c r="D20" s="45">
        <v>184.4098430920763</v>
      </c>
      <c r="E20" s="45">
        <v>184.4098430920763</v>
      </c>
      <c r="F20" s="33">
        <f>E20-D20</f>
        <v>0</v>
      </c>
      <c r="G20" s="46">
        <f>(E20*100/D20)-100</f>
        <v>0</v>
      </c>
    </row>
    <row r="21" spans="2:13" ht="19.95" customHeight="1" x14ac:dyDescent="0.25">
      <c r="B21" s="35" t="s">
        <v>14</v>
      </c>
      <c r="C21" s="47" t="s">
        <v>26</v>
      </c>
      <c r="D21" s="45">
        <v>315.60928553650922</v>
      </c>
      <c r="E21" s="45">
        <v>314.77999999999997</v>
      </c>
      <c r="F21" s="33">
        <f t="shared" ref="F21:F24" si="2">E21-D21</f>
        <v>-0.82928553650924641</v>
      </c>
      <c r="G21" s="46">
        <f>(E21*100/D21)-100</f>
        <v>-0.26275701461050005</v>
      </c>
    </row>
    <row r="22" spans="2:13" ht="19.95" customHeight="1" x14ac:dyDescent="0.25">
      <c r="B22" s="35" t="s">
        <v>14</v>
      </c>
      <c r="C22" s="47" t="s">
        <v>27</v>
      </c>
      <c r="D22" s="45">
        <v>392.53721335394937</v>
      </c>
      <c r="E22" s="45">
        <v>389.65</v>
      </c>
      <c r="F22" s="33">
        <f t="shared" si="2"/>
        <v>-2.8872133539493916</v>
      </c>
      <c r="G22" s="46">
        <f>(E22*100/D22)-100</f>
        <v>-0.73552602294192582</v>
      </c>
    </row>
    <row r="23" spans="2:13" ht="19.95" customHeight="1" x14ac:dyDescent="0.25">
      <c r="B23" s="39" t="s">
        <v>20</v>
      </c>
      <c r="C23" s="47" t="s">
        <v>28</v>
      </c>
      <c r="D23" s="45">
        <v>323.32581100901598</v>
      </c>
      <c r="E23" s="45">
        <v>323.33</v>
      </c>
      <c r="F23" s="33">
        <f t="shared" si="2"/>
        <v>4.1889909840051587E-3</v>
      </c>
      <c r="G23" s="46">
        <f>(E23*100/D23)-100</f>
        <v>1.2955943637678047E-3</v>
      </c>
    </row>
    <row r="24" spans="2:13" ht="19.95" customHeight="1" thickBot="1" x14ac:dyDescent="0.3">
      <c r="B24" s="39" t="s">
        <v>20</v>
      </c>
      <c r="C24" s="48" t="s">
        <v>29</v>
      </c>
      <c r="D24" s="37">
        <v>210.67357102994976</v>
      </c>
      <c r="E24" s="37">
        <v>211.36</v>
      </c>
      <c r="F24" s="33">
        <f t="shared" si="2"/>
        <v>0.68642897005025816</v>
      </c>
      <c r="G24" s="46">
        <f>(E24*100/D24)-100</f>
        <v>0.32582585783987383</v>
      </c>
    </row>
    <row r="25" spans="2:13" ht="19.95" customHeight="1" thickBot="1" x14ac:dyDescent="0.3">
      <c r="B25" s="49"/>
      <c r="C25" s="50" t="s">
        <v>30</v>
      </c>
      <c r="D25" s="51"/>
      <c r="E25" s="51"/>
      <c r="F25" s="52"/>
      <c r="G25" s="53"/>
    </row>
    <row r="26" spans="2:13" ht="19.95" customHeight="1" x14ac:dyDescent="0.25">
      <c r="B26" s="30" t="s">
        <v>31</v>
      </c>
      <c r="C26" s="54" t="s">
        <v>32</v>
      </c>
      <c r="D26" s="55">
        <v>26.363872918171783</v>
      </c>
      <c r="E26" s="56">
        <v>27.82</v>
      </c>
      <c r="F26" s="57">
        <f>E26-D26</f>
        <v>1.4561270818282175</v>
      </c>
      <c r="G26" s="58">
        <f>(E26*100/D26)-100</f>
        <v>5.523191096952047</v>
      </c>
    </row>
    <row r="27" spans="2:13" ht="19.95" customHeight="1" x14ac:dyDescent="0.25">
      <c r="B27" s="35" t="s">
        <v>31</v>
      </c>
      <c r="C27" s="59" t="s">
        <v>33</v>
      </c>
      <c r="D27" s="56">
        <v>38.033694461214218</v>
      </c>
      <c r="E27" s="56">
        <v>38.4</v>
      </c>
      <c r="F27" s="60">
        <f>E27-D27</f>
        <v>0.36630553878578098</v>
      </c>
      <c r="G27" s="46">
        <f>(E27*100/D27)-100</f>
        <v>0.96310795986262576</v>
      </c>
    </row>
    <row r="28" spans="2:13" ht="19.95" customHeight="1" x14ac:dyDescent="0.25">
      <c r="B28" s="61" t="s">
        <v>31</v>
      </c>
      <c r="C28" s="62" t="s">
        <v>34</v>
      </c>
      <c r="D28" s="63" t="s">
        <v>35</v>
      </c>
      <c r="E28" s="63" t="s">
        <v>36</v>
      </c>
      <c r="F28" s="56">
        <v>0</v>
      </c>
      <c r="G28" s="64">
        <v>0</v>
      </c>
    </row>
    <row r="29" spans="2:13" ht="19.95" customHeight="1" thickBot="1" x14ac:dyDescent="0.3">
      <c r="B29" s="65" t="s">
        <v>31</v>
      </c>
      <c r="C29" s="66" t="s">
        <v>37</v>
      </c>
      <c r="D29" s="67" t="s">
        <v>38</v>
      </c>
      <c r="E29" s="67" t="s">
        <v>39</v>
      </c>
      <c r="F29" s="33">
        <v>0</v>
      </c>
      <c r="G29" s="38">
        <v>0</v>
      </c>
    </row>
    <row r="30" spans="2:13" ht="19.95" customHeight="1" thickBot="1" x14ac:dyDescent="0.3">
      <c r="B30" s="68"/>
      <c r="C30" s="69" t="s">
        <v>40</v>
      </c>
      <c r="D30" s="70"/>
      <c r="E30" s="70"/>
      <c r="F30" s="52"/>
      <c r="G30" s="71"/>
    </row>
    <row r="31" spans="2:13" s="73" customFormat="1" ht="19.95" customHeight="1" x14ac:dyDescent="0.25">
      <c r="B31" s="72" t="s">
        <v>41</v>
      </c>
      <c r="C31" s="54" t="s">
        <v>42</v>
      </c>
      <c r="D31" s="32">
        <v>227.10060795062381</v>
      </c>
      <c r="E31" s="32">
        <v>223.25</v>
      </c>
      <c r="F31" s="33">
        <f>E31-D31</f>
        <v>-3.8506079506238109</v>
      </c>
      <c r="G31" s="58">
        <f t="shared" ref="G31:G37" si="3">(E31*100/D31)-100</f>
        <v>-1.6955515819055051</v>
      </c>
      <c r="I31" s="1"/>
      <c r="J31" s="1"/>
      <c r="K31" s="1"/>
      <c r="L31" s="1"/>
      <c r="M31" s="1"/>
    </row>
    <row r="32" spans="2:13" ht="19.95" customHeight="1" x14ac:dyDescent="0.25">
      <c r="B32" s="39" t="s">
        <v>41</v>
      </c>
      <c r="C32" s="59" t="s">
        <v>43</v>
      </c>
      <c r="D32" s="37">
        <v>209.02531845630116</v>
      </c>
      <c r="E32" s="37">
        <v>205.31</v>
      </c>
      <c r="F32" s="33">
        <f t="shared" ref="F32:F36" si="4">E32-D32</f>
        <v>-3.7153184563011621</v>
      </c>
      <c r="G32" s="46">
        <f t="shared" si="3"/>
        <v>-1.7774490113157668</v>
      </c>
    </row>
    <row r="33" spans="2:12" ht="19.95" customHeight="1" x14ac:dyDescent="0.25">
      <c r="B33" s="39" t="s">
        <v>41</v>
      </c>
      <c r="C33" s="59" t="s">
        <v>44</v>
      </c>
      <c r="D33" s="37">
        <v>203.23122145359045</v>
      </c>
      <c r="E33" s="37">
        <v>198.18</v>
      </c>
      <c r="F33" s="33">
        <f t="shared" si="4"/>
        <v>-5.0512214535904434</v>
      </c>
      <c r="G33" s="38">
        <f t="shared" si="3"/>
        <v>-2.4854554420635253</v>
      </c>
    </row>
    <row r="34" spans="2:12" ht="19.95" customHeight="1" x14ac:dyDescent="0.25">
      <c r="B34" s="39" t="s">
        <v>41</v>
      </c>
      <c r="C34" s="59" t="s">
        <v>45</v>
      </c>
      <c r="D34" s="37">
        <v>205.07625000000002</v>
      </c>
      <c r="E34" s="37">
        <v>202.81</v>
      </c>
      <c r="F34" s="33">
        <f t="shared" si="4"/>
        <v>-2.2662500000000136</v>
      </c>
      <c r="G34" s="38">
        <f t="shared" si="3"/>
        <v>-1.1050767702257218</v>
      </c>
    </row>
    <row r="35" spans="2:12" ht="19.95" customHeight="1" x14ac:dyDescent="0.25">
      <c r="B35" s="39" t="s">
        <v>41</v>
      </c>
      <c r="C35" s="59" t="s">
        <v>46</v>
      </c>
      <c r="D35" s="37">
        <v>78.5</v>
      </c>
      <c r="E35" s="37">
        <v>78.5</v>
      </c>
      <c r="F35" s="33">
        <f t="shared" si="4"/>
        <v>0</v>
      </c>
      <c r="G35" s="38">
        <f t="shared" si="3"/>
        <v>0</v>
      </c>
    </row>
    <row r="36" spans="2:12" ht="19.95" customHeight="1" x14ac:dyDescent="0.25">
      <c r="B36" s="39" t="s">
        <v>41</v>
      </c>
      <c r="C36" s="59" t="s">
        <v>47</v>
      </c>
      <c r="D36" s="37">
        <v>109.66666666666667</v>
      </c>
      <c r="E36" s="37">
        <v>109.67</v>
      </c>
      <c r="F36" s="33">
        <f t="shared" si="4"/>
        <v>3.3333333333303017E-3</v>
      </c>
      <c r="G36" s="38">
        <f t="shared" si="3"/>
        <v>3.0395136778054166E-3</v>
      </c>
    </row>
    <row r="37" spans="2:12" ht="19.95" customHeight="1" thickBot="1" x14ac:dyDescent="0.3">
      <c r="B37" s="74" t="s">
        <v>41</v>
      </c>
      <c r="C37" s="75" t="s">
        <v>48</v>
      </c>
      <c r="D37" s="76">
        <v>78.833333333333329</v>
      </c>
      <c r="E37" s="76">
        <v>79</v>
      </c>
      <c r="F37" s="77">
        <f>E37-D37</f>
        <v>0.1666666666666714</v>
      </c>
      <c r="G37" s="78">
        <f t="shared" si="3"/>
        <v>0.21141649048625766</v>
      </c>
    </row>
    <row r="38" spans="2:12" ht="19.95" customHeight="1" x14ac:dyDescent="0.25">
      <c r="B38" s="79" t="s">
        <v>49</v>
      </c>
      <c r="C38" s="80"/>
      <c r="F38" s="80"/>
      <c r="G38" s="80"/>
      <c r="L38" s="81"/>
    </row>
    <row r="39" spans="2:12" ht="15" customHeight="1" x14ac:dyDescent="0.25">
      <c r="B39" s="82" t="s">
        <v>50</v>
      </c>
      <c r="C39" s="80"/>
      <c r="D39" s="80"/>
      <c r="E39" s="80"/>
      <c r="F39" s="80"/>
      <c r="G39" s="80"/>
      <c r="L39" s="81"/>
    </row>
    <row r="40" spans="2:12" ht="15" customHeight="1" x14ac:dyDescent="0.25">
      <c r="B40" s="1" t="s">
        <v>51</v>
      </c>
      <c r="C40" s="83"/>
      <c r="D40" s="84"/>
      <c r="E40" s="84"/>
      <c r="F40" s="80"/>
      <c r="L40" s="81"/>
    </row>
    <row r="41" spans="2:12" ht="15" customHeight="1" x14ac:dyDescent="0.25">
      <c r="B41" s="1" t="s">
        <v>52</v>
      </c>
      <c r="C41" s="80"/>
      <c r="D41" s="84"/>
      <c r="E41" s="80"/>
      <c r="F41" s="80"/>
      <c r="L41" s="81"/>
    </row>
    <row r="42" spans="2:12" ht="15" customHeight="1" x14ac:dyDescent="0.25">
      <c r="B42" s="1" t="s">
        <v>53</v>
      </c>
      <c r="C42" s="80"/>
      <c r="D42" s="84"/>
      <c r="E42" s="80"/>
      <c r="F42" s="80"/>
      <c r="L42" s="81"/>
    </row>
    <row r="43" spans="2:12" ht="15" customHeight="1" x14ac:dyDescent="0.25">
      <c r="B43" s="1" t="s">
        <v>54</v>
      </c>
      <c r="C43" s="80"/>
      <c r="D43" s="84"/>
      <c r="E43" s="80"/>
      <c r="F43" s="80"/>
      <c r="L43" s="81"/>
    </row>
    <row r="44" spans="2:12" ht="7.5" customHeight="1" x14ac:dyDescent="0.25">
      <c r="B44" s="82"/>
      <c r="G44" s="85"/>
      <c r="L44" s="81"/>
    </row>
    <row r="45" spans="2:12" ht="23.25" customHeight="1" x14ac:dyDescent="0.3">
      <c r="B45" s="86" t="s">
        <v>55</v>
      </c>
      <c r="C45" s="86"/>
      <c r="D45" s="86"/>
      <c r="E45" s="86"/>
      <c r="F45" s="86"/>
      <c r="G45" s="86"/>
      <c r="L45" s="81"/>
    </row>
    <row r="46" spans="2:12" ht="36" customHeight="1" x14ac:dyDescent="0.25">
      <c r="I46" s="87"/>
    </row>
    <row r="47" spans="2:12" ht="18.75" customHeight="1" x14ac:dyDescent="0.25">
      <c r="I47" s="87"/>
    </row>
    <row r="48" spans="2:12" ht="18.75" customHeight="1" x14ac:dyDescent="0.25">
      <c r="I48" s="87"/>
    </row>
    <row r="49" spans="2:12" ht="13.5" customHeight="1" x14ac:dyDescent="0.25">
      <c r="I49" s="87"/>
    </row>
    <row r="50" spans="2:12" ht="15" customHeight="1" x14ac:dyDescent="0.25">
      <c r="B50" s="88"/>
      <c r="C50" s="88"/>
      <c r="D50" s="89"/>
      <c r="E50" s="89"/>
      <c r="F50" s="88"/>
      <c r="G50" s="88"/>
    </row>
    <row r="51" spans="2:12" ht="11.25" customHeight="1" x14ac:dyDescent="0.25">
      <c r="B51" s="88"/>
      <c r="C51" s="88"/>
      <c r="D51" s="88"/>
      <c r="E51" s="88"/>
      <c r="F51" s="88"/>
      <c r="G51" s="88"/>
    </row>
    <row r="52" spans="2:12" ht="13.5" customHeight="1" x14ac:dyDescent="0.25">
      <c r="B52" s="88"/>
      <c r="C52" s="88"/>
      <c r="D52" s="90"/>
      <c r="E52" s="90"/>
      <c r="F52" s="91"/>
      <c r="G52" s="91"/>
      <c r="L52" s="73"/>
    </row>
    <row r="53" spans="2:12" ht="15" customHeight="1" x14ac:dyDescent="0.25">
      <c r="B53" s="92"/>
      <c r="C53" s="93"/>
      <c r="D53" s="94"/>
      <c r="E53" s="94"/>
      <c r="F53" s="95"/>
      <c r="G53" s="94"/>
      <c r="L53" s="73"/>
    </row>
    <row r="54" spans="2:12" ht="15" customHeight="1" x14ac:dyDescent="0.25">
      <c r="B54" s="92"/>
      <c r="C54" s="93"/>
      <c r="D54" s="94"/>
      <c r="E54" s="94"/>
      <c r="F54" s="95"/>
      <c r="G54" s="94"/>
      <c r="L54" s="73"/>
    </row>
    <row r="55" spans="2:12" ht="15" customHeight="1" x14ac:dyDescent="0.25">
      <c r="B55" s="92"/>
      <c r="C55" s="93"/>
      <c r="D55" s="94"/>
      <c r="E55" s="94"/>
      <c r="F55" s="95"/>
      <c r="G55" s="94"/>
      <c r="L55" s="73"/>
    </row>
    <row r="56" spans="2:12" ht="15" customHeight="1" x14ac:dyDescent="0.25">
      <c r="B56" s="92"/>
      <c r="C56" s="93"/>
      <c r="D56" s="94"/>
      <c r="E56" s="94"/>
      <c r="F56" s="95"/>
      <c r="G56" s="96"/>
    </row>
    <row r="57" spans="2:12" ht="15" customHeight="1" x14ac:dyDescent="0.25">
      <c r="B57" s="92"/>
      <c r="C57" s="97"/>
      <c r="D57" s="94"/>
      <c r="E57" s="94"/>
      <c r="F57" s="95"/>
      <c r="G57" s="96"/>
      <c r="I57" s="98"/>
    </row>
    <row r="58" spans="2:12" ht="15" customHeight="1" x14ac:dyDescent="0.25">
      <c r="B58" s="92"/>
      <c r="C58" s="97"/>
      <c r="D58" s="94"/>
      <c r="E58" s="94"/>
      <c r="F58" s="95"/>
      <c r="G58" s="96"/>
      <c r="H58" s="98"/>
      <c r="I58" s="99"/>
    </row>
    <row r="59" spans="2:12" ht="15" customHeight="1" x14ac:dyDescent="0.25">
      <c r="B59" s="100"/>
      <c r="C59" s="97"/>
      <c r="D59" s="94"/>
      <c r="E59" s="94"/>
      <c r="F59" s="95"/>
      <c r="H59" s="98"/>
      <c r="I59" s="99"/>
      <c r="J59" s="101"/>
    </row>
    <row r="60" spans="2:12" ht="15" customHeight="1" x14ac:dyDescent="0.25">
      <c r="B60" s="92"/>
      <c r="C60" s="97"/>
      <c r="D60" s="94"/>
      <c r="E60" s="94"/>
      <c r="F60" s="95"/>
      <c r="G60" s="94"/>
      <c r="H60" s="99"/>
    </row>
    <row r="61" spans="2:12" ht="15" customHeight="1" x14ac:dyDescent="0.25">
      <c r="B61" s="92"/>
      <c r="C61" s="97"/>
      <c r="D61" s="94"/>
      <c r="E61" s="94"/>
      <c r="F61" s="95"/>
      <c r="G61" s="94"/>
      <c r="H61" s="98"/>
    </row>
    <row r="62" spans="2:12" ht="15" customHeight="1" x14ac:dyDescent="0.25">
      <c r="B62" s="92"/>
      <c r="C62" s="97"/>
      <c r="D62" s="94"/>
      <c r="E62" s="94"/>
      <c r="F62" s="95"/>
      <c r="H62" s="99"/>
      <c r="I62" s="99"/>
    </row>
    <row r="63" spans="2:12" ht="15" customHeight="1" x14ac:dyDescent="0.25">
      <c r="B63" s="92"/>
      <c r="C63" s="102"/>
      <c r="D63" s="94"/>
      <c r="E63" s="94"/>
      <c r="F63" s="95"/>
      <c r="G63" s="103" t="s">
        <v>56</v>
      </c>
      <c r="I63" s="99"/>
      <c r="K63" s="101"/>
    </row>
    <row r="64" spans="2:12" ht="15" customHeight="1" x14ac:dyDescent="0.25">
      <c r="B64" s="92"/>
      <c r="C64" s="104"/>
      <c r="D64" s="94"/>
      <c r="E64" s="94"/>
      <c r="F64" s="95"/>
      <c r="G64" s="94"/>
    </row>
    <row r="65" spans="2:8" ht="15" customHeight="1" x14ac:dyDescent="0.25">
      <c r="B65" s="92"/>
      <c r="C65" s="104"/>
      <c r="D65" s="94"/>
      <c r="E65" s="94"/>
      <c r="F65" s="95"/>
      <c r="G65" s="94"/>
    </row>
    <row r="66" spans="2:8" ht="15" customHeight="1" x14ac:dyDescent="0.25">
      <c r="B66" s="92"/>
      <c r="C66" s="104"/>
      <c r="D66" s="94"/>
      <c r="E66" s="94"/>
      <c r="F66" s="95"/>
      <c r="G66" s="94"/>
    </row>
    <row r="67" spans="2:8" ht="15" customHeight="1" x14ac:dyDescent="0.25">
      <c r="B67" s="92"/>
      <c r="C67" s="104"/>
      <c r="D67" s="94"/>
      <c r="E67" s="94"/>
      <c r="F67" s="95"/>
      <c r="G67" s="94"/>
    </row>
    <row r="68" spans="2:8" ht="15" customHeight="1" x14ac:dyDescent="0.25">
      <c r="B68" s="92"/>
      <c r="C68" s="97"/>
      <c r="D68" s="105"/>
      <c r="E68" s="105"/>
      <c r="F68" s="95"/>
      <c r="H68" s="99"/>
    </row>
    <row r="69" spans="2:8" ht="15" customHeight="1" x14ac:dyDescent="0.25">
      <c r="B69" s="92"/>
      <c r="C69" s="106"/>
      <c r="D69" s="94"/>
      <c r="E69" s="94"/>
      <c r="F69" s="95"/>
      <c r="G69" s="94"/>
    </row>
    <row r="70" spans="2:8" ht="15" customHeight="1" x14ac:dyDescent="0.25">
      <c r="B70" s="107"/>
      <c r="C70" s="106"/>
      <c r="D70" s="108"/>
      <c r="E70" s="108"/>
      <c r="F70" s="95"/>
      <c r="G70" s="109"/>
    </row>
    <row r="71" spans="2:8" ht="15" customHeight="1" x14ac:dyDescent="0.25">
      <c r="B71" s="107"/>
      <c r="C71" s="106"/>
      <c r="D71" s="94"/>
      <c r="E71" s="94"/>
      <c r="F71" s="95"/>
      <c r="G71" s="94"/>
    </row>
    <row r="72" spans="2:8" ht="15" customHeight="1" x14ac:dyDescent="0.25">
      <c r="B72" s="107"/>
      <c r="C72" s="106"/>
      <c r="D72" s="110"/>
      <c r="E72" s="110"/>
      <c r="F72" s="110"/>
      <c r="G72" s="110"/>
    </row>
    <row r="73" spans="2:8" ht="12" customHeight="1" x14ac:dyDescent="0.25">
      <c r="B73" s="106"/>
      <c r="C73" s="111"/>
      <c r="D73" s="111"/>
      <c r="E73" s="111"/>
      <c r="F73" s="111"/>
      <c r="G73" s="111"/>
    </row>
    <row r="74" spans="2:8" ht="15" customHeight="1" x14ac:dyDescent="0.25">
      <c r="B74" s="112"/>
      <c r="C74" s="111"/>
      <c r="D74" s="111"/>
      <c r="E74" s="111"/>
      <c r="F74" s="111"/>
      <c r="G74" s="111"/>
    </row>
    <row r="75" spans="2:8" ht="13.5" customHeight="1" x14ac:dyDescent="0.25">
      <c r="B75" s="112"/>
      <c r="C75" s="89"/>
      <c r="D75" s="89"/>
      <c r="E75" s="89"/>
      <c r="F75" s="89"/>
      <c r="G75" s="89"/>
      <c r="H75" s="99"/>
    </row>
    <row r="76" spans="2:8" x14ac:dyDescent="0.25">
      <c r="B76" s="82"/>
    </row>
    <row r="77" spans="2:8" ht="11.25" customHeight="1" x14ac:dyDescent="0.25">
      <c r="B77" s="73"/>
      <c r="C77" s="73"/>
      <c r="D77" s="73"/>
    </row>
    <row r="79" spans="2:8" x14ac:dyDescent="0.25">
      <c r="E79" s="113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4:G67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198120</xdr:colOff>
                <xdr:row>45</xdr:row>
                <xdr:rowOff>144780</xdr:rowOff>
              </from>
              <to>
                <xdr:col>6</xdr:col>
                <xdr:colOff>746760</xdr:colOff>
                <xdr:row>61</xdr:row>
                <xdr:rowOff>38100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showGridLines="0" topLeftCell="A31" zoomScale="90" zoomScaleNormal="90" zoomScaleSheetLayoutView="90" workbookViewId="0">
      <selection activeCell="I55" sqref="I55"/>
    </sheetView>
  </sheetViews>
  <sheetFormatPr baseColWidth="10" defaultColWidth="11.5546875" defaultRowHeight="12.6" x14ac:dyDescent="0.2"/>
  <cols>
    <col min="1" max="1" width="3.109375" style="114" customWidth="1"/>
    <col min="2" max="2" width="9.33203125" style="114" customWidth="1"/>
    <col min="3" max="3" width="57.109375" style="114" customWidth="1"/>
    <col min="4" max="4" width="17.33203125" style="114" customWidth="1"/>
    <col min="5" max="5" width="18.109375" style="114" customWidth="1"/>
    <col min="6" max="6" width="18" style="114" customWidth="1"/>
    <col min="7" max="7" width="16.6640625" style="114" customWidth="1"/>
    <col min="8" max="8" width="3.109375" style="114" customWidth="1"/>
    <col min="9" max="9" width="10.5546875" style="114" customWidth="1"/>
    <col min="10" max="16384" width="11.5546875" style="114"/>
  </cols>
  <sheetData>
    <row r="1" spans="2:10" ht="14.25" customHeight="1" x14ac:dyDescent="0.2"/>
    <row r="2" spans="2:10" ht="21" customHeight="1" thickBot="1" x14ac:dyDescent="0.25">
      <c r="B2" s="115"/>
      <c r="C2" s="115"/>
      <c r="D2" s="115"/>
      <c r="E2" s="115"/>
      <c r="F2" s="115"/>
      <c r="G2" s="115"/>
    </row>
    <row r="3" spans="2:10" ht="21" customHeight="1" thickBot="1" x14ac:dyDescent="0.25">
      <c r="B3" s="7" t="s">
        <v>57</v>
      </c>
      <c r="C3" s="8"/>
      <c r="D3" s="8"/>
      <c r="E3" s="8"/>
      <c r="F3" s="8"/>
      <c r="G3" s="9"/>
    </row>
    <row r="4" spans="2:10" ht="20.100000000000001" customHeight="1" x14ac:dyDescent="0.25">
      <c r="B4" s="10"/>
      <c r="C4" s="11" t="s">
        <v>3</v>
      </c>
      <c r="D4" s="12"/>
      <c r="E4" s="12"/>
      <c r="F4" s="13" t="s">
        <v>4</v>
      </c>
      <c r="G4" s="14" t="s">
        <v>4</v>
      </c>
    </row>
    <row r="5" spans="2:10" ht="20.100000000000001" customHeight="1" x14ac:dyDescent="0.2">
      <c r="B5" s="15"/>
      <c r="C5" s="16" t="s">
        <v>5</v>
      </c>
      <c r="D5" s="17" t="s">
        <v>6</v>
      </c>
      <c r="E5" s="17" t="s">
        <v>7</v>
      </c>
      <c r="F5" s="18" t="s">
        <v>8</v>
      </c>
      <c r="G5" s="19" t="s">
        <v>8</v>
      </c>
    </row>
    <row r="6" spans="2:10" ht="15" customHeight="1" thickBot="1" x14ac:dyDescent="0.3">
      <c r="B6" s="20"/>
      <c r="C6" s="21"/>
      <c r="D6" s="22" t="s">
        <v>58</v>
      </c>
      <c r="E6" s="22" t="s">
        <v>59</v>
      </c>
      <c r="F6" s="23" t="s">
        <v>11</v>
      </c>
      <c r="G6" s="24" t="s">
        <v>12</v>
      </c>
    </row>
    <row r="7" spans="2:10" ht="20.100000000000001" customHeight="1" thickBot="1" x14ac:dyDescent="0.25">
      <c r="B7" s="49"/>
      <c r="C7" s="116" t="s">
        <v>60</v>
      </c>
      <c r="D7" s="117"/>
      <c r="E7" s="117"/>
      <c r="F7" s="118"/>
      <c r="G7" s="119"/>
    </row>
    <row r="8" spans="2:10" ht="20.100000000000001" customHeight="1" x14ac:dyDescent="0.2">
      <c r="B8" s="120" t="s">
        <v>20</v>
      </c>
      <c r="C8" s="121" t="s">
        <v>61</v>
      </c>
      <c r="D8" s="122">
        <v>34.504421955367334</v>
      </c>
      <c r="E8" s="122">
        <v>35.01</v>
      </c>
      <c r="F8" s="123">
        <f t="shared" ref="F8:F18" si="0">E8-D8</f>
        <v>0.50557804463266365</v>
      </c>
      <c r="G8" s="124">
        <f t="shared" ref="G8:G18" si="1">(E8*100/D8)-100</f>
        <v>1.4652558019567721</v>
      </c>
      <c r="J8" s="125"/>
    </row>
    <row r="9" spans="2:10" ht="20.100000000000001" customHeight="1" x14ac:dyDescent="0.2">
      <c r="B9" s="120" t="s">
        <v>20</v>
      </c>
      <c r="C9" s="121" t="s">
        <v>62</v>
      </c>
      <c r="D9" s="122">
        <v>14.000000000000002</v>
      </c>
      <c r="E9" s="122">
        <v>36.93</v>
      </c>
      <c r="F9" s="123">
        <f t="shared" si="0"/>
        <v>22.93</v>
      </c>
      <c r="G9" s="124">
        <f t="shared" si="1"/>
        <v>163.78571428571428</v>
      </c>
      <c r="J9" s="125"/>
    </row>
    <row r="10" spans="2:10" ht="20.100000000000001" customHeight="1" x14ac:dyDescent="0.2">
      <c r="B10" s="120" t="s">
        <v>20</v>
      </c>
      <c r="C10" s="121" t="s">
        <v>63</v>
      </c>
      <c r="D10" s="122">
        <v>20.809450335109432</v>
      </c>
      <c r="E10" s="122">
        <v>20.9</v>
      </c>
      <c r="F10" s="123">
        <f t="shared" si="0"/>
        <v>9.0549664890566817E-2</v>
      </c>
      <c r="G10" s="124">
        <f t="shared" si="1"/>
        <v>0.43513722579108105</v>
      </c>
      <c r="J10" s="125"/>
    </row>
    <row r="11" spans="2:10" ht="20.100000000000001" customHeight="1" x14ac:dyDescent="0.2">
      <c r="B11" s="120" t="s">
        <v>20</v>
      </c>
      <c r="C11" s="121" t="s">
        <v>64</v>
      </c>
      <c r="D11" s="122">
        <v>89.974776747297724</v>
      </c>
      <c r="E11" s="122">
        <v>57.5</v>
      </c>
      <c r="F11" s="123">
        <f t="shared" si="0"/>
        <v>-32.474776747297724</v>
      </c>
      <c r="G11" s="124">
        <f t="shared" si="1"/>
        <v>-36.093200696130722</v>
      </c>
      <c r="J11" s="125"/>
    </row>
    <row r="12" spans="2:10" ht="20.100000000000001" customHeight="1" x14ac:dyDescent="0.2">
      <c r="B12" s="120" t="s">
        <v>20</v>
      </c>
      <c r="C12" s="121" t="s">
        <v>65</v>
      </c>
      <c r="D12" s="122">
        <v>45.870155791828395</v>
      </c>
      <c r="E12" s="122">
        <v>47.41</v>
      </c>
      <c r="F12" s="123">
        <f t="shared" si="0"/>
        <v>1.5398442081716013</v>
      </c>
      <c r="G12" s="124">
        <f t="shared" si="1"/>
        <v>3.356963109434048</v>
      </c>
      <c r="J12" s="125"/>
    </row>
    <row r="13" spans="2:10" ht="20.100000000000001" customHeight="1" x14ac:dyDescent="0.2">
      <c r="B13" s="120" t="s">
        <v>20</v>
      </c>
      <c r="C13" s="121" t="s">
        <v>66</v>
      </c>
      <c r="D13" s="122">
        <v>177.04371</v>
      </c>
      <c r="E13" s="122">
        <v>201</v>
      </c>
      <c r="F13" s="123">
        <f t="shared" si="0"/>
        <v>23.956289999999996</v>
      </c>
      <c r="G13" s="124">
        <f t="shared" si="1"/>
        <v>13.531285579137489</v>
      </c>
      <c r="J13" s="125"/>
    </row>
    <row r="14" spans="2:10" ht="20.100000000000001" customHeight="1" x14ac:dyDescent="0.2">
      <c r="B14" s="120" t="s">
        <v>20</v>
      </c>
      <c r="C14" s="121" t="s">
        <v>67</v>
      </c>
      <c r="D14" s="122">
        <v>43.992100662208443</v>
      </c>
      <c r="E14" s="122">
        <v>46</v>
      </c>
      <c r="F14" s="123">
        <f t="shared" si="0"/>
        <v>2.0078993377915566</v>
      </c>
      <c r="G14" s="124">
        <f t="shared" si="1"/>
        <v>4.5642270034093855</v>
      </c>
      <c r="J14" s="125"/>
    </row>
    <row r="15" spans="2:10" ht="20.100000000000001" customHeight="1" x14ac:dyDescent="0.2">
      <c r="B15" s="120" t="s">
        <v>20</v>
      </c>
      <c r="C15" s="121" t="s">
        <v>68</v>
      </c>
      <c r="D15" s="122">
        <v>49.961570964524462</v>
      </c>
      <c r="E15" s="122">
        <v>48.14</v>
      </c>
      <c r="F15" s="123">
        <f t="shared" si="0"/>
        <v>-1.8215709645244615</v>
      </c>
      <c r="G15" s="124">
        <f t="shared" si="1"/>
        <v>-3.6459441313762539</v>
      </c>
      <c r="J15" s="125"/>
    </row>
    <row r="16" spans="2:10" ht="20.100000000000001" customHeight="1" x14ac:dyDescent="0.2">
      <c r="B16" s="120" t="s">
        <v>20</v>
      </c>
      <c r="C16" s="121" t="s">
        <v>69</v>
      </c>
      <c r="D16" s="122">
        <v>66.165296378064269</v>
      </c>
      <c r="E16" s="122">
        <v>66.165296378064269</v>
      </c>
      <c r="F16" s="123">
        <f t="shared" si="0"/>
        <v>0</v>
      </c>
      <c r="G16" s="124">
        <f t="shared" si="1"/>
        <v>0</v>
      </c>
      <c r="J16" s="125"/>
    </row>
    <row r="17" spans="2:10" ht="20.100000000000001" customHeight="1" x14ac:dyDescent="0.2">
      <c r="B17" s="120" t="s">
        <v>20</v>
      </c>
      <c r="C17" s="121" t="s">
        <v>70</v>
      </c>
      <c r="D17" s="122">
        <v>176</v>
      </c>
      <c r="E17" s="122">
        <v>165</v>
      </c>
      <c r="F17" s="123">
        <f t="shared" si="0"/>
        <v>-11</v>
      </c>
      <c r="G17" s="124">
        <f t="shared" si="1"/>
        <v>-6.25</v>
      </c>
      <c r="J17" s="125"/>
    </row>
    <row r="18" spans="2:10" ht="20.100000000000001" customHeight="1" thickBot="1" x14ac:dyDescent="0.25">
      <c r="B18" s="120" t="s">
        <v>20</v>
      </c>
      <c r="C18" s="121" t="s">
        <v>71</v>
      </c>
      <c r="D18" s="122">
        <v>40.89</v>
      </c>
      <c r="E18" s="122">
        <v>52.32</v>
      </c>
      <c r="F18" s="123">
        <f t="shared" si="0"/>
        <v>11.43</v>
      </c>
      <c r="G18" s="124">
        <f t="shared" si="1"/>
        <v>27.953044754218638</v>
      </c>
      <c r="J18" s="125"/>
    </row>
    <row r="19" spans="2:10" ht="20.100000000000001" customHeight="1" thickBot="1" x14ac:dyDescent="0.25">
      <c r="B19" s="49"/>
      <c r="C19" s="116" t="s">
        <v>72</v>
      </c>
      <c r="D19" s="126"/>
      <c r="E19" s="126"/>
      <c r="F19" s="127"/>
      <c r="G19" s="128"/>
    </row>
    <row r="20" spans="2:10" ht="20.100000000000001" customHeight="1" x14ac:dyDescent="0.2">
      <c r="B20" s="129" t="s">
        <v>20</v>
      </c>
      <c r="C20" s="130" t="s">
        <v>73</v>
      </c>
      <c r="D20" s="131">
        <v>46.255824508320728</v>
      </c>
      <c r="E20" s="131">
        <v>48.077609682299553</v>
      </c>
      <c r="F20" s="57">
        <f>E20-D20</f>
        <v>1.8217851739788244</v>
      </c>
      <c r="G20" s="132">
        <f>(E20*100/D20)-100</f>
        <v>3.9384989746558574</v>
      </c>
    </row>
    <row r="21" spans="2:10" ht="20.100000000000001" customHeight="1" x14ac:dyDescent="0.2">
      <c r="B21" s="133" t="s">
        <v>20</v>
      </c>
      <c r="C21" s="134" t="s">
        <v>74</v>
      </c>
      <c r="D21" s="135">
        <v>146.38394233734195</v>
      </c>
      <c r="E21" s="135">
        <v>146.38394233734195</v>
      </c>
      <c r="F21" s="136">
        <f>E21-D21</f>
        <v>0</v>
      </c>
      <c r="G21" s="137">
        <f>(E21*100/D21)-100</f>
        <v>0</v>
      </c>
    </row>
    <row r="22" spans="2:10" ht="20.100000000000001" customHeight="1" x14ac:dyDescent="0.2">
      <c r="B22" s="133" t="s">
        <v>20</v>
      </c>
      <c r="C22" s="134" t="s">
        <v>75</v>
      </c>
      <c r="D22" s="135">
        <v>60.555961375712563</v>
      </c>
      <c r="E22" s="135">
        <v>62.081777221166575</v>
      </c>
      <c r="F22" s="136">
        <f t="shared" ref="F22:F37" si="2">E22-D22</f>
        <v>1.5258158454540123</v>
      </c>
      <c r="G22" s="137">
        <f t="shared" ref="G22:G37" si="3">(E22*100/D22)-100</f>
        <v>2.5196790056510849</v>
      </c>
    </row>
    <row r="23" spans="2:10" ht="20.100000000000001" customHeight="1" x14ac:dyDescent="0.2">
      <c r="B23" s="133" t="s">
        <v>20</v>
      </c>
      <c r="C23" s="134" t="s">
        <v>76</v>
      </c>
      <c r="D23" s="135">
        <v>20.849252721362056</v>
      </c>
      <c r="E23" s="135">
        <v>21.02989487516426</v>
      </c>
      <c r="F23" s="136">
        <f t="shared" si="2"/>
        <v>0.18064215380220361</v>
      </c>
      <c r="G23" s="137">
        <f t="shared" si="3"/>
        <v>0.86642027998018989</v>
      </c>
    </row>
    <row r="24" spans="2:10" ht="20.100000000000001" customHeight="1" x14ac:dyDescent="0.2">
      <c r="B24" s="133" t="s">
        <v>20</v>
      </c>
      <c r="C24" s="134" t="s">
        <v>77</v>
      </c>
      <c r="D24" s="135">
        <v>16.829821164744537</v>
      </c>
      <c r="E24" s="135">
        <v>16.836012782481596</v>
      </c>
      <c r="F24" s="136">
        <f t="shared" si="2"/>
        <v>6.1916177370591186E-3</v>
      </c>
      <c r="G24" s="137">
        <f t="shared" si="3"/>
        <v>3.6789563456736118E-2</v>
      </c>
    </row>
    <row r="25" spans="2:10" ht="20.100000000000001" customHeight="1" x14ac:dyDescent="0.2">
      <c r="B25" s="133" t="s">
        <v>20</v>
      </c>
      <c r="C25" s="134" t="s">
        <v>78</v>
      </c>
      <c r="D25" s="135">
        <v>158.27571181483287</v>
      </c>
      <c r="E25" s="135">
        <v>167.03681829565051</v>
      </c>
      <c r="F25" s="136">
        <f t="shared" si="2"/>
        <v>8.7611064808176309</v>
      </c>
      <c r="G25" s="137">
        <f t="shared" si="3"/>
        <v>5.5353448614196026</v>
      </c>
    </row>
    <row r="26" spans="2:10" ht="20.100000000000001" customHeight="1" x14ac:dyDescent="0.2">
      <c r="B26" s="133" t="s">
        <v>20</v>
      </c>
      <c r="C26" s="134" t="s">
        <v>79</v>
      </c>
      <c r="D26" s="135">
        <v>48</v>
      </c>
      <c r="E26" s="135">
        <v>48</v>
      </c>
      <c r="F26" s="136">
        <f t="shared" si="2"/>
        <v>0</v>
      </c>
      <c r="G26" s="137">
        <f t="shared" si="3"/>
        <v>0</v>
      </c>
    </row>
    <row r="27" spans="2:10" ht="20.100000000000001" customHeight="1" x14ac:dyDescent="0.2">
      <c r="B27" s="133" t="s">
        <v>20</v>
      </c>
      <c r="C27" s="134" t="s">
        <v>80</v>
      </c>
      <c r="D27" s="135">
        <v>30.403909465020572</v>
      </c>
      <c r="E27" s="135">
        <v>30.552366255144037</v>
      </c>
      <c r="F27" s="136">
        <f t="shared" si="2"/>
        <v>0.1484567901234648</v>
      </c>
      <c r="G27" s="137">
        <f t="shared" si="3"/>
        <v>0.4882819108978822</v>
      </c>
    </row>
    <row r="28" spans="2:10" ht="20.100000000000001" customHeight="1" x14ac:dyDescent="0.2">
      <c r="B28" s="133" t="s">
        <v>20</v>
      </c>
      <c r="C28" s="134" t="s">
        <v>81</v>
      </c>
      <c r="D28" s="135">
        <v>252.66253223310989</v>
      </c>
      <c r="E28" s="135">
        <v>248.37183685710005</v>
      </c>
      <c r="F28" s="136">
        <f t="shared" si="2"/>
        <v>-4.2906953760098361</v>
      </c>
      <c r="G28" s="137">
        <f t="shared" si="3"/>
        <v>-1.6981921846849701</v>
      </c>
    </row>
    <row r="29" spans="2:10" ht="20.100000000000001" customHeight="1" x14ac:dyDescent="0.2">
      <c r="B29" s="133" t="s">
        <v>20</v>
      </c>
      <c r="C29" s="134" t="s">
        <v>82</v>
      </c>
      <c r="D29" s="135">
        <v>29.295527893038269</v>
      </c>
      <c r="E29" s="135">
        <v>30.523835869064087</v>
      </c>
      <c r="F29" s="136">
        <f t="shared" si="2"/>
        <v>1.2283079760258175</v>
      </c>
      <c r="G29" s="137">
        <f t="shared" si="3"/>
        <v>4.1928173491548932</v>
      </c>
    </row>
    <row r="30" spans="2:10" ht="20.100000000000001" customHeight="1" x14ac:dyDescent="0.2">
      <c r="B30" s="133" t="s">
        <v>20</v>
      </c>
      <c r="C30" s="134" t="s">
        <v>83</v>
      </c>
      <c r="D30" s="135">
        <v>29.684516109160352</v>
      </c>
      <c r="E30" s="135">
        <v>34.495225774656561</v>
      </c>
      <c r="F30" s="136">
        <f>E30-D30</f>
        <v>4.8107096654962085</v>
      </c>
      <c r="G30" s="137">
        <f>(E30*100/D30)-100</f>
        <v>16.206124593055677</v>
      </c>
    </row>
    <row r="31" spans="2:10" ht="20.100000000000001" customHeight="1" x14ac:dyDescent="0.2">
      <c r="B31" s="133" t="s">
        <v>20</v>
      </c>
      <c r="C31" s="134" t="s">
        <v>84</v>
      </c>
      <c r="D31" s="135">
        <v>40.688996558439818</v>
      </c>
      <c r="E31" s="135">
        <v>27.559344769628897</v>
      </c>
      <c r="F31" s="136">
        <f t="shared" si="2"/>
        <v>-13.129651788810921</v>
      </c>
      <c r="G31" s="137">
        <f t="shared" si="3"/>
        <v>-32.268310598304822</v>
      </c>
    </row>
    <row r="32" spans="2:10" ht="20.100000000000001" customHeight="1" x14ac:dyDescent="0.2">
      <c r="B32" s="133" t="s">
        <v>20</v>
      </c>
      <c r="C32" s="134" t="s">
        <v>85</v>
      </c>
      <c r="D32" s="135">
        <v>60.998610561588492</v>
      </c>
      <c r="E32" s="135">
        <v>70.823383819726644</v>
      </c>
      <c r="F32" s="136">
        <f t="shared" si="2"/>
        <v>9.8247732581381513</v>
      </c>
      <c r="G32" s="137">
        <f t="shared" si="3"/>
        <v>16.106552538960486</v>
      </c>
    </row>
    <row r="33" spans="2:10" ht="20.100000000000001" customHeight="1" x14ac:dyDescent="0.2">
      <c r="B33" s="133" t="s">
        <v>20</v>
      </c>
      <c r="C33" s="134" t="s">
        <v>86</v>
      </c>
      <c r="D33" s="135">
        <v>46.42768379281538</v>
      </c>
      <c r="E33" s="135">
        <v>46.42768379281538</v>
      </c>
      <c r="F33" s="136">
        <f t="shared" si="2"/>
        <v>0</v>
      </c>
      <c r="G33" s="137">
        <f t="shared" si="3"/>
        <v>0</v>
      </c>
    </row>
    <row r="34" spans="2:10" ht="20.100000000000001" customHeight="1" x14ac:dyDescent="0.2">
      <c r="B34" s="133" t="s">
        <v>20</v>
      </c>
      <c r="C34" s="134" t="s">
        <v>87</v>
      </c>
      <c r="D34" s="135">
        <v>20.309829753676301</v>
      </c>
      <c r="E34" s="135">
        <v>22.636452196502297</v>
      </c>
      <c r="F34" s="136">
        <f t="shared" si="2"/>
        <v>2.3266224428259967</v>
      </c>
      <c r="G34" s="137">
        <f t="shared" si="3"/>
        <v>11.455647196672587</v>
      </c>
    </row>
    <row r="35" spans="2:10" ht="20.100000000000001" customHeight="1" x14ac:dyDescent="0.2">
      <c r="B35" s="133" t="s">
        <v>20</v>
      </c>
      <c r="C35" s="134" t="s">
        <v>88</v>
      </c>
      <c r="D35" s="135">
        <v>59.045706557891442</v>
      </c>
      <c r="E35" s="135">
        <v>60.33112406652026</v>
      </c>
      <c r="F35" s="136">
        <f t="shared" si="2"/>
        <v>1.285417508628818</v>
      </c>
      <c r="G35" s="137">
        <f t="shared" si="3"/>
        <v>2.1769872587916694</v>
      </c>
    </row>
    <row r="36" spans="2:10" ht="20.100000000000001" customHeight="1" x14ac:dyDescent="0.2">
      <c r="B36" s="133" t="s">
        <v>20</v>
      </c>
      <c r="C36" s="134" t="s">
        <v>89</v>
      </c>
      <c r="D36" s="135">
        <v>17.823127991354021</v>
      </c>
      <c r="E36" s="135">
        <v>17.823127991354021</v>
      </c>
      <c r="F36" s="136">
        <f t="shared" si="2"/>
        <v>0</v>
      </c>
      <c r="G36" s="137">
        <f t="shared" si="3"/>
        <v>0</v>
      </c>
    </row>
    <row r="37" spans="2:10" ht="20.100000000000001" customHeight="1" thickBot="1" x14ac:dyDescent="0.25">
      <c r="B37" s="138" t="s">
        <v>20</v>
      </c>
      <c r="C37" s="139" t="s">
        <v>90</v>
      </c>
      <c r="D37" s="140">
        <v>20.202854624769277</v>
      </c>
      <c r="E37" s="140">
        <v>19.349405725993424</v>
      </c>
      <c r="F37" s="141">
        <f t="shared" si="2"/>
        <v>-0.85344889877585217</v>
      </c>
      <c r="G37" s="142">
        <f t="shared" si="3"/>
        <v>-4.2243975647357246</v>
      </c>
    </row>
    <row r="38" spans="2:10" ht="15" customHeight="1" x14ac:dyDescent="0.2">
      <c r="B38" s="79" t="s">
        <v>49</v>
      </c>
      <c r="C38" s="143"/>
      <c r="F38" s="143"/>
      <c r="G38" s="143"/>
      <c r="J38" s="144"/>
    </row>
    <row r="39" spans="2:10" ht="15" customHeight="1" x14ac:dyDescent="0.2">
      <c r="B39" s="82" t="s">
        <v>91</v>
      </c>
      <c r="C39" s="80"/>
      <c r="D39" s="143"/>
      <c r="E39" s="143"/>
      <c r="F39" s="143"/>
      <c r="G39" s="143"/>
    </row>
    <row r="40" spans="2:10" ht="9.75" customHeight="1" x14ac:dyDescent="0.2">
      <c r="B40" s="145"/>
      <c r="D40" s="143"/>
      <c r="E40" s="146"/>
      <c r="F40" s="143"/>
      <c r="G40" s="143"/>
    </row>
    <row r="41" spans="2:10" s="143" customFormat="1" ht="11.25" customHeight="1" x14ac:dyDescent="0.3">
      <c r="B41" s="147"/>
      <c r="C41" s="147"/>
      <c r="D41" s="147"/>
      <c r="E41" s="147"/>
      <c r="F41" s="147"/>
      <c r="G41" s="147"/>
    </row>
    <row r="42" spans="2:10" ht="29.25" customHeight="1" x14ac:dyDescent="0.2">
      <c r="B42" s="147" t="s">
        <v>55</v>
      </c>
      <c r="C42" s="147"/>
      <c r="D42" s="147"/>
      <c r="E42" s="147"/>
      <c r="F42" s="147"/>
      <c r="G42" s="147"/>
    </row>
    <row r="43" spans="2:10" ht="28.5" customHeight="1" x14ac:dyDescent="0.2">
      <c r="I43" s="148"/>
    </row>
    <row r="44" spans="2:10" ht="18.75" customHeight="1" x14ac:dyDescent="0.2">
      <c r="I44" s="148"/>
    </row>
    <row r="45" spans="2:10" ht="18.75" customHeight="1" x14ac:dyDescent="0.2">
      <c r="I45" s="148"/>
    </row>
    <row r="46" spans="2:10" ht="13.5" customHeight="1" x14ac:dyDescent="0.2">
      <c r="I46" s="148"/>
    </row>
    <row r="47" spans="2:10" ht="15" customHeight="1" x14ac:dyDescent="0.2">
      <c r="B47" s="149"/>
      <c r="C47" s="150"/>
      <c r="D47" s="151"/>
      <c r="E47" s="151"/>
      <c r="F47" s="149"/>
      <c r="G47" s="149"/>
    </row>
    <row r="48" spans="2:10" ht="11.25" customHeight="1" x14ac:dyDescent="0.2">
      <c r="B48" s="149"/>
      <c r="C48" s="150"/>
      <c r="D48" s="149"/>
      <c r="E48" s="149"/>
      <c r="F48" s="149"/>
      <c r="G48" s="149"/>
    </row>
    <row r="49" spans="2:10" ht="13.5" customHeight="1" x14ac:dyDescent="0.2">
      <c r="B49" s="149"/>
      <c r="C49" s="149"/>
      <c r="D49" s="152"/>
      <c r="E49" s="152"/>
      <c r="F49" s="153"/>
      <c r="G49" s="153"/>
    </row>
    <row r="50" spans="2:10" ht="6" customHeight="1" x14ac:dyDescent="0.2">
      <c r="B50" s="154"/>
      <c r="C50" s="155"/>
      <c r="D50" s="156"/>
      <c r="E50" s="156"/>
      <c r="F50" s="157"/>
      <c r="G50" s="156"/>
    </row>
    <row r="51" spans="2:10" ht="15" customHeight="1" x14ac:dyDescent="0.2">
      <c r="B51" s="154"/>
      <c r="C51" s="155"/>
      <c r="D51" s="156"/>
      <c r="E51" s="156"/>
      <c r="F51" s="157"/>
      <c r="G51" s="156"/>
    </row>
    <row r="52" spans="2:10" ht="15" customHeight="1" x14ac:dyDescent="0.2">
      <c r="B52" s="154"/>
      <c r="C52" s="155"/>
      <c r="D52" s="156"/>
      <c r="E52" s="156"/>
      <c r="F52" s="157"/>
      <c r="G52" s="156"/>
    </row>
    <row r="53" spans="2:10" ht="15" customHeight="1" x14ac:dyDescent="0.2">
      <c r="B53" s="154"/>
      <c r="C53" s="155"/>
      <c r="D53" s="156"/>
      <c r="E53" s="156"/>
      <c r="F53" s="157"/>
      <c r="G53" s="158"/>
    </row>
    <row r="54" spans="2:10" ht="15" customHeight="1" x14ac:dyDescent="0.2">
      <c r="B54" s="154"/>
      <c r="C54" s="159"/>
      <c r="D54" s="156"/>
      <c r="E54" s="156"/>
      <c r="F54" s="157"/>
      <c r="G54" s="158"/>
      <c r="I54" s="160"/>
    </row>
    <row r="55" spans="2:10" ht="15" customHeight="1" x14ac:dyDescent="0.2">
      <c r="B55" s="154"/>
      <c r="C55" s="159"/>
      <c r="D55" s="156"/>
      <c r="E55" s="156"/>
      <c r="F55" s="157"/>
      <c r="G55" s="158"/>
      <c r="H55" s="160"/>
      <c r="I55" s="161"/>
    </row>
    <row r="56" spans="2:10" ht="15" customHeight="1" x14ac:dyDescent="0.2">
      <c r="B56" s="162"/>
      <c r="C56" s="159"/>
      <c r="D56" s="156"/>
      <c r="E56" s="156"/>
      <c r="F56" s="157"/>
      <c r="G56" s="158"/>
      <c r="H56" s="160"/>
      <c r="I56" s="161"/>
      <c r="J56" s="125"/>
    </row>
    <row r="57" spans="2:10" ht="15" customHeight="1" x14ac:dyDescent="0.2">
      <c r="B57" s="154"/>
      <c r="C57" s="159"/>
      <c r="D57" s="156"/>
      <c r="E57" s="156"/>
      <c r="F57" s="157"/>
      <c r="G57" s="156"/>
      <c r="H57" s="161"/>
    </row>
    <row r="58" spans="2:10" ht="15" customHeight="1" x14ac:dyDescent="0.2">
      <c r="B58" s="154"/>
      <c r="C58" s="159"/>
      <c r="D58" s="156"/>
      <c r="E58" s="156"/>
      <c r="F58" s="157"/>
      <c r="G58" s="156"/>
      <c r="H58" s="160"/>
    </row>
    <row r="59" spans="2:10" ht="15" customHeight="1" x14ac:dyDescent="0.25">
      <c r="B59" s="154"/>
      <c r="C59" s="159"/>
      <c r="D59" s="156"/>
      <c r="E59" s="156"/>
      <c r="F59" s="157"/>
      <c r="G59" s="156"/>
      <c r="H59" s="99"/>
      <c r="I59" s="161"/>
    </row>
    <row r="60" spans="2:10" ht="15" customHeight="1" x14ac:dyDescent="0.2">
      <c r="B60" s="154"/>
      <c r="C60" s="163"/>
      <c r="D60" s="156"/>
      <c r="E60" s="156"/>
      <c r="F60" s="157"/>
      <c r="I60" s="161"/>
    </row>
    <row r="61" spans="2:10" ht="15" customHeight="1" x14ac:dyDescent="0.2">
      <c r="B61" s="154"/>
      <c r="C61" s="164"/>
      <c r="D61" s="156"/>
      <c r="E61" s="156"/>
      <c r="F61" s="157"/>
    </row>
    <row r="62" spans="2:10" ht="15" customHeight="1" x14ac:dyDescent="0.2">
      <c r="B62" s="154"/>
      <c r="C62" s="164"/>
      <c r="D62" s="156"/>
      <c r="E62" s="156"/>
      <c r="F62" s="157"/>
    </row>
    <row r="63" spans="2:10" ht="15" customHeight="1" x14ac:dyDescent="0.2">
      <c r="B63" s="154"/>
      <c r="C63" s="164"/>
      <c r="D63" s="156"/>
      <c r="E63" s="156"/>
      <c r="F63" s="157"/>
    </row>
    <row r="64" spans="2:10" ht="15" customHeight="1" x14ac:dyDescent="0.2">
      <c r="B64" s="154"/>
      <c r="C64" s="164"/>
      <c r="D64" s="156"/>
      <c r="E64" s="156"/>
      <c r="F64" s="157"/>
    </row>
    <row r="65" spans="2:8" ht="15" customHeight="1" x14ac:dyDescent="0.2">
      <c r="B65" s="154"/>
      <c r="C65" s="159"/>
      <c r="D65" s="165"/>
      <c r="E65" s="165"/>
      <c r="F65" s="157"/>
      <c r="H65" s="161"/>
    </row>
    <row r="66" spans="2:8" ht="15" customHeight="1" x14ac:dyDescent="0.2">
      <c r="B66" s="154"/>
      <c r="C66" s="166"/>
      <c r="D66" s="156"/>
      <c r="E66" s="156"/>
      <c r="F66" s="157"/>
    </row>
    <row r="67" spans="2:8" ht="15" customHeight="1" x14ac:dyDescent="0.2">
      <c r="B67" s="167"/>
      <c r="C67" s="166"/>
      <c r="D67" s="168"/>
      <c r="E67" s="168"/>
      <c r="F67" s="157"/>
      <c r="G67" s="103" t="s">
        <v>56</v>
      </c>
    </row>
    <row r="68" spans="2:8" ht="15" customHeight="1" x14ac:dyDescent="0.2">
      <c r="B68" s="167"/>
      <c r="C68" s="166"/>
      <c r="D68" s="156"/>
      <c r="E68" s="156"/>
      <c r="F68" s="157"/>
      <c r="G68" s="156"/>
    </row>
    <row r="69" spans="2:8" ht="15" customHeight="1" x14ac:dyDescent="0.2">
      <c r="B69" s="167"/>
      <c r="C69" s="166"/>
      <c r="D69" s="169"/>
      <c r="E69" s="169"/>
      <c r="F69" s="169"/>
      <c r="G69" s="169"/>
    </row>
    <row r="70" spans="2:8" ht="12" customHeight="1" x14ac:dyDescent="0.2">
      <c r="B70" s="166"/>
      <c r="C70" s="170"/>
      <c r="D70" s="170"/>
      <c r="E70" s="170"/>
      <c r="F70" s="170"/>
      <c r="G70" s="170"/>
    </row>
    <row r="71" spans="2:8" ht="15" customHeight="1" x14ac:dyDescent="0.2">
      <c r="B71" s="171"/>
      <c r="C71" s="170"/>
      <c r="D71" s="170"/>
      <c r="E71" s="170"/>
      <c r="F71" s="170"/>
      <c r="G71" s="170"/>
    </row>
    <row r="72" spans="2:8" ht="13.5" customHeight="1" x14ac:dyDescent="0.25">
      <c r="B72" s="171"/>
      <c r="C72" s="172"/>
      <c r="D72" s="172"/>
      <c r="E72" s="172"/>
      <c r="F72" s="172"/>
      <c r="G72" s="172"/>
      <c r="H72" s="99"/>
    </row>
    <row r="73" spans="2:8" x14ac:dyDescent="0.2">
      <c r="B73" s="173"/>
    </row>
    <row r="74" spans="2:8" ht="11.25" customHeight="1" x14ac:dyDescent="0.2">
      <c r="B74" s="174"/>
      <c r="C74" s="174"/>
      <c r="D74" s="174"/>
    </row>
  </sheetData>
  <mergeCells count="4">
    <mergeCell ref="B3:G3"/>
    <mergeCell ref="B41:G41"/>
    <mergeCell ref="B42:G42"/>
    <mergeCell ref="D69:G69"/>
  </mergeCells>
  <conditionalFormatting sqref="G18:G20 G68 G30:G32 G35:G37 G50:G59 G7 G9 G22:G28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2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21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9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11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3:G17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34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8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10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33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1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7620</xdr:colOff>
                <xdr:row>42</xdr:row>
                <xdr:rowOff>68580</xdr:rowOff>
              </from>
              <to>
                <xdr:col>6</xdr:col>
                <xdr:colOff>883920</xdr:colOff>
                <xdr:row>62</xdr:row>
                <xdr:rowOff>76200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Normal="100" zoomScaleSheetLayoutView="90" zoomScalePageLayoutView="75" workbookViewId="0"/>
  </sheetViews>
  <sheetFormatPr baseColWidth="10" defaultColWidth="11.5546875" defaultRowHeight="10.199999999999999" x14ac:dyDescent="0.2"/>
  <cols>
    <col min="1" max="1" width="1.88671875" style="113" customWidth="1"/>
    <col min="2" max="2" width="5.33203125" style="113" customWidth="1"/>
    <col min="3" max="3" width="68.5546875" style="113" customWidth="1"/>
    <col min="4" max="4" width="15.109375" style="113" customWidth="1"/>
    <col min="5" max="5" width="15.6640625" style="113" customWidth="1"/>
    <col min="6" max="6" width="14.33203125" style="113" customWidth="1"/>
    <col min="7" max="7" width="15.88671875" style="113" customWidth="1"/>
    <col min="8" max="8" width="10.5546875" style="113" customWidth="1"/>
    <col min="9" max="16384" width="11.5546875" style="113"/>
  </cols>
  <sheetData>
    <row r="1" spans="1:8" ht="10.5" customHeight="1" x14ac:dyDescent="0.25">
      <c r="G1" s="3"/>
    </row>
    <row r="2" spans="1:8" ht="15.6" customHeight="1" x14ac:dyDescent="0.2">
      <c r="B2" s="5" t="s">
        <v>92</v>
      </c>
      <c r="C2" s="5"/>
      <c r="D2" s="5"/>
      <c r="E2" s="5"/>
      <c r="F2" s="5"/>
      <c r="G2" s="5"/>
    </row>
    <row r="3" spans="1:8" ht="15.6" customHeight="1" thickBot="1" x14ac:dyDescent="0.25">
      <c r="B3" s="6"/>
      <c r="C3" s="6"/>
      <c r="D3" s="6"/>
      <c r="E3" s="6"/>
      <c r="F3" s="6"/>
      <c r="G3" s="6"/>
    </row>
    <row r="4" spans="1:8" ht="16.5" customHeight="1" thickBot="1" x14ac:dyDescent="0.25">
      <c r="A4" s="175"/>
      <c r="B4" s="7" t="s">
        <v>93</v>
      </c>
      <c r="C4" s="8"/>
      <c r="D4" s="8"/>
      <c r="E4" s="8"/>
      <c r="F4" s="8"/>
      <c r="G4" s="9"/>
    </row>
    <row r="5" spans="1:8" ht="17.25" customHeight="1" x14ac:dyDescent="0.25">
      <c r="B5" s="176"/>
      <c r="C5" s="11" t="s">
        <v>94</v>
      </c>
      <c r="D5" s="12"/>
      <c r="E5" s="12"/>
      <c r="F5" s="13" t="s">
        <v>4</v>
      </c>
      <c r="G5" s="14" t="s">
        <v>4</v>
      </c>
    </row>
    <row r="6" spans="1:8" ht="14.25" customHeight="1" x14ac:dyDescent="0.2">
      <c r="B6" s="177"/>
      <c r="C6" s="16" t="s">
        <v>5</v>
      </c>
      <c r="D6" s="17" t="s">
        <v>6</v>
      </c>
      <c r="E6" s="17" t="s">
        <v>7</v>
      </c>
      <c r="F6" s="18" t="s">
        <v>8</v>
      </c>
      <c r="G6" s="19" t="s">
        <v>8</v>
      </c>
    </row>
    <row r="7" spans="1:8" ht="19.5" customHeight="1" thickBot="1" x14ac:dyDescent="0.3">
      <c r="B7" s="178"/>
      <c r="C7" s="21"/>
      <c r="D7" s="22" t="s">
        <v>95</v>
      </c>
      <c r="E7" s="22" t="s">
        <v>59</v>
      </c>
      <c r="F7" s="23" t="s">
        <v>11</v>
      </c>
      <c r="G7" s="24" t="s">
        <v>12</v>
      </c>
    </row>
    <row r="8" spans="1:8" ht="14.25" customHeight="1" thickBot="1" x14ac:dyDescent="0.3">
      <c r="B8" s="179"/>
      <c r="C8" s="180" t="s">
        <v>96</v>
      </c>
      <c r="D8" s="181"/>
      <c r="E8" s="181"/>
      <c r="F8" s="182"/>
      <c r="G8" s="183"/>
    </row>
    <row r="9" spans="1:8" ht="15" customHeight="1" x14ac:dyDescent="0.2">
      <c r="B9" s="184" t="s">
        <v>97</v>
      </c>
      <c r="C9" s="185" t="s">
        <v>98</v>
      </c>
      <c r="D9" s="186">
        <v>372.47</v>
      </c>
      <c r="E9" s="186">
        <v>375.75</v>
      </c>
      <c r="F9" s="187">
        <f>E9-D9</f>
        <v>3.2799999999999727</v>
      </c>
      <c r="G9" s="188">
        <f>(E9*100/D9)-100</f>
        <v>0.88060783418798394</v>
      </c>
    </row>
    <row r="10" spans="1:8" ht="15" customHeight="1" x14ac:dyDescent="0.2">
      <c r="B10" s="189" t="s">
        <v>97</v>
      </c>
      <c r="C10" s="36" t="s">
        <v>99</v>
      </c>
      <c r="D10" s="37">
        <v>347.66</v>
      </c>
      <c r="E10" s="37">
        <v>350.59</v>
      </c>
      <c r="F10" s="33">
        <f t="shared" ref="F10:F11" si="0">E10-D10</f>
        <v>2.92999999999995</v>
      </c>
      <c r="G10" s="38">
        <f t="shared" ref="G10:G11" si="1">(E10*100/D10)-100</f>
        <v>0.84277742622101925</v>
      </c>
      <c r="H10" s="190"/>
    </row>
    <row r="11" spans="1:8" ht="15" customHeight="1" x14ac:dyDescent="0.2">
      <c r="B11" s="189" t="s">
        <v>97</v>
      </c>
      <c r="C11" s="36" t="s">
        <v>100</v>
      </c>
      <c r="D11" s="37">
        <v>380.2</v>
      </c>
      <c r="E11" s="37">
        <v>374.21</v>
      </c>
      <c r="F11" s="33">
        <f t="shared" si="0"/>
        <v>-5.9900000000000091</v>
      </c>
      <c r="G11" s="38">
        <f t="shared" si="1"/>
        <v>-1.5754865860073579</v>
      </c>
      <c r="H11" s="190"/>
    </row>
    <row r="12" spans="1:8" ht="15" customHeight="1" thickBot="1" x14ac:dyDescent="0.25">
      <c r="B12" s="189" t="s">
        <v>97</v>
      </c>
      <c r="C12" s="36" t="s">
        <v>101</v>
      </c>
      <c r="D12" s="37">
        <v>190.76</v>
      </c>
      <c r="E12" s="37">
        <v>191.31</v>
      </c>
      <c r="F12" s="33">
        <f>E12-D12</f>
        <v>0.55000000000001137</v>
      </c>
      <c r="G12" s="46">
        <f>(E12*100/D12)-100</f>
        <v>0.28832040260013514</v>
      </c>
    </row>
    <row r="13" spans="1:8" ht="12" customHeight="1" thickBot="1" x14ac:dyDescent="0.25">
      <c r="B13" s="191"/>
      <c r="C13" s="192" t="s">
        <v>102</v>
      </c>
      <c r="D13" s="193"/>
      <c r="E13" s="193"/>
      <c r="F13" s="194"/>
      <c r="G13" s="195"/>
    </row>
    <row r="14" spans="1:8" ht="15" customHeight="1" x14ac:dyDescent="0.2">
      <c r="B14" s="189" t="s">
        <v>97</v>
      </c>
      <c r="C14" s="59" t="s">
        <v>103</v>
      </c>
      <c r="D14" s="37">
        <v>552.99</v>
      </c>
      <c r="E14" s="37">
        <v>557.73</v>
      </c>
      <c r="F14" s="33">
        <f>E14-D14</f>
        <v>4.7400000000000091</v>
      </c>
      <c r="G14" s="46">
        <f>(E14*100/D14)-100</f>
        <v>0.85715835729398293</v>
      </c>
    </row>
    <row r="15" spans="1:8" ht="15" customHeight="1" x14ac:dyDescent="0.2">
      <c r="B15" s="189" t="s">
        <v>97</v>
      </c>
      <c r="C15" s="59" t="s">
        <v>104</v>
      </c>
      <c r="D15" s="37">
        <v>529.54</v>
      </c>
      <c r="E15" s="37">
        <v>533.37</v>
      </c>
      <c r="F15" s="33">
        <f>E15-D15</f>
        <v>3.8300000000000409</v>
      </c>
      <c r="G15" s="46">
        <f>(E15*100/D15)-100</f>
        <v>0.72326925255883623</v>
      </c>
    </row>
    <row r="16" spans="1:8" ht="15" customHeight="1" x14ac:dyDescent="0.2">
      <c r="B16" s="189" t="s">
        <v>97</v>
      </c>
      <c r="C16" s="59" t="s">
        <v>105</v>
      </c>
      <c r="D16" s="37">
        <v>547.53</v>
      </c>
      <c r="E16" s="37">
        <v>550.96</v>
      </c>
      <c r="F16" s="33">
        <f>E16-D16</f>
        <v>3.4300000000000637</v>
      </c>
      <c r="G16" s="46">
        <f>(E16*100/D16)-100</f>
        <v>0.62644969225431169</v>
      </c>
    </row>
    <row r="17" spans="2:8" ht="15" customHeight="1" thickBot="1" x14ac:dyDescent="0.25">
      <c r="B17" s="189" t="s">
        <v>97</v>
      </c>
      <c r="C17" s="59" t="s">
        <v>106</v>
      </c>
      <c r="D17" s="37">
        <v>511.56</v>
      </c>
      <c r="E17" s="37">
        <v>516.17999999999995</v>
      </c>
      <c r="F17" s="33">
        <f>E17-D17</f>
        <v>4.6199999999999477</v>
      </c>
      <c r="G17" s="46">
        <f>(E17*100/D17)-100</f>
        <v>0.90311986863709137</v>
      </c>
      <c r="H17" s="196"/>
    </row>
    <row r="18" spans="2:8" ht="11.25" customHeight="1" thickBot="1" x14ac:dyDescent="0.25">
      <c r="B18" s="191"/>
      <c r="C18" s="197" t="s">
        <v>107</v>
      </c>
      <c r="D18" s="193"/>
      <c r="E18" s="193"/>
      <c r="F18" s="194"/>
      <c r="G18" s="195"/>
    </row>
    <row r="19" spans="2:8" ht="15" customHeight="1" x14ac:dyDescent="0.2">
      <c r="B19" s="198" t="s">
        <v>97</v>
      </c>
      <c r="C19" s="59" t="s">
        <v>108</v>
      </c>
      <c r="D19" s="37">
        <v>183.1</v>
      </c>
      <c r="E19" s="37">
        <v>180.64</v>
      </c>
      <c r="F19" s="33">
        <f>E19-D19</f>
        <v>-2.460000000000008</v>
      </c>
      <c r="G19" s="46">
        <f>(E19*100/D19)-100</f>
        <v>-1.3435281267067154</v>
      </c>
    </row>
    <row r="20" spans="2:8" ht="15" customHeight="1" x14ac:dyDescent="0.2">
      <c r="B20" s="189" t="s">
        <v>97</v>
      </c>
      <c r="C20" s="59" t="s">
        <v>109</v>
      </c>
      <c r="D20" s="37">
        <v>181.85</v>
      </c>
      <c r="E20" s="37">
        <v>181.37</v>
      </c>
      <c r="F20" s="199">
        <f>E20-D20</f>
        <v>-0.47999999999998977</v>
      </c>
      <c r="G20" s="38">
        <f>(E20*100/D20)-100</f>
        <v>-0.26395380808358482</v>
      </c>
    </row>
    <row r="21" spans="2:8" ht="15" customHeight="1" x14ac:dyDescent="0.2">
      <c r="B21" s="189" t="s">
        <v>97</v>
      </c>
      <c r="C21" s="59" t="s">
        <v>110</v>
      </c>
      <c r="D21" s="37">
        <v>179.24</v>
      </c>
      <c r="E21" s="37">
        <v>172.87</v>
      </c>
      <c r="F21" s="33">
        <f>E21-D21</f>
        <v>-6.3700000000000045</v>
      </c>
      <c r="G21" s="38">
        <f>(E21*100/D21)-100</f>
        <v>-3.5538942200401777</v>
      </c>
    </row>
    <row r="22" spans="2:8" ht="15" customHeight="1" x14ac:dyDescent="0.2">
      <c r="B22" s="189" t="s">
        <v>97</v>
      </c>
      <c r="C22" s="59" t="s">
        <v>111</v>
      </c>
      <c r="D22" s="37">
        <v>171.33</v>
      </c>
      <c r="E22" s="37">
        <v>170.43</v>
      </c>
      <c r="F22" s="33">
        <f>E22-D22</f>
        <v>-0.90000000000000568</v>
      </c>
      <c r="G22" s="38">
        <f>(E22*100/D22)-100</f>
        <v>-0.52530204867800023</v>
      </c>
      <c r="H22" s="196"/>
    </row>
    <row r="23" spans="2:8" ht="15" customHeight="1" thickBot="1" x14ac:dyDescent="0.25">
      <c r="B23" s="189" t="s">
        <v>97</v>
      </c>
      <c r="C23" s="200" t="s">
        <v>112</v>
      </c>
      <c r="D23" s="37">
        <v>45.28</v>
      </c>
      <c r="E23" s="37">
        <v>45.28</v>
      </c>
      <c r="F23" s="199">
        <f>E23-D23</f>
        <v>0</v>
      </c>
      <c r="G23" s="38">
        <f>(E23*100/D23)-100</f>
        <v>0</v>
      </c>
    </row>
    <row r="24" spans="2:8" ht="11.25" customHeight="1" thickBot="1" x14ac:dyDescent="0.25">
      <c r="B24" s="191"/>
      <c r="C24" s="197" t="s">
        <v>113</v>
      </c>
      <c r="D24" s="193"/>
      <c r="E24" s="193"/>
      <c r="F24" s="194"/>
      <c r="G24" s="201"/>
    </row>
    <row r="25" spans="2:8" ht="13.5" customHeight="1" x14ac:dyDescent="0.2">
      <c r="B25" s="202" t="s">
        <v>114</v>
      </c>
      <c r="C25" s="121" t="s">
        <v>115</v>
      </c>
      <c r="D25" s="122">
        <v>157.44999999999999</v>
      </c>
      <c r="E25" s="122">
        <v>159.13999999999999</v>
      </c>
      <c r="F25" s="123">
        <f>E25-D25</f>
        <v>1.6899999999999977</v>
      </c>
      <c r="G25" s="124">
        <f>(E25*100/D25)-100</f>
        <v>1.0733566211495713</v>
      </c>
    </row>
    <row r="26" spans="2:8" ht="15" customHeight="1" x14ac:dyDescent="0.2">
      <c r="B26" s="202" t="s">
        <v>114</v>
      </c>
      <c r="C26" s="121" t="s">
        <v>116</v>
      </c>
      <c r="D26" s="122">
        <v>153.97999999999999</v>
      </c>
      <c r="E26" s="122">
        <v>157.04</v>
      </c>
      <c r="F26" s="123">
        <f>E26-D26</f>
        <v>3.0600000000000023</v>
      </c>
      <c r="G26" s="124">
        <f>(E26*100/D26)-100</f>
        <v>1.9872710741654771</v>
      </c>
    </row>
    <row r="27" spans="2:8" ht="15" customHeight="1" thickBot="1" x14ac:dyDescent="0.25">
      <c r="B27" s="202" t="s">
        <v>114</v>
      </c>
      <c r="C27" s="121" t="s">
        <v>117</v>
      </c>
      <c r="D27" s="122">
        <v>157.94999999999999</v>
      </c>
      <c r="E27" s="122">
        <v>159.43</v>
      </c>
      <c r="F27" s="123">
        <f>E27-D27</f>
        <v>1.4800000000000182</v>
      </c>
      <c r="G27" s="124">
        <f>(E27*100/D27)-100</f>
        <v>0.93700538144983625</v>
      </c>
    </row>
    <row r="28" spans="2:8" ht="12" customHeight="1" thickBot="1" x14ac:dyDescent="0.25">
      <c r="B28" s="191"/>
      <c r="C28" s="203" t="s">
        <v>118</v>
      </c>
      <c r="D28" s="193"/>
      <c r="E28" s="193"/>
      <c r="F28" s="194"/>
      <c r="G28" s="201"/>
    </row>
    <row r="29" spans="2:8" ht="15" customHeight="1" x14ac:dyDescent="0.2">
      <c r="B29" s="202" t="s">
        <v>119</v>
      </c>
      <c r="C29" s="121" t="s">
        <v>120</v>
      </c>
      <c r="D29" s="122">
        <v>96.11</v>
      </c>
      <c r="E29" s="122">
        <v>96.28</v>
      </c>
      <c r="F29" s="123">
        <f>E29-D29</f>
        <v>0.17000000000000171</v>
      </c>
      <c r="G29" s="124">
        <f>(E29*100/D29)-100</f>
        <v>0.17688065757985783</v>
      </c>
    </row>
    <row r="30" spans="2:8" ht="15" customHeight="1" x14ac:dyDescent="0.2">
      <c r="B30" s="202" t="s">
        <v>119</v>
      </c>
      <c r="C30" s="204" t="s">
        <v>121</v>
      </c>
      <c r="D30" s="205">
        <v>0.82</v>
      </c>
      <c r="E30" s="205">
        <v>0.82</v>
      </c>
      <c r="F30" s="123">
        <f>E30-D30</f>
        <v>0</v>
      </c>
      <c r="G30" s="124">
        <f>(E30*100/D30)-100</f>
        <v>0</v>
      </c>
    </row>
    <row r="31" spans="2:8" ht="15" customHeight="1" thickBot="1" x14ac:dyDescent="0.25">
      <c r="B31" s="202" t="s">
        <v>119</v>
      </c>
      <c r="C31" s="206" t="s">
        <v>122</v>
      </c>
      <c r="D31" s="207">
        <v>0.63</v>
      </c>
      <c r="E31" s="207">
        <v>0.63</v>
      </c>
      <c r="F31" s="123">
        <f>E31-D31</f>
        <v>0</v>
      </c>
      <c r="G31" s="124">
        <f>(E31*100/D31)-100</f>
        <v>0</v>
      </c>
    </row>
    <row r="32" spans="2:8" ht="11.25" customHeight="1" thickBot="1" x14ac:dyDescent="0.25">
      <c r="B32" s="191"/>
      <c r="C32" s="197" t="s">
        <v>123</v>
      </c>
      <c r="D32" s="193"/>
      <c r="E32" s="193"/>
      <c r="F32" s="194"/>
      <c r="G32" s="201"/>
    </row>
    <row r="33" spans="2:8" ht="15" customHeight="1" thickBot="1" x14ac:dyDescent="0.25">
      <c r="B33" s="208" t="s">
        <v>124</v>
      </c>
      <c r="C33" s="206" t="s">
        <v>125</v>
      </c>
      <c r="D33" s="122">
        <v>201.75</v>
      </c>
      <c r="E33" s="122">
        <v>204.81</v>
      </c>
      <c r="F33" s="123">
        <f>E33-D33</f>
        <v>3.0600000000000023</v>
      </c>
      <c r="G33" s="124">
        <f>(E33*100/D33)-100</f>
        <v>1.5167286245353182</v>
      </c>
    </row>
    <row r="34" spans="2:8" ht="12.75" customHeight="1" thickBot="1" x14ac:dyDescent="0.25">
      <c r="B34" s="209"/>
      <c r="C34" s="197" t="s">
        <v>126</v>
      </c>
      <c r="D34" s="193"/>
      <c r="E34" s="193"/>
      <c r="F34" s="194"/>
      <c r="G34" s="201"/>
    </row>
    <row r="35" spans="2:8" ht="15" customHeight="1" thickBot="1" x14ac:dyDescent="0.25">
      <c r="B35" s="210" t="s">
        <v>127</v>
      </c>
      <c r="C35" s="211" t="s">
        <v>128</v>
      </c>
      <c r="D35" s="212">
        <v>75.760000000000005</v>
      </c>
      <c r="E35" s="212">
        <v>82.09</v>
      </c>
      <c r="F35" s="213">
        <f>E35-D35</f>
        <v>6.3299999999999983</v>
      </c>
      <c r="G35" s="214">
        <f>((E35*100)/D35)-100</f>
        <v>8.355332629355857</v>
      </c>
    </row>
    <row r="36" spans="2:8" ht="15" customHeight="1" thickBot="1" x14ac:dyDescent="0.25">
      <c r="B36" s="215" t="s">
        <v>129</v>
      </c>
      <c r="C36" s="216" t="s">
        <v>130</v>
      </c>
      <c r="D36" s="217" t="s">
        <v>131</v>
      </c>
      <c r="E36" s="218"/>
      <c r="F36" s="218"/>
      <c r="G36" s="219"/>
    </row>
    <row r="37" spans="2:8" ht="11.25" customHeight="1" thickBot="1" x14ac:dyDescent="0.25">
      <c r="B37" s="209"/>
      <c r="C37" s="197" t="s">
        <v>132</v>
      </c>
      <c r="D37" s="193"/>
      <c r="E37" s="193"/>
      <c r="F37" s="194"/>
      <c r="G37" s="201"/>
    </row>
    <row r="38" spans="2:8" ht="15" customHeight="1" thickBot="1" x14ac:dyDescent="0.25">
      <c r="B38" s="215" t="s">
        <v>133</v>
      </c>
      <c r="C38" s="216" t="s">
        <v>134</v>
      </c>
      <c r="D38" s="217" t="s">
        <v>135</v>
      </c>
      <c r="E38" s="218"/>
      <c r="F38" s="218"/>
      <c r="G38" s="219"/>
    </row>
    <row r="39" spans="2:8" ht="10.5" customHeight="1" x14ac:dyDescent="0.2">
      <c r="B39" s="220" t="s">
        <v>136</v>
      </c>
      <c r="C39" s="143"/>
      <c r="D39" s="143"/>
      <c r="E39" s="143"/>
      <c r="F39" s="175"/>
      <c r="G39" s="175"/>
    </row>
    <row r="40" spans="2:8" ht="10.5" customHeight="1" x14ac:dyDescent="0.2">
      <c r="B40" s="221" t="s">
        <v>137</v>
      </c>
      <c r="C40" s="143"/>
      <c r="D40" s="143"/>
      <c r="E40" s="143"/>
      <c r="F40" s="175"/>
      <c r="G40" s="175"/>
    </row>
    <row r="41" spans="2:8" ht="12" customHeight="1" x14ac:dyDescent="0.2">
      <c r="B41" s="221" t="s">
        <v>138</v>
      </c>
      <c r="C41" s="143"/>
      <c r="D41" s="143"/>
      <c r="E41" s="143"/>
      <c r="F41" s="175"/>
      <c r="G41" s="175"/>
    </row>
    <row r="42" spans="2:8" ht="12" customHeight="1" x14ac:dyDescent="0.2">
      <c r="B42" s="221"/>
      <c r="C42" s="143"/>
      <c r="D42" s="143"/>
      <c r="E42" s="143"/>
      <c r="F42" s="175"/>
      <c r="G42" s="175"/>
    </row>
    <row r="43" spans="2:8" ht="24" customHeight="1" x14ac:dyDescent="0.3">
      <c r="B43" s="222" t="s">
        <v>55</v>
      </c>
      <c r="C43" s="222"/>
      <c r="D43" s="222"/>
      <c r="E43" s="222"/>
      <c r="F43" s="222"/>
      <c r="G43" s="222"/>
    </row>
    <row r="44" spans="2:8" ht="15" customHeight="1" x14ac:dyDescent="0.2"/>
    <row r="45" spans="2:8" ht="15" customHeight="1" x14ac:dyDescent="0.2"/>
    <row r="46" spans="2:8" ht="15" customHeight="1" x14ac:dyDescent="0.2"/>
    <row r="47" spans="2:8" ht="15" customHeight="1" x14ac:dyDescent="0.2"/>
    <row r="48" spans="2:8" ht="71.25" customHeight="1" x14ac:dyDescent="0.2">
      <c r="H48" s="223"/>
    </row>
    <row r="49" spans="2:9" ht="39" customHeight="1" x14ac:dyDescent="0.2">
      <c r="H49" s="223"/>
    </row>
    <row r="50" spans="2:9" ht="18.75" customHeight="1" x14ac:dyDescent="0.2">
      <c r="H50" s="223"/>
    </row>
    <row r="51" spans="2:9" ht="18.75" customHeight="1" x14ac:dyDescent="0.2">
      <c r="H51" s="223"/>
    </row>
    <row r="52" spans="2:9" ht="13.5" customHeight="1" x14ac:dyDescent="0.2">
      <c r="H52" s="223"/>
    </row>
    <row r="53" spans="2:9" ht="15" customHeight="1" x14ac:dyDescent="0.2">
      <c r="B53" s="224"/>
      <c r="C53" s="224"/>
      <c r="D53" s="225"/>
      <c r="E53" s="225"/>
      <c r="F53" s="224"/>
      <c r="G53" s="224"/>
    </row>
    <row r="54" spans="2:9" ht="11.25" customHeight="1" x14ac:dyDescent="0.2">
      <c r="B54" s="224"/>
      <c r="C54" s="224"/>
      <c r="D54" s="224"/>
      <c r="E54" s="224"/>
      <c r="F54" s="224"/>
    </row>
    <row r="55" spans="2:9" ht="13.5" customHeight="1" x14ac:dyDescent="0.2">
      <c r="B55" s="224"/>
      <c r="C55" s="224"/>
      <c r="D55" s="226"/>
      <c r="E55" s="226"/>
      <c r="F55" s="227"/>
      <c r="G55" s="227"/>
      <c r="I55" s="228"/>
    </row>
    <row r="56" spans="2:9" ht="15" customHeight="1" x14ac:dyDescent="0.2">
      <c r="B56" s="229"/>
      <c r="C56" s="230"/>
      <c r="D56" s="231"/>
      <c r="E56" s="231"/>
      <c r="F56" s="232"/>
      <c r="G56" s="231"/>
      <c r="I56" s="228"/>
    </row>
    <row r="57" spans="2:9" ht="15" customHeight="1" x14ac:dyDescent="0.2">
      <c r="B57" s="229"/>
      <c r="C57" s="230"/>
      <c r="D57" s="231"/>
      <c r="E57" s="231"/>
      <c r="F57" s="232"/>
      <c r="G57" s="231"/>
      <c r="I57" s="228"/>
    </row>
    <row r="58" spans="2:9" ht="15" customHeight="1" x14ac:dyDescent="0.2">
      <c r="B58" s="229"/>
      <c r="C58" s="230"/>
      <c r="D58" s="231"/>
      <c r="E58" s="231"/>
      <c r="F58" s="232"/>
      <c r="G58" s="231"/>
      <c r="I58" s="228"/>
    </row>
    <row r="59" spans="2:9" ht="15" customHeight="1" x14ac:dyDescent="0.2">
      <c r="B59" s="229"/>
      <c r="C59" s="230"/>
      <c r="D59" s="231"/>
      <c r="E59" s="231"/>
      <c r="F59" s="232"/>
    </row>
    <row r="69" spans="7:7" x14ac:dyDescent="0.2">
      <c r="G69" s="103" t="s">
        <v>56</v>
      </c>
    </row>
  </sheetData>
  <mergeCells count="5">
    <mergeCell ref="B2:G2"/>
    <mergeCell ref="B4:G4"/>
    <mergeCell ref="D36:G36"/>
    <mergeCell ref="D38:G38"/>
    <mergeCell ref="B43:G43"/>
  </mergeCells>
  <conditionalFormatting sqref="G56:G58 G9:G14 G37 G17:G35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3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106680</xdr:colOff>
                <xdr:row>43</xdr:row>
                <xdr:rowOff>121920</xdr:rowOff>
              </from>
              <to>
                <xdr:col>6</xdr:col>
                <xdr:colOff>922020</xdr:colOff>
                <xdr:row>67</xdr:row>
                <xdr:rowOff>99060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0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33" customWidth="1"/>
    <col min="2" max="2" width="26.109375" style="233" customWidth="1"/>
    <col min="3" max="3" width="27.109375" style="233" customWidth="1"/>
    <col min="4" max="4" width="16.5546875" style="233" customWidth="1"/>
    <col min="5" max="5" width="15" style="233" customWidth="1"/>
    <col min="6" max="6" width="13.5546875" style="233" customWidth="1"/>
    <col min="7" max="7" width="6.109375" style="233" customWidth="1"/>
    <col min="8" max="16384" width="8.88671875" style="233"/>
  </cols>
  <sheetData>
    <row r="1" spans="2:7" ht="19.95" customHeight="1" x14ac:dyDescent="0.25">
      <c r="G1" s="234"/>
    </row>
    <row r="2" spans="2:7" ht="36.75" customHeight="1" x14ac:dyDescent="0.3">
      <c r="B2" s="235" t="s">
        <v>139</v>
      </c>
      <c r="C2" s="235"/>
      <c r="D2" s="235"/>
      <c r="E2" s="235"/>
      <c r="F2" s="235"/>
    </row>
    <row r="3" spans="2:7" ht="14.25" customHeight="1" x14ac:dyDescent="0.3">
      <c r="B3" s="236"/>
      <c r="C3" s="236"/>
      <c r="D3" s="236"/>
      <c r="E3" s="236"/>
      <c r="F3" s="236"/>
    </row>
    <row r="4" spans="2:7" ht="19.95" customHeight="1" x14ac:dyDescent="0.2">
      <c r="B4" s="5" t="s">
        <v>140</v>
      </c>
      <c r="C4" s="5"/>
      <c r="D4" s="5"/>
      <c r="E4" s="5"/>
      <c r="F4" s="5"/>
    </row>
    <row r="5" spans="2:7" ht="15.75" customHeight="1" thickBot="1" x14ac:dyDescent="0.25">
      <c r="B5" s="6"/>
      <c r="C5" s="6"/>
      <c r="D5" s="6"/>
      <c r="E5" s="6"/>
      <c r="F5" s="6"/>
    </row>
    <row r="6" spans="2:7" ht="19.95" customHeight="1" thickBot="1" x14ac:dyDescent="0.25">
      <c r="B6" s="7" t="s">
        <v>141</v>
      </c>
      <c r="C6" s="8"/>
      <c r="D6" s="8"/>
      <c r="E6" s="8"/>
      <c r="F6" s="9"/>
    </row>
    <row r="7" spans="2:7" ht="12" customHeight="1" x14ac:dyDescent="0.2">
      <c r="B7" s="237" t="s">
        <v>142</v>
      </c>
      <c r="C7" s="237"/>
      <c r="D7" s="237"/>
      <c r="E7" s="237"/>
      <c r="F7" s="237"/>
      <c r="G7" s="238"/>
    </row>
    <row r="8" spans="2:7" ht="19.95" customHeight="1" x14ac:dyDescent="0.2">
      <c r="B8" s="239" t="s">
        <v>143</v>
      </c>
      <c r="C8" s="239"/>
      <c r="D8" s="239"/>
      <c r="E8" s="239"/>
      <c r="F8" s="239"/>
      <c r="G8" s="238"/>
    </row>
    <row r="9" spans="2:7" ht="19.95" customHeight="1" x14ac:dyDescent="0.2">
      <c r="B9" s="240" t="s">
        <v>144</v>
      </c>
      <c r="C9" s="240"/>
      <c r="D9" s="240"/>
      <c r="E9" s="240"/>
      <c r="F9" s="240"/>
    </row>
    <row r="10" spans="2:7" ht="19.95" customHeight="1" thickBot="1" x14ac:dyDescent="0.25"/>
    <row r="11" spans="2:7" ht="39" customHeight="1" thickBot="1" x14ac:dyDescent="0.25">
      <c r="B11" s="241" t="s">
        <v>145</v>
      </c>
      <c r="C11" s="242" t="s">
        <v>146</v>
      </c>
      <c r="D11" s="242" t="s">
        <v>147</v>
      </c>
      <c r="E11" s="242" t="s">
        <v>148</v>
      </c>
      <c r="F11" s="242" t="s">
        <v>149</v>
      </c>
    </row>
    <row r="12" spans="2:7" ht="15" customHeight="1" x14ac:dyDescent="0.2">
      <c r="B12" s="243" t="s">
        <v>150</v>
      </c>
      <c r="C12" s="244" t="s">
        <v>151</v>
      </c>
      <c r="D12" s="245">
        <v>180</v>
      </c>
      <c r="E12" s="245" t="s">
        <v>152</v>
      </c>
      <c r="F12" s="246">
        <f t="shared" ref="F12:F36" si="0">E12-D12</f>
        <v>0</v>
      </c>
    </row>
    <row r="13" spans="2:7" ht="15" customHeight="1" x14ac:dyDescent="0.2">
      <c r="B13" s="247"/>
      <c r="C13" s="248" t="s">
        <v>153</v>
      </c>
      <c r="D13" s="249">
        <v>187</v>
      </c>
      <c r="E13" s="249" t="s">
        <v>154</v>
      </c>
      <c r="F13" s="250">
        <f t="shared" si="0"/>
        <v>1</v>
      </c>
    </row>
    <row r="14" spans="2:7" ht="15" customHeight="1" x14ac:dyDescent="0.2">
      <c r="B14" s="251"/>
      <c r="C14" s="248" t="s">
        <v>155</v>
      </c>
      <c r="D14" s="249">
        <v>197</v>
      </c>
      <c r="E14" s="249" t="s">
        <v>156</v>
      </c>
      <c r="F14" s="250">
        <f t="shared" si="0"/>
        <v>3</v>
      </c>
    </row>
    <row r="15" spans="2:7" ht="15" customHeight="1" x14ac:dyDescent="0.2">
      <c r="B15" s="251"/>
      <c r="C15" s="248" t="s">
        <v>157</v>
      </c>
      <c r="D15" s="249">
        <v>181.4</v>
      </c>
      <c r="E15" s="249" t="s">
        <v>158</v>
      </c>
      <c r="F15" s="250">
        <f t="shared" si="0"/>
        <v>0</v>
      </c>
    </row>
    <row r="16" spans="2:7" ht="15" customHeight="1" x14ac:dyDescent="0.2">
      <c r="B16" s="251"/>
      <c r="C16" s="248" t="s">
        <v>159</v>
      </c>
      <c r="D16" s="249">
        <v>195</v>
      </c>
      <c r="E16" s="249" t="s">
        <v>160</v>
      </c>
      <c r="F16" s="250">
        <f t="shared" si="0"/>
        <v>-3</v>
      </c>
    </row>
    <row r="17" spans="2:6" ht="15" customHeight="1" x14ac:dyDescent="0.2">
      <c r="B17" s="251"/>
      <c r="C17" s="248" t="s">
        <v>161</v>
      </c>
      <c r="D17" s="249">
        <v>189.4</v>
      </c>
      <c r="E17" s="249" t="s">
        <v>162</v>
      </c>
      <c r="F17" s="250">
        <f t="shared" si="0"/>
        <v>0.19999999999998863</v>
      </c>
    </row>
    <row r="18" spans="2:6" ht="15" customHeight="1" x14ac:dyDescent="0.2">
      <c r="B18" s="251"/>
      <c r="C18" s="248" t="s">
        <v>163</v>
      </c>
      <c r="D18" s="249">
        <v>181</v>
      </c>
      <c r="E18" s="249" t="s">
        <v>164</v>
      </c>
      <c r="F18" s="250">
        <f t="shared" si="0"/>
        <v>2</v>
      </c>
    </row>
    <row r="19" spans="2:6" ht="15" customHeight="1" x14ac:dyDescent="0.2">
      <c r="B19" s="251"/>
      <c r="C19" s="248" t="s">
        <v>165</v>
      </c>
      <c r="D19" s="249">
        <v>182.2</v>
      </c>
      <c r="E19" s="249" t="s">
        <v>164</v>
      </c>
      <c r="F19" s="250">
        <f t="shared" si="0"/>
        <v>0.80000000000001137</v>
      </c>
    </row>
    <row r="20" spans="2:6" ht="15" customHeight="1" x14ac:dyDescent="0.2">
      <c r="B20" s="251"/>
      <c r="C20" s="248" t="s">
        <v>166</v>
      </c>
      <c r="D20" s="249">
        <v>180</v>
      </c>
      <c r="E20" s="249" t="s">
        <v>152</v>
      </c>
      <c r="F20" s="250">
        <f t="shared" si="0"/>
        <v>0</v>
      </c>
    </row>
    <row r="21" spans="2:6" ht="15" customHeight="1" x14ac:dyDescent="0.2">
      <c r="B21" s="251"/>
      <c r="C21" s="248" t="s">
        <v>167</v>
      </c>
      <c r="D21" s="249">
        <v>192</v>
      </c>
      <c r="E21" s="249" t="s">
        <v>160</v>
      </c>
      <c r="F21" s="250">
        <f t="shared" si="0"/>
        <v>0</v>
      </c>
    </row>
    <row r="22" spans="2:6" ht="15" customHeight="1" x14ac:dyDescent="0.2">
      <c r="B22" s="251"/>
      <c r="C22" s="248" t="s">
        <v>168</v>
      </c>
      <c r="D22" s="249">
        <v>180</v>
      </c>
      <c r="E22" s="249" t="s">
        <v>169</v>
      </c>
      <c r="F22" s="250">
        <f t="shared" si="0"/>
        <v>2</v>
      </c>
    </row>
    <row r="23" spans="2:6" ht="15" customHeight="1" x14ac:dyDescent="0.2">
      <c r="B23" s="251"/>
      <c r="C23" s="248" t="s">
        <v>170</v>
      </c>
      <c r="D23" s="249">
        <v>181</v>
      </c>
      <c r="E23" s="249" t="s">
        <v>171</v>
      </c>
      <c r="F23" s="250">
        <f t="shared" si="0"/>
        <v>4</v>
      </c>
    </row>
    <row r="24" spans="2:6" ht="15" customHeight="1" x14ac:dyDescent="0.2">
      <c r="B24" s="251"/>
      <c r="C24" s="248" t="s">
        <v>172</v>
      </c>
      <c r="D24" s="249">
        <v>185.8</v>
      </c>
      <c r="E24" s="249" t="s">
        <v>173</v>
      </c>
      <c r="F24" s="250">
        <f t="shared" si="0"/>
        <v>0.79999999999998295</v>
      </c>
    </row>
    <row r="25" spans="2:6" ht="15" customHeight="1" x14ac:dyDescent="0.2">
      <c r="B25" s="251"/>
      <c r="C25" s="248" t="s">
        <v>174</v>
      </c>
      <c r="D25" s="249">
        <v>187</v>
      </c>
      <c r="E25" s="249" t="s">
        <v>175</v>
      </c>
      <c r="F25" s="250">
        <f t="shared" si="0"/>
        <v>0</v>
      </c>
    </row>
    <row r="26" spans="2:6" ht="15" customHeight="1" x14ac:dyDescent="0.2">
      <c r="B26" s="251"/>
      <c r="C26" s="248" t="s">
        <v>176</v>
      </c>
      <c r="D26" s="249">
        <v>188</v>
      </c>
      <c r="E26" s="249" t="s">
        <v>177</v>
      </c>
      <c r="F26" s="250">
        <f t="shared" si="0"/>
        <v>0.80000000000001137</v>
      </c>
    </row>
    <row r="27" spans="2:6" ht="15" customHeight="1" x14ac:dyDescent="0.2">
      <c r="B27" s="251"/>
      <c r="C27" s="248" t="s">
        <v>178</v>
      </c>
      <c r="D27" s="249">
        <v>184.2</v>
      </c>
      <c r="E27" s="249" t="s">
        <v>179</v>
      </c>
      <c r="F27" s="250">
        <f t="shared" si="0"/>
        <v>1.2000000000000171</v>
      </c>
    </row>
    <row r="28" spans="2:6" ht="15" customHeight="1" x14ac:dyDescent="0.2">
      <c r="B28" s="251"/>
      <c r="C28" s="248" t="s">
        <v>180</v>
      </c>
      <c r="D28" s="249">
        <v>195</v>
      </c>
      <c r="E28" s="249" t="s">
        <v>160</v>
      </c>
      <c r="F28" s="250">
        <f t="shared" si="0"/>
        <v>-3</v>
      </c>
    </row>
    <row r="29" spans="2:6" ht="15" customHeight="1" x14ac:dyDescent="0.2">
      <c r="B29" s="251"/>
      <c r="C29" s="248" t="s">
        <v>181</v>
      </c>
      <c r="D29" s="249">
        <v>181</v>
      </c>
      <c r="E29" s="249" t="s">
        <v>182</v>
      </c>
      <c r="F29" s="250">
        <f t="shared" si="0"/>
        <v>1.5999999999999943</v>
      </c>
    </row>
    <row r="30" spans="2:6" ht="15" customHeight="1" x14ac:dyDescent="0.2">
      <c r="B30" s="251"/>
      <c r="C30" s="248" t="s">
        <v>183</v>
      </c>
      <c r="D30" s="249">
        <v>181</v>
      </c>
      <c r="E30" s="249" t="s">
        <v>184</v>
      </c>
      <c r="F30" s="250">
        <f t="shared" si="0"/>
        <v>3</v>
      </c>
    </row>
    <row r="31" spans="2:6" ht="15" customHeight="1" x14ac:dyDescent="0.2">
      <c r="B31" s="251"/>
      <c r="C31" s="248" t="s">
        <v>185</v>
      </c>
      <c r="D31" s="249">
        <v>184.7</v>
      </c>
      <c r="E31" s="249" t="s">
        <v>186</v>
      </c>
      <c r="F31" s="250">
        <f>E31-D31</f>
        <v>1.7000000000000171</v>
      </c>
    </row>
    <row r="32" spans="2:6" ht="15" customHeight="1" x14ac:dyDescent="0.2">
      <c r="B32" s="251"/>
      <c r="C32" s="248" t="s">
        <v>187</v>
      </c>
      <c r="D32" s="249">
        <v>182.6</v>
      </c>
      <c r="E32" s="249" t="s">
        <v>188</v>
      </c>
      <c r="F32" s="250">
        <f t="shared" si="0"/>
        <v>0.80000000000001137</v>
      </c>
    </row>
    <row r="33" spans="2:6" ht="15" customHeight="1" thickBot="1" x14ac:dyDescent="0.25">
      <c r="B33" s="252"/>
      <c r="C33" s="253" t="s">
        <v>189</v>
      </c>
      <c r="D33" s="254">
        <v>182</v>
      </c>
      <c r="E33" s="254" t="s">
        <v>184</v>
      </c>
      <c r="F33" s="255">
        <f t="shared" si="0"/>
        <v>2</v>
      </c>
    </row>
    <row r="34" spans="2:6" ht="15" customHeight="1" x14ac:dyDescent="0.2">
      <c r="B34" s="256" t="s">
        <v>190</v>
      </c>
      <c r="C34" s="244" t="s">
        <v>159</v>
      </c>
      <c r="D34" s="245">
        <v>210</v>
      </c>
      <c r="E34" s="245">
        <v>220</v>
      </c>
      <c r="F34" s="246">
        <f t="shared" si="0"/>
        <v>10</v>
      </c>
    </row>
    <row r="35" spans="2:6" ht="15" customHeight="1" x14ac:dyDescent="0.2">
      <c r="B35" s="257"/>
      <c r="C35" s="233" t="s">
        <v>191</v>
      </c>
      <c r="D35" s="249">
        <v>220</v>
      </c>
      <c r="E35" s="249" t="s">
        <v>192</v>
      </c>
      <c r="F35" s="250">
        <f t="shared" si="0"/>
        <v>2</v>
      </c>
    </row>
    <row r="36" spans="2:6" ht="15" customHeight="1" x14ac:dyDescent="0.2">
      <c r="B36" s="257"/>
      <c r="C36" s="233" t="s">
        <v>180</v>
      </c>
      <c r="D36" s="249">
        <v>210</v>
      </c>
      <c r="E36" s="249" t="s">
        <v>193</v>
      </c>
      <c r="F36" s="250">
        <f t="shared" si="0"/>
        <v>10</v>
      </c>
    </row>
    <row r="37" spans="2:6" ht="15" customHeight="1" thickBot="1" x14ac:dyDescent="0.25">
      <c r="B37" s="252"/>
      <c r="C37" s="253" t="s">
        <v>189</v>
      </c>
      <c r="D37" s="254">
        <v>225</v>
      </c>
      <c r="E37" s="254" t="s">
        <v>194</v>
      </c>
      <c r="F37" s="255">
        <f>E37-D37</f>
        <v>5</v>
      </c>
    </row>
    <row r="38" spans="2:6" x14ac:dyDescent="0.2">
      <c r="F38" s="103" t="s">
        <v>56</v>
      </c>
    </row>
    <row r="40" spans="2:6" x14ac:dyDescent="0.2">
      <c r="F40" s="258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8671875" defaultRowHeight="11.4" x14ac:dyDescent="0.2"/>
  <cols>
    <col min="1" max="1" width="2.6640625" style="233" customWidth="1"/>
    <col min="2" max="2" width="26.109375" style="233" customWidth="1"/>
    <col min="3" max="3" width="25.5546875" style="233" customWidth="1"/>
    <col min="4" max="4" width="14.6640625" style="233" bestFit="1" customWidth="1"/>
    <col min="5" max="5" width="15.109375" style="233" customWidth="1"/>
    <col min="6" max="6" width="14.44140625" style="233" customWidth="1"/>
    <col min="7" max="7" width="2.44140625" style="233" customWidth="1"/>
    <col min="8" max="16384" width="8.88671875" style="233"/>
  </cols>
  <sheetData>
    <row r="1" spans="1:7" ht="19.95" customHeight="1" x14ac:dyDescent="0.25">
      <c r="F1" s="234"/>
    </row>
    <row r="2" spans="1:7" ht="19.95" customHeight="1" thickBot="1" x14ac:dyDescent="0.25"/>
    <row r="3" spans="1:7" ht="19.95" customHeight="1" thickBot="1" x14ac:dyDescent="0.25">
      <c r="A3" s="259"/>
      <c r="B3" s="7" t="s">
        <v>195</v>
      </c>
      <c r="C3" s="8"/>
      <c r="D3" s="8"/>
      <c r="E3" s="8"/>
      <c r="F3" s="9"/>
      <c r="G3" s="259"/>
    </row>
    <row r="4" spans="1:7" ht="12" customHeight="1" x14ac:dyDescent="0.2">
      <c r="B4" s="237" t="s">
        <v>142</v>
      </c>
      <c r="C4" s="237"/>
      <c r="D4" s="237"/>
      <c r="E4" s="237"/>
      <c r="F4" s="237"/>
      <c r="G4" s="238"/>
    </row>
    <row r="5" spans="1:7" ht="19.95" customHeight="1" x14ac:dyDescent="0.2">
      <c r="B5" s="260" t="s">
        <v>143</v>
      </c>
      <c r="C5" s="260"/>
      <c r="D5" s="260"/>
      <c r="E5" s="260"/>
      <c r="F5" s="260"/>
      <c r="G5" s="238"/>
    </row>
    <row r="6" spans="1:7" ht="19.95" customHeight="1" x14ac:dyDescent="0.2">
      <c r="B6" s="240" t="s">
        <v>144</v>
      </c>
      <c r="C6" s="240"/>
      <c r="D6" s="240"/>
      <c r="E6" s="240"/>
      <c r="F6" s="240"/>
    </row>
    <row r="7" spans="1:7" ht="19.95" customHeight="1" thickBot="1" x14ac:dyDescent="0.25"/>
    <row r="8" spans="1:7" ht="39" customHeight="1" thickBot="1" x14ac:dyDescent="0.25">
      <c r="B8" s="241" t="s">
        <v>145</v>
      </c>
      <c r="C8" s="242" t="s">
        <v>146</v>
      </c>
      <c r="D8" s="261" t="s">
        <v>147</v>
      </c>
      <c r="E8" s="261" t="s">
        <v>148</v>
      </c>
      <c r="F8" s="242" t="s">
        <v>149</v>
      </c>
    </row>
    <row r="9" spans="1:7" ht="15" customHeight="1" x14ac:dyDescent="0.2">
      <c r="B9" s="243" t="s">
        <v>196</v>
      </c>
      <c r="C9" s="244" t="s">
        <v>151</v>
      </c>
      <c r="D9" s="245">
        <v>165.2</v>
      </c>
      <c r="E9" s="262" t="s">
        <v>197</v>
      </c>
      <c r="F9" s="246">
        <f t="shared" ref="F9:F46" si="0">E9-D9</f>
        <v>0</v>
      </c>
    </row>
    <row r="10" spans="1:7" ht="15" customHeight="1" x14ac:dyDescent="0.2">
      <c r="B10" s="247"/>
      <c r="C10" s="248" t="s">
        <v>153</v>
      </c>
      <c r="D10" s="249">
        <v>176</v>
      </c>
      <c r="E10" s="262" t="s">
        <v>198</v>
      </c>
      <c r="F10" s="250">
        <f t="shared" si="0"/>
        <v>1</v>
      </c>
    </row>
    <row r="11" spans="1:7" ht="15" customHeight="1" x14ac:dyDescent="0.2">
      <c r="B11" s="251"/>
      <c r="C11" s="248" t="s">
        <v>157</v>
      </c>
      <c r="D11" s="249">
        <v>170</v>
      </c>
      <c r="E11" s="262" t="s">
        <v>199</v>
      </c>
      <c r="F11" s="250">
        <f t="shared" si="0"/>
        <v>1</v>
      </c>
    </row>
    <row r="12" spans="1:7" ht="15" customHeight="1" x14ac:dyDescent="0.2">
      <c r="B12" s="251"/>
      <c r="C12" s="263" t="s">
        <v>159</v>
      </c>
      <c r="D12" s="249">
        <v>180</v>
      </c>
      <c r="E12" s="262" t="s">
        <v>152</v>
      </c>
      <c r="F12" s="250">
        <f t="shared" si="0"/>
        <v>0</v>
      </c>
    </row>
    <row r="13" spans="1:7" ht="15" customHeight="1" x14ac:dyDescent="0.2">
      <c r="B13" s="251"/>
      <c r="C13" s="233" t="s">
        <v>200</v>
      </c>
      <c r="D13" s="249">
        <v>174</v>
      </c>
      <c r="E13" s="262" t="s">
        <v>201</v>
      </c>
      <c r="F13" s="250">
        <f t="shared" si="0"/>
        <v>1.5999999999999943</v>
      </c>
    </row>
    <row r="14" spans="1:7" ht="15" customHeight="1" x14ac:dyDescent="0.2">
      <c r="B14" s="251"/>
      <c r="C14" s="233" t="s">
        <v>191</v>
      </c>
      <c r="D14" s="249">
        <v>170</v>
      </c>
      <c r="E14" s="262" t="s">
        <v>199</v>
      </c>
      <c r="F14" s="250">
        <f t="shared" si="0"/>
        <v>1</v>
      </c>
    </row>
    <row r="15" spans="1:7" ht="15" customHeight="1" x14ac:dyDescent="0.2">
      <c r="B15" s="251"/>
      <c r="C15" s="248" t="s">
        <v>202</v>
      </c>
      <c r="D15" s="249">
        <v>176</v>
      </c>
      <c r="E15" s="262" t="s">
        <v>203</v>
      </c>
      <c r="F15" s="250">
        <f t="shared" si="0"/>
        <v>0</v>
      </c>
    </row>
    <row r="16" spans="1:7" ht="15" customHeight="1" x14ac:dyDescent="0.2">
      <c r="B16" s="251"/>
      <c r="C16" s="248" t="s">
        <v>204</v>
      </c>
      <c r="D16" s="249">
        <v>166</v>
      </c>
      <c r="E16" s="262" t="s">
        <v>205</v>
      </c>
      <c r="F16" s="250">
        <f t="shared" si="0"/>
        <v>0</v>
      </c>
    </row>
    <row r="17" spans="2:6" ht="15" customHeight="1" x14ac:dyDescent="0.2">
      <c r="B17" s="251"/>
      <c r="C17" s="248" t="s">
        <v>206</v>
      </c>
      <c r="D17" s="249">
        <v>177</v>
      </c>
      <c r="E17" s="262" t="s">
        <v>198</v>
      </c>
      <c r="F17" s="250">
        <f t="shared" si="0"/>
        <v>0</v>
      </c>
    </row>
    <row r="18" spans="2:6" ht="15" customHeight="1" x14ac:dyDescent="0.2">
      <c r="B18" s="251"/>
      <c r="C18" s="248" t="s">
        <v>161</v>
      </c>
      <c r="D18" s="249">
        <v>172</v>
      </c>
      <c r="E18" s="262" t="s">
        <v>207</v>
      </c>
      <c r="F18" s="250">
        <f t="shared" si="0"/>
        <v>0.19999999999998863</v>
      </c>
    </row>
    <row r="19" spans="2:6" ht="15" customHeight="1" x14ac:dyDescent="0.2">
      <c r="B19" s="251"/>
      <c r="C19" s="248" t="s">
        <v>163</v>
      </c>
      <c r="D19" s="249">
        <v>167</v>
      </c>
      <c r="E19" s="262" t="s">
        <v>208</v>
      </c>
      <c r="F19" s="250">
        <f t="shared" si="0"/>
        <v>2</v>
      </c>
    </row>
    <row r="20" spans="2:6" ht="15" customHeight="1" x14ac:dyDescent="0.2">
      <c r="B20" s="251"/>
      <c r="C20" s="248" t="s">
        <v>165</v>
      </c>
      <c r="D20" s="249">
        <v>179</v>
      </c>
      <c r="E20" s="262" t="s">
        <v>209</v>
      </c>
      <c r="F20" s="250">
        <f t="shared" si="0"/>
        <v>0</v>
      </c>
    </row>
    <row r="21" spans="2:6" ht="15" customHeight="1" x14ac:dyDescent="0.2">
      <c r="B21" s="251"/>
      <c r="C21" s="248" t="s">
        <v>166</v>
      </c>
      <c r="D21" s="249">
        <v>170</v>
      </c>
      <c r="E21" s="262" t="s">
        <v>210</v>
      </c>
      <c r="F21" s="250">
        <f t="shared" si="0"/>
        <v>0</v>
      </c>
    </row>
    <row r="22" spans="2:6" ht="15" customHeight="1" x14ac:dyDescent="0.2">
      <c r="B22" s="251"/>
      <c r="C22" s="248" t="s">
        <v>168</v>
      </c>
      <c r="D22" s="249">
        <v>172</v>
      </c>
      <c r="E22" s="262" t="s">
        <v>211</v>
      </c>
      <c r="F22" s="250">
        <f t="shared" si="0"/>
        <v>0</v>
      </c>
    </row>
    <row r="23" spans="2:6" ht="15" customHeight="1" x14ac:dyDescent="0.2">
      <c r="B23" s="251"/>
      <c r="C23" s="248" t="s">
        <v>172</v>
      </c>
      <c r="D23" s="249">
        <v>175</v>
      </c>
      <c r="E23" s="262" t="s">
        <v>203</v>
      </c>
      <c r="F23" s="250">
        <f t="shared" si="0"/>
        <v>1</v>
      </c>
    </row>
    <row r="24" spans="2:6" ht="15" customHeight="1" x14ac:dyDescent="0.2">
      <c r="B24" s="251"/>
      <c r="C24" s="248" t="s">
        <v>176</v>
      </c>
      <c r="D24" s="249">
        <v>180</v>
      </c>
      <c r="E24" s="262" t="s">
        <v>212</v>
      </c>
      <c r="F24" s="250">
        <f t="shared" si="0"/>
        <v>1</v>
      </c>
    </row>
    <row r="25" spans="2:6" ht="15" customHeight="1" x14ac:dyDescent="0.2">
      <c r="B25" s="251"/>
      <c r="C25" s="248" t="s">
        <v>178</v>
      </c>
      <c r="D25" s="249">
        <v>176</v>
      </c>
      <c r="E25" s="262" t="s">
        <v>198</v>
      </c>
      <c r="F25" s="250">
        <f t="shared" si="0"/>
        <v>1</v>
      </c>
    </row>
    <row r="26" spans="2:6" ht="15" customHeight="1" x14ac:dyDescent="0.2">
      <c r="B26" s="251"/>
      <c r="C26" s="248" t="s">
        <v>181</v>
      </c>
      <c r="D26" s="249">
        <v>171</v>
      </c>
      <c r="E26" s="262" t="s">
        <v>199</v>
      </c>
      <c r="F26" s="250">
        <f t="shared" si="0"/>
        <v>0</v>
      </c>
    </row>
    <row r="27" spans="2:6" ht="15" customHeight="1" x14ac:dyDescent="0.2">
      <c r="B27" s="251"/>
      <c r="C27" s="248" t="s">
        <v>213</v>
      </c>
      <c r="D27" s="249">
        <v>171</v>
      </c>
      <c r="E27" s="262" t="s">
        <v>199</v>
      </c>
      <c r="F27" s="250">
        <f t="shared" si="0"/>
        <v>0</v>
      </c>
    </row>
    <row r="28" spans="2:6" ht="15" customHeight="1" x14ac:dyDescent="0.2">
      <c r="B28" s="251"/>
      <c r="C28" s="248" t="s">
        <v>214</v>
      </c>
      <c r="D28" s="249">
        <v>176.2</v>
      </c>
      <c r="E28" s="262" t="s">
        <v>215</v>
      </c>
      <c r="F28" s="250">
        <f t="shared" si="0"/>
        <v>1.6000000000000227</v>
      </c>
    </row>
    <row r="29" spans="2:6" ht="15" customHeight="1" x14ac:dyDescent="0.2">
      <c r="B29" s="251"/>
      <c r="C29" s="248" t="s">
        <v>185</v>
      </c>
      <c r="D29" s="249">
        <v>178</v>
      </c>
      <c r="E29" s="262" t="s">
        <v>209</v>
      </c>
      <c r="F29" s="250">
        <f t="shared" si="0"/>
        <v>1</v>
      </c>
    </row>
    <row r="30" spans="2:6" ht="15" customHeight="1" x14ac:dyDescent="0.2">
      <c r="B30" s="251"/>
      <c r="C30" s="248" t="s">
        <v>187</v>
      </c>
      <c r="D30" s="249">
        <v>179</v>
      </c>
      <c r="E30" s="262" t="s">
        <v>209</v>
      </c>
      <c r="F30" s="250">
        <f t="shared" si="0"/>
        <v>0</v>
      </c>
    </row>
    <row r="31" spans="2:6" ht="15" customHeight="1" thickBot="1" x14ac:dyDescent="0.25">
      <c r="B31" s="252"/>
      <c r="C31" s="252" t="s">
        <v>189</v>
      </c>
      <c r="D31" s="254">
        <v>171</v>
      </c>
      <c r="E31" s="264" t="s">
        <v>199</v>
      </c>
      <c r="F31" s="255">
        <f>E31-D31</f>
        <v>0</v>
      </c>
    </row>
    <row r="32" spans="2:6" ht="15" customHeight="1" x14ac:dyDescent="0.2">
      <c r="B32" s="256" t="s">
        <v>216</v>
      </c>
      <c r="C32" s="244" t="s">
        <v>151</v>
      </c>
      <c r="D32" s="245">
        <v>194</v>
      </c>
      <c r="E32" s="262" t="s">
        <v>217</v>
      </c>
      <c r="F32" s="246">
        <f t="shared" si="0"/>
        <v>-4</v>
      </c>
    </row>
    <row r="33" spans="2:6" ht="15" customHeight="1" x14ac:dyDescent="0.2">
      <c r="B33" s="251"/>
      <c r="C33" s="248" t="s">
        <v>157</v>
      </c>
      <c r="D33" s="249">
        <v>176.2</v>
      </c>
      <c r="E33" s="262" t="s">
        <v>198</v>
      </c>
      <c r="F33" s="250">
        <f t="shared" si="0"/>
        <v>0.80000000000001137</v>
      </c>
    </row>
    <row r="34" spans="2:6" ht="15" customHeight="1" x14ac:dyDescent="0.2">
      <c r="B34" s="251"/>
      <c r="C34" s="248" t="s">
        <v>200</v>
      </c>
      <c r="D34" s="249">
        <v>187.2</v>
      </c>
      <c r="E34" s="262" t="s">
        <v>154</v>
      </c>
      <c r="F34" s="250">
        <f t="shared" si="0"/>
        <v>0.80000000000001137</v>
      </c>
    </row>
    <row r="35" spans="2:6" ht="15" customHeight="1" x14ac:dyDescent="0.2">
      <c r="B35" s="251"/>
      <c r="C35" s="248" t="s">
        <v>204</v>
      </c>
      <c r="D35" s="249">
        <v>190</v>
      </c>
      <c r="E35" s="262" t="s">
        <v>217</v>
      </c>
      <c r="F35" s="250">
        <f t="shared" si="0"/>
        <v>0</v>
      </c>
    </row>
    <row r="36" spans="2:6" ht="15" customHeight="1" x14ac:dyDescent="0.2">
      <c r="B36" s="251"/>
      <c r="C36" s="248" t="s">
        <v>161</v>
      </c>
      <c r="D36" s="249">
        <v>180</v>
      </c>
      <c r="E36" s="262" t="s">
        <v>218</v>
      </c>
      <c r="F36" s="250">
        <f t="shared" si="0"/>
        <v>0.19999999999998863</v>
      </c>
    </row>
    <row r="37" spans="2:6" ht="15" customHeight="1" x14ac:dyDescent="0.2">
      <c r="B37" s="251"/>
      <c r="C37" s="248" t="s">
        <v>163</v>
      </c>
      <c r="D37" s="249">
        <v>183</v>
      </c>
      <c r="E37" s="262" t="s">
        <v>184</v>
      </c>
      <c r="F37" s="250">
        <f t="shared" si="0"/>
        <v>1</v>
      </c>
    </row>
    <row r="38" spans="2:6" ht="15" customHeight="1" x14ac:dyDescent="0.2">
      <c r="B38" s="251"/>
      <c r="C38" s="248" t="s">
        <v>167</v>
      </c>
      <c r="D38" s="249">
        <v>200</v>
      </c>
      <c r="E38" s="262" t="s">
        <v>156</v>
      </c>
      <c r="F38" s="250">
        <f t="shared" si="0"/>
        <v>0</v>
      </c>
    </row>
    <row r="39" spans="2:6" ht="15" customHeight="1" x14ac:dyDescent="0.2">
      <c r="B39" s="251"/>
      <c r="C39" s="248" t="s">
        <v>170</v>
      </c>
      <c r="D39" s="249">
        <v>188</v>
      </c>
      <c r="E39" s="262" t="s">
        <v>154</v>
      </c>
      <c r="F39" s="250">
        <f t="shared" si="0"/>
        <v>0</v>
      </c>
    </row>
    <row r="40" spans="2:6" ht="15" customHeight="1" x14ac:dyDescent="0.2">
      <c r="B40" s="251"/>
      <c r="C40" s="248" t="s">
        <v>172</v>
      </c>
      <c r="D40" s="249">
        <v>178.8</v>
      </c>
      <c r="E40" s="262" t="s">
        <v>219</v>
      </c>
      <c r="F40" s="250">
        <f t="shared" si="0"/>
        <v>0.79999999999998295</v>
      </c>
    </row>
    <row r="41" spans="2:6" ht="15" customHeight="1" x14ac:dyDescent="0.2">
      <c r="B41" s="251"/>
      <c r="C41" s="248" t="s">
        <v>176</v>
      </c>
      <c r="D41" s="249">
        <v>187</v>
      </c>
      <c r="E41" s="262" t="s">
        <v>154</v>
      </c>
      <c r="F41" s="250">
        <f t="shared" si="0"/>
        <v>1</v>
      </c>
    </row>
    <row r="42" spans="2:6" ht="15" customHeight="1" x14ac:dyDescent="0.2">
      <c r="B42" s="251"/>
      <c r="C42" s="248" t="s">
        <v>178</v>
      </c>
      <c r="D42" s="249">
        <v>183</v>
      </c>
      <c r="E42" s="262" t="s">
        <v>184</v>
      </c>
      <c r="F42" s="250">
        <f t="shared" si="0"/>
        <v>1</v>
      </c>
    </row>
    <row r="43" spans="2:6" ht="15" customHeight="1" x14ac:dyDescent="0.2">
      <c r="B43" s="251"/>
      <c r="C43" s="248" t="s">
        <v>181</v>
      </c>
      <c r="D43" s="249">
        <v>180</v>
      </c>
      <c r="E43" s="262" t="s">
        <v>152</v>
      </c>
      <c r="F43" s="250">
        <f t="shared" si="0"/>
        <v>0</v>
      </c>
    </row>
    <row r="44" spans="2:6" ht="15" customHeight="1" x14ac:dyDescent="0.2">
      <c r="B44" s="251"/>
      <c r="C44" s="248" t="s">
        <v>213</v>
      </c>
      <c r="D44" s="249">
        <v>187</v>
      </c>
      <c r="E44" s="262" t="s">
        <v>175</v>
      </c>
      <c r="F44" s="250">
        <f t="shared" si="0"/>
        <v>0</v>
      </c>
    </row>
    <row r="45" spans="2:6" ht="15" customHeight="1" x14ac:dyDescent="0.2">
      <c r="B45" s="251"/>
      <c r="C45" s="248" t="s">
        <v>214</v>
      </c>
      <c r="D45" s="249">
        <v>190</v>
      </c>
      <c r="E45" s="262" t="s">
        <v>220</v>
      </c>
      <c r="F45" s="250">
        <f t="shared" si="0"/>
        <v>1</v>
      </c>
    </row>
    <row r="46" spans="2:6" ht="15" customHeight="1" x14ac:dyDescent="0.2">
      <c r="B46" s="251"/>
      <c r="C46" s="248" t="s">
        <v>185</v>
      </c>
      <c r="D46" s="249">
        <v>178.9</v>
      </c>
      <c r="E46" s="262" t="s">
        <v>218</v>
      </c>
      <c r="F46" s="250">
        <f t="shared" si="0"/>
        <v>1.2999999999999829</v>
      </c>
    </row>
    <row r="47" spans="2:6" ht="15" customHeight="1" x14ac:dyDescent="0.2">
      <c r="B47" s="251"/>
      <c r="C47" s="248" t="s">
        <v>187</v>
      </c>
      <c r="D47" s="249">
        <v>187</v>
      </c>
      <c r="E47" s="262" t="s">
        <v>175</v>
      </c>
      <c r="F47" s="250">
        <f>E47-D47</f>
        <v>0</v>
      </c>
    </row>
    <row r="48" spans="2:6" ht="15" customHeight="1" thickBot="1" x14ac:dyDescent="0.25">
      <c r="B48" s="252"/>
      <c r="C48" s="252" t="s">
        <v>189</v>
      </c>
      <c r="D48" s="254">
        <v>176</v>
      </c>
      <c r="E48" s="264" t="s">
        <v>203</v>
      </c>
      <c r="F48" s="255">
        <f>E48-D48</f>
        <v>0</v>
      </c>
    </row>
    <row r="49" spans="6:6" x14ac:dyDescent="0.2">
      <c r="F49" s="103" t="s">
        <v>56</v>
      </c>
    </row>
    <row r="51" spans="6:6" x14ac:dyDescent="0.2">
      <c r="F51" s="258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8671875" defaultRowHeight="11.4" x14ac:dyDescent="0.2"/>
  <cols>
    <col min="1" max="1" width="2.6640625" style="233" customWidth="1"/>
    <col min="2" max="2" width="35" style="233" customWidth="1"/>
    <col min="3" max="3" width="25.5546875" style="233" customWidth="1"/>
    <col min="4" max="4" width="14.6640625" style="233" customWidth="1"/>
    <col min="5" max="5" width="15.6640625" style="233" customWidth="1"/>
    <col min="6" max="6" width="13.109375" style="233" customWidth="1"/>
    <col min="7" max="7" width="4.88671875" style="233" customWidth="1"/>
    <col min="8" max="16384" width="8.88671875" style="233"/>
  </cols>
  <sheetData>
    <row r="1" spans="2:7" ht="19.95" customHeight="1" x14ac:dyDescent="0.2"/>
    <row r="2" spans="2:7" ht="19.95" customHeight="1" thickBot="1" x14ac:dyDescent="0.25"/>
    <row r="3" spans="2:7" ht="19.95" customHeight="1" thickBot="1" x14ac:dyDescent="0.25">
      <c r="B3" s="7" t="s">
        <v>221</v>
      </c>
      <c r="C3" s="8"/>
      <c r="D3" s="8"/>
      <c r="E3" s="8"/>
      <c r="F3" s="9"/>
    </row>
    <row r="4" spans="2:7" ht="12" customHeight="1" x14ac:dyDescent="0.2">
      <c r="B4" s="237" t="s">
        <v>142</v>
      </c>
      <c r="C4" s="237"/>
      <c r="D4" s="237"/>
      <c r="E4" s="237"/>
      <c r="F4" s="237"/>
      <c r="G4" s="238"/>
    </row>
    <row r="5" spans="2:7" ht="30" customHeight="1" x14ac:dyDescent="0.2">
      <c r="B5" s="265" t="s">
        <v>222</v>
      </c>
      <c r="C5" s="265"/>
      <c r="D5" s="265"/>
      <c r="E5" s="265"/>
      <c r="F5" s="265"/>
      <c r="G5" s="238"/>
    </row>
    <row r="6" spans="2:7" ht="19.95" customHeight="1" x14ac:dyDescent="0.2">
      <c r="B6" s="240" t="s">
        <v>223</v>
      </c>
      <c r="C6" s="240"/>
      <c r="D6" s="240"/>
      <c r="E6" s="240"/>
      <c r="F6" s="240"/>
    </row>
    <row r="7" spans="2:7" ht="19.95" customHeight="1" x14ac:dyDescent="0.2">
      <c r="B7" s="240" t="s">
        <v>224</v>
      </c>
      <c r="C7" s="240"/>
      <c r="D7" s="240"/>
      <c r="E7" s="240"/>
      <c r="F7" s="240"/>
    </row>
    <row r="8" spans="2:7" ht="19.95" customHeight="1" thickBot="1" x14ac:dyDescent="0.25"/>
    <row r="9" spans="2:7" ht="39" customHeight="1" thickBot="1" x14ac:dyDescent="0.25">
      <c r="B9" s="241" t="s">
        <v>145</v>
      </c>
      <c r="C9" s="242" t="s">
        <v>146</v>
      </c>
      <c r="D9" s="261" t="s">
        <v>147</v>
      </c>
      <c r="E9" s="261" t="s">
        <v>148</v>
      </c>
      <c r="F9" s="242" t="s">
        <v>149</v>
      </c>
    </row>
    <row r="10" spans="2:7" ht="15" customHeight="1" x14ac:dyDescent="0.2">
      <c r="B10" s="243" t="s">
        <v>225</v>
      </c>
      <c r="C10" s="244" t="s">
        <v>151</v>
      </c>
      <c r="D10" s="245">
        <v>180.4</v>
      </c>
      <c r="E10" s="262" t="s">
        <v>226</v>
      </c>
      <c r="F10" s="246">
        <f t="shared" ref="F10:F44" si="0">E10-D10</f>
        <v>0</v>
      </c>
    </row>
    <row r="11" spans="2:7" ht="15" customHeight="1" x14ac:dyDescent="0.2">
      <c r="B11" s="247"/>
      <c r="C11" s="248" t="s">
        <v>227</v>
      </c>
      <c r="D11" s="249">
        <v>188</v>
      </c>
      <c r="E11" s="262" t="s">
        <v>152</v>
      </c>
      <c r="F11" s="250">
        <f t="shared" si="0"/>
        <v>-8</v>
      </c>
    </row>
    <row r="12" spans="2:7" ht="15" customHeight="1" x14ac:dyDescent="0.2">
      <c r="B12" s="251"/>
      <c r="C12" s="248" t="s">
        <v>228</v>
      </c>
      <c r="D12" s="249">
        <v>188</v>
      </c>
      <c r="E12" s="262" t="s">
        <v>152</v>
      </c>
      <c r="F12" s="250">
        <f t="shared" si="0"/>
        <v>-8</v>
      </c>
    </row>
    <row r="13" spans="2:7" ht="15" customHeight="1" x14ac:dyDescent="0.2">
      <c r="B13" s="251"/>
      <c r="C13" s="248" t="s">
        <v>200</v>
      </c>
      <c r="D13" s="249">
        <v>187</v>
      </c>
      <c r="E13" s="262" t="s">
        <v>175</v>
      </c>
      <c r="F13" s="250">
        <f t="shared" si="0"/>
        <v>0</v>
      </c>
    </row>
    <row r="14" spans="2:7" ht="15" customHeight="1" x14ac:dyDescent="0.2">
      <c r="B14" s="251"/>
      <c r="C14" s="233" t="s">
        <v>191</v>
      </c>
      <c r="D14" s="249">
        <v>171</v>
      </c>
      <c r="E14" s="262" t="s">
        <v>199</v>
      </c>
      <c r="F14" s="250">
        <f t="shared" si="0"/>
        <v>0</v>
      </c>
    </row>
    <row r="15" spans="2:7" ht="15" customHeight="1" x14ac:dyDescent="0.2">
      <c r="B15" s="251"/>
      <c r="C15" s="248" t="s">
        <v>202</v>
      </c>
      <c r="D15" s="249">
        <v>175</v>
      </c>
      <c r="E15" s="262" t="s">
        <v>211</v>
      </c>
      <c r="F15" s="250">
        <f t="shared" si="0"/>
        <v>-3</v>
      </c>
    </row>
    <row r="16" spans="2:7" ht="15" customHeight="1" x14ac:dyDescent="0.2">
      <c r="B16" s="251"/>
      <c r="C16" s="248" t="s">
        <v>229</v>
      </c>
      <c r="D16" s="249">
        <v>177</v>
      </c>
      <c r="E16" s="262" t="s">
        <v>198</v>
      </c>
      <c r="F16" s="250">
        <f t="shared" si="0"/>
        <v>0</v>
      </c>
    </row>
    <row r="17" spans="2:6" ht="15" customHeight="1" x14ac:dyDescent="0.2">
      <c r="B17" s="251"/>
      <c r="C17" s="248" t="s">
        <v>163</v>
      </c>
      <c r="D17" s="249">
        <v>174</v>
      </c>
      <c r="E17" s="262" t="s">
        <v>230</v>
      </c>
      <c r="F17" s="250">
        <f t="shared" si="0"/>
        <v>0</v>
      </c>
    </row>
    <row r="18" spans="2:6" ht="15" customHeight="1" x14ac:dyDescent="0.2">
      <c r="B18" s="251"/>
      <c r="C18" s="248" t="s">
        <v>165</v>
      </c>
      <c r="D18" s="249">
        <v>174.2</v>
      </c>
      <c r="E18" s="262" t="s">
        <v>231</v>
      </c>
      <c r="F18" s="250">
        <f t="shared" si="0"/>
        <v>0</v>
      </c>
    </row>
    <row r="19" spans="2:6" ht="15" customHeight="1" x14ac:dyDescent="0.2">
      <c r="B19" s="251"/>
      <c r="C19" s="248" t="s">
        <v>232</v>
      </c>
      <c r="D19" s="249">
        <v>171</v>
      </c>
      <c r="E19" s="262" t="s">
        <v>199</v>
      </c>
      <c r="F19" s="250">
        <f t="shared" si="0"/>
        <v>0</v>
      </c>
    </row>
    <row r="20" spans="2:6" ht="15" customHeight="1" x14ac:dyDescent="0.2">
      <c r="B20" s="251"/>
      <c r="C20" s="248" t="s">
        <v>167</v>
      </c>
      <c r="D20" s="249">
        <v>181</v>
      </c>
      <c r="E20" s="262" t="s">
        <v>212</v>
      </c>
      <c r="F20" s="250">
        <f t="shared" si="0"/>
        <v>0</v>
      </c>
    </row>
    <row r="21" spans="2:6" ht="15" customHeight="1" x14ac:dyDescent="0.2">
      <c r="B21" s="251"/>
      <c r="C21" s="248" t="s">
        <v>170</v>
      </c>
      <c r="D21" s="249">
        <v>183</v>
      </c>
      <c r="E21" s="262" t="s">
        <v>184</v>
      </c>
      <c r="F21" s="250">
        <f t="shared" si="0"/>
        <v>1</v>
      </c>
    </row>
    <row r="22" spans="2:6" ht="15" customHeight="1" x14ac:dyDescent="0.2">
      <c r="B22" s="251"/>
      <c r="C22" s="248" t="s">
        <v>174</v>
      </c>
      <c r="D22" s="249">
        <v>175</v>
      </c>
      <c r="E22" s="262" t="s">
        <v>211</v>
      </c>
      <c r="F22" s="250">
        <f t="shared" si="0"/>
        <v>-3</v>
      </c>
    </row>
    <row r="23" spans="2:6" ht="15" customHeight="1" x14ac:dyDescent="0.2">
      <c r="B23" s="251"/>
      <c r="C23" s="248" t="s">
        <v>176</v>
      </c>
      <c r="D23" s="249">
        <v>183</v>
      </c>
      <c r="E23" s="262" t="s">
        <v>184</v>
      </c>
      <c r="F23" s="250">
        <f t="shared" si="0"/>
        <v>1</v>
      </c>
    </row>
    <row r="24" spans="2:6" ht="15" customHeight="1" x14ac:dyDescent="0.2">
      <c r="B24" s="251"/>
      <c r="C24" s="248" t="s">
        <v>180</v>
      </c>
      <c r="D24" s="249">
        <v>175</v>
      </c>
      <c r="E24" s="262" t="s">
        <v>211</v>
      </c>
      <c r="F24" s="250">
        <f t="shared" si="0"/>
        <v>-3</v>
      </c>
    </row>
    <row r="25" spans="2:6" ht="15" customHeight="1" x14ac:dyDescent="0.2">
      <c r="B25" s="251"/>
      <c r="C25" s="248" t="s">
        <v>214</v>
      </c>
      <c r="D25" s="249">
        <v>184.2</v>
      </c>
      <c r="E25" s="262" t="s">
        <v>233</v>
      </c>
      <c r="F25" s="250">
        <f t="shared" si="0"/>
        <v>-0.59999999999999432</v>
      </c>
    </row>
    <row r="26" spans="2:6" ht="15" customHeight="1" x14ac:dyDescent="0.2">
      <c r="B26" s="251"/>
      <c r="C26" s="248" t="s">
        <v>185</v>
      </c>
      <c r="D26" s="249">
        <v>180</v>
      </c>
      <c r="E26" s="262" t="s">
        <v>152</v>
      </c>
      <c r="F26" s="250">
        <f t="shared" si="0"/>
        <v>0</v>
      </c>
    </row>
    <row r="27" spans="2:6" ht="15" customHeight="1" x14ac:dyDescent="0.2">
      <c r="B27" s="251"/>
      <c r="C27" s="248" t="s">
        <v>187</v>
      </c>
      <c r="D27" s="249">
        <v>177</v>
      </c>
      <c r="E27" s="262" t="s">
        <v>198</v>
      </c>
      <c r="F27" s="250">
        <f t="shared" si="0"/>
        <v>0</v>
      </c>
    </row>
    <row r="28" spans="2:6" ht="15" customHeight="1" thickBot="1" x14ac:dyDescent="0.25">
      <c r="B28" s="251"/>
      <c r="C28" s="248" t="s">
        <v>189</v>
      </c>
      <c r="D28" s="249">
        <v>175</v>
      </c>
      <c r="E28" s="264" t="s">
        <v>234</v>
      </c>
      <c r="F28" s="250">
        <f t="shared" si="0"/>
        <v>0</v>
      </c>
    </row>
    <row r="29" spans="2:6" ht="15" customHeight="1" x14ac:dyDescent="0.2">
      <c r="B29" s="243" t="s">
        <v>235</v>
      </c>
      <c r="C29" s="244" t="s">
        <v>227</v>
      </c>
      <c r="D29" s="245">
        <v>297</v>
      </c>
      <c r="E29" s="245">
        <v>297</v>
      </c>
      <c r="F29" s="246">
        <f t="shared" si="0"/>
        <v>0</v>
      </c>
    </row>
    <row r="30" spans="2:6" ht="15" customHeight="1" x14ac:dyDescent="0.2">
      <c r="B30" s="251"/>
      <c r="C30" s="248" t="s">
        <v>180</v>
      </c>
      <c r="D30" s="249">
        <v>331</v>
      </c>
      <c r="E30" s="249">
        <v>331</v>
      </c>
      <c r="F30" s="250">
        <f t="shared" si="0"/>
        <v>0</v>
      </c>
    </row>
    <row r="31" spans="2:6" ht="15" customHeight="1" thickBot="1" x14ac:dyDescent="0.25">
      <c r="B31" s="251"/>
      <c r="C31" s="253" t="s">
        <v>236</v>
      </c>
      <c r="D31" s="254">
        <v>260</v>
      </c>
      <c r="E31" s="254">
        <v>260</v>
      </c>
      <c r="F31" s="255">
        <f>E31-D31</f>
        <v>0</v>
      </c>
    </row>
    <row r="32" spans="2:6" ht="15" customHeight="1" x14ac:dyDescent="0.2">
      <c r="B32" s="256" t="s">
        <v>237</v>
      </c>
      <c r="C32" s="244" t="s">
        <v>227</v>
      </c>
      <c r="D32" s="245">
        <v>307</v>
      </c>
      <c r="E32" s="245">
        <v>307</v>
      </c>
      <c r="F32" s="246">
        <f t="shared" si="0"/>
        <v>0</v>
      </c>
    </row>
    <row r="33" spans="2:6" ht="15" customHeight="1" x14ac:dyDescent="0.2">
      <c r="B33" s="251"/>
      <c r="C33" s="248" t="s">
        <v>180</v>
      </c>
      <c r="D33" s="249">
        <v>341</v>
      </c>
      <c r="E33" s="249">
        <v>341</v>
      </c>
      <c r="F33" s="250">
        <f t="shared" si="0"/>
        <v>0</v>
      </c>
    </row>
    <row r="34" spans="2:6" ht="15" customHeight="1" thickBot="1" x14ac:dyDescent="0.25">
      <c r="B34" s="252"/>
      <c r="C34" s="253" t="s">
        <v>236</v>
      </c>
      <c r="D34" s="254">
        <v>355</v>
      </c>
      <c r="E34" s="254">
        <v>355</v>
      </c>
      <c r="F34" s="255">
        <f t="shared" si="0"/>
        <v>0</v>
      </c>
    </row>
    <row r="35" spans="2:6" ht="15" customHeight="1" x14ac:dyDescent="0.2">
      <c r="B35" s="256" t="s">
        <v>238</v>
      </c>
      <c r="C35" s="248" t="s">
        <v>239</v>
      </c>
      <c r="D35" s="249">
        <v>490</v>
      </c>
      <c r="E35" s="249">
        <v>490</v>
      </c>
      <c r="F35" s="250">
        <f t="shared" si="0"/>
        <v>0</v>
      </c>
    </row>
    <row r="36" spans="2:6" ht="15" customHeight="1" thickBot="1" x14ac:dyDescent="0.25">
      <c r="B36" s="251"/>
      <c r="C36" s="253" t="s">
        <v>236</v>
      </c>
      <c r="D36" s="254">
        <v>557.5</v>
      </c>
      <c r="E36" s="254">
        <v>557.5</v>
      </c>
      <c r="F36" s="255">
        <f t="shared" si="0"/>
        <v>0</v>
      </c>
    </row>
    <row r="37" spans="2:6" ht="15" customHeight="1" x14ac:dyDescent="0.2">
      <c r="B37" s="256" t="s">
        <v>240</v>
      </c>
      <c r="C37" s="244" t="s">
        <v>227</v>
      </c>
      <c r="D37" s="245">
        <v>601</v>
      </c>
      <c r="E37" s="245">
        <v>601</v>
      </c>
      <c r="F37" s="246">
        <f t="shared" si="0"/>
        <v>0</v>
      </c>
    </row>
    <row r="38" spans="2:6" ht="15" customHeight="1" x14ac:dyDescent="0.2">
      <c r="B38" s="251"/>
      <c r="C38" s="248" t="s">
        <v>239</v>
      </c>
      <c r="D38" s="249">
        <v>500</v>
      </c>
      <c r="E38" s="249">
        <v>500</v>
      </c>
      <c r="F38" s="250">
        <f t="shared" si="0"/>
        <v>0</v>
      </c>
    </row>
    <row r="39" spans="2:6" ht="15" customHeight="1" thickBot="1" x14ac:dyDescent="0.25">
      <c r="B39" s="252"/>
      <c r="C39" s="253" t="s">
        <v>236</v>
      </c>
      <c r="D39" s="254">
        <v>572.5</v>
      </c>
      <c r="E39" s="254">
        <v>572.5</v>
      </c>
      <c r="F39" s="255">
        <f t="shared" si="0"/>
        <v>0</v>
      </c>
    </row>
    <row r="40" spans="2:6" ht="15" customHeight="1" x14ac:dyDescent="0.2">
      <c r="B40" s="256" t="s">
        <v>241</v>
      </c>
      <c r="C40" s="244" t="s">
        <v>227</v>
      </c>
      <c r="D40" s="245">
        <v>657</v>
      </c>
      <c r="E40" s="245">
        <v>657</v>
      </c>
      <c r="F40" s="250">
        <f t="shared" si="0"/>
        <v>0</v>
      </c>
    </row>
    <row r="41" spans="2:6" ht="15" customHeight="1" x14ac:dyDescent="0.2">
      <c r="B41" s="257"/>
      <c r="C41" s="248" t="s">
        <v>239</v>
      </c>
      <c r="D41" s="249">
        <v>612</v>
      </c>
      <c r="E41" s="249">
        <v>612</v>
      </c>
      <c r="F41" s="250">
        <f t="shared" si="0"/>
        <v>0</v>
      </c>
    </row>
    <row r="42" spans="2:6" ht="15" customHeight="1" thickBot="1" x14ac:dyDescent="0.25">
      <c r="B42" s="252"/>
      <c r="C42" s="253" t="s">
        <v>236</v>
      </c>
      <c r="D42" s="254">
        <v>595</v>
      </c>
      <c r="E42" s="254">
        <v>595</v>
      </c>
      <c r="F42" s="255">
        <f t="shared" si="0"/>
        <v>0</v>
      </c>
    </row>
    <row r="43" spans="2:6" ht="15" customHeight="1" x14ac:dyDescent="0.2">
      <c r="B43" s="256" t="s">
        <v>242</v>
      </c>
      <c r="C43" s="248" t="s">
        <v>239</v>
      </c>
      <c r="D43" s="245">
        <v>307</v>
      </c>
      <c r="E43" s="245">
        <v>307</v>
      </c>
      <c r="F43" s="246">
        <f t="shared" si="0"/>
        <v>0</v>
      </c>
    </row>
    <row r="44" spans="2:6" ht="15" customHeight="1" thickBot="1" x14ac:dyDescent="0.25">
      <c r="B44" s="252"/>
      <c r="C44" s="253" t="s">
        <v>236</v>
      </c>
      <c r="D44" s="254">
        <v>312.5</v>
      </c>
      <c r="E44" s="254">
        <v>312.5</v>
      </c>
      <c r="F44" s="255">
        <f t="shared" si="0"/>
        <v>0</v>
      </c>
    </row>
    <row r="45" spans="2:6" x14ac:dyDescent="0.2">
      <c r="F45" s="103" t="s">
        <v>56</v>
      </c>
    </row>
    <row r="47" spans="2:6" x14ac:dyDescent="0.2">
      <c r="F47" s="258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8671875" defaultRowHeight="11.4" x14ac:dyDescent="0.2"/>
  <cols>
    <col min="1" max="1" width="2.6640625" style="233" customWidth="1"/>
    <col min="2" max="2" width="31.33203125" style="233" customWidth="1"/>
    <col min="3" max="3" width="25.5546875" style="233" customWidth="1"/>
    <col min="4" max="4" width="14.6640625" style="233" bestFit="1" customWidth="1"/>
    <col min="5" max="5" width="15.109375" style="233" customWidth="1"/>
    <col min="6" max="6" width="13.5546875" style="233" customWidth="1"/>
    <col min="7" max="7" width="3.33203125" style="233" customWidth="1"/>
    <col min="8" max="16384" width="8.88671875" style="233"/>
  </cols>
  <sheetData>
    <row r="1" spans="1:7" ht="14.25" customHeight="1" x14ac:dyDescent="0.2">
      <c r="A1" s="266"/>
      <c r="B1" s="266"/>
      <c r="C1" s="266"/>
      <c r="D1" s="266"/>
      <c r="E1" s="266"/>
      <c r="F1" s="266"/>
    </row>
    <row r="2" spans="1:7" ht="10.5" customHeight="1" thickBot="1" x14ac:dyDescent="0.25">
      <c r="A2" s="266"/>
      <c r="B2" s="266"/>
      <c r="C2" s="266"/>
      <c r="D2" s="266"/>
      <c r="E2" s="266"/>
      <c r="F2" s="266"/>
    </row>
    <row r="3" spans="1:7" ht="19.95" customHeight="1" thickBot="1" x14ac:dyDescent="0.25">
      <c r="A3" s="266"/>
      <c r="B3" s="267" t="s">
        <v>243</v>
      </c>
      <c r="C3" s="268"/>
      <c r="D3" s="268"/>
      <c r="E3" s="268"/>
      <c r="F3" s="269"/>
    </row>
    <row r="4" spans="1:7" ht="15.75" customHeight="1" x14ac:dyDescent="0.2">
      <c r="A4" s="266"/>
      <c r="B4" s="6"/>
      <c r="C4" s="6"/>
      <c r="D4" s="6"/>
      <c r="E4" s="6"/>
      <c r="F4" s="6"/>
    </row>
    <row r="5" spans="1:7" ht="20.399999999999999" customHeight="1" x14ac:dyDescent="0.2">
      <c r="A5" s="266"/>
      <c r="B5" s="270" t="s">
        <v>244</v>
      </c>
      <c r="C5" s="270"/>
      <c r="D5" s="270"/>
      <c r="E5" s="270"/>
      <c r="F5" s="270"/>
      <c r="G5" s="238"/>
    </row>
    <row r="6" spans="1:7" ht="19.95" customHeight="1" x14ac:dyDescent="0.2">
      <c r="A6" s="266"/>
      <c r="B6" s="271" t="s">
        <v>245</v>
      </c>
      <c r="C6" s="271"/>
      <c r="D6" s="271"/>
      <c r="E6" s="271"/>
      <c r="F6" s="271"/>
      <c r="G6" s="238"/>
    </row>
    <row r="7" spans="1:7" ht="19.95" customHeight="1" thickBot="1" x14ac:dyDescent="0.25">
      <c r="A7" s="266"/>
      <c r="B7" s="266"/>
      <c r="C7" s="266"/>
      <c r="D7" s="266"/>
      <c r="E7" s="266"/>
      <c r="F7" s="266"/>
    </row>
    <row r="8" spans="1:7" ht="39" customHeight="1" thickBot="1" x14ac:dyDescent="0.25">
      <c r="A8" s="266"/>
      <c r="B8" s="272" t="s">
        <v>145</v>
      </c>
      <c r="C8" s="273" t="s">
        <v>146</v>
      </c>
      <c r="D8" s="273" t="s">
        <v>147</v>
      </c>
      <c r="E8" s="274" t="str">
        <f>[9]CALCULO!$F$6</f>
        <v>Semana 
16 - 22/09
2019</v>
      </c>
      <c r="F8" s="273" t="s">
        <v>149</v>
      </c>
    </row>
    <row r="9" spans="1:7" ht="15" customHeight="1" x14ac:dyDescent="0.2">
      <c r="A9" s="266"/>
      <c r="B9" s="275" t="s">
        <v>246</v>
      </c>
      <c r="C9" s="276" t="s">
        <v>151</v>
      </c>
      <c r="D9" s="277">
        <v>30.875965235247893</v>
      </c>
      <c r="E9" s="277">
        <f>[9]CALCULO!$D$34</f>
        <v>34.092408779524874</v>
      </c>
      <c r="F9" s="278">
        <f>E9-D9</f>
        <v>3.2164435442769808</v>
      </c>
    </row>
    <row r="10" spans="1:7" ht="15" customHeight="1" x14ac:dyDescent="0.2">
      <c r="A10" s="266"/>
      <c r="B10" s="279"/>
      <c r="C10" s="280" t="s">
        <v>227</v>
      </c>
      <c r="D10" s="281">
        <v>28.195688917115202</v>
      </c>
      <c r="E10" s="281">
        <f>[9]CALCULO!$J$34</f>
        <v>31.002509732248392</v>
      </c>
      <c r="F10" s="282">
        <f>E10-D10</f>
        <v>2.8068208151331895</v>
      </c>
    </row>
    <row r="11" spans="1:7" ht="15" customHeight="1" x14ac:dyDescent="0.2">
      <c r="A11" s="266"/>
      <c r="B11" s="283"/>
      <c r="C11" s="280" t="s">
        <v>200</v>
      </c>
      <c r="D11" s="281">
        <v>24.675900000000134</v>
      </c>
      <c r="E11" s="281">
        <f>[9]CALCULO!$P$34</f>
        <v>25.634550000000065</v>
      </c>
      <c r="F11" s="282">
        <f>E11-D11</f>
        <v>0.95864999999993117</v>
      </c>
    </row>
    <row r="12" spans="1:7" ht="15" customHeight="1" x14ac:dyDescent="0.2">
      <c r="A12" s="266"/>
      <c r="B12" s="283"/>
      <c r="C12" s="283" t="s">
        <v>247</v>
      </c>
      <c r="D12" s="281">
        <v>29.149996979104813</v>
      </c>
      <c r="E12" s="281">
        <f>[9]CALCULO!$V$34</f>
        <v>29.149996979104813</v>
      </c>
      <c r="F12" s="282">
        <f>E12-D12</f>
        <v>0</v>
      </c>
    </row>
    <row r="13" spans="1:7" ht="15" customHeight="1" thickBot="1" x14ac:dyDescent="0.25">
      <c r="A13" s="266"/>
      <c r="B13" s="284"/>
      <c r="C13" s="285" t="s">
        <v>214</v>
      </c>
      <c r="D13" s="286">
        <v>26.138360702945967</v>
      </c>
      <c r="E13" s="286">
        <f>[9]CALCULO!$AH$34</f>
        <v>26.598765165470166</v>
      </c>
      <c r="F13" s="287">
        <f>E13-D13</f>
        <v>0.46040446252419898</v>
      </c>
    </row>
    <row r="14" spans="1:7" ht="15" customHeight="1" thickBot="1" x14ac:dyDescent="0.25">
      <c r="A14" s="266"/>
      <c r="B14" s="288" t="s">
        <v>248</v>
      </c>
      <c r="C14" s="289" t="s">
        <v>249</v>
      </c>
      <c r="D14" s="290"/>
      <c r="E14" s="290"/>
      <c r="F14" s="291"/>
    </row>
    <row r="15" spans="1:7" ht="15" customHeight="1" x14ac:dyDescent="0.2">
      <c r="A15" s="266"/>
      <c r="B15" s="283"/>
      <c r="C15" s="276" t="s">
        <v>151</v>
      </c>
      <c r="D15" s="277">
        <v>37.504904767091652</v>
      </c>
      <c r="E15" s="277">
        <f>[9]CALCULO!$H$71</f>
        <v>35.838176959493389</v>
      </c>
      <c r="F15" s="278">
        <f>E15-D15</f>
        <v>-1.6667278075982637</v>
      </c>
    </row>
    <row r="16" spans="1:7" ht="15" customHeight="1" x14ac:dyDescent="0.2">
      <c r="A16" s="266"/>
      <c r="B16" s="283"/>
      <c r="C16" s="280" t="s">
        <v>200</v>
      </c>
      <c r="D16" s="281">
        <v>30.060005377259412</v>
      </c>
      <c r="E16" s="281">
        <f>[9]CALCULO!$Q$71</f>
        <v>29.971884955922398</v>
      </c>
      <c r="F16" s="282">
        <f t="shared" ref="F16" si="0">E16-D16</f>
        <v>-8.8120421337013255E-2</v>
      </c>
    </row>
    <row r="17" spans="1:6" ht="15" customHeight="1" x14ac:dyDescent="0.2">
      <c r="A17" s="266"/>
      <c r="B17" s="283"/>
      <c r="C17" s="280" t="s">
        <v>247</v>
      </c>
      <c r="D17" s="281">
        <v>42.814199999818641</v>
      </c>
      <c r="E17" s="281">
        <f>[9]CALCULO!$Z$71</f>
        <v>43.354192285824489</v>
      </c>
      <c r="F17" s="282">
        <f>E17-D17</f>
        <v>0.53999228600584814</v>
      </c>
    </row>
    <row r="18" spans="1:6" ht="15" customHeight="1" x14ac:dyDescent="0.2">
      <c r="A18" s="266"/>
      <c r="B18" s="283"/>
      <c r="C18" s="280" t="s">
        <v>227</v>
      </c>
      <c r="D18" s="281">
        <v>42.411264276086243</v>
      </c>
      <c r="E18" s="281">
        <f>[9]CALCULO!$AI$71</f>
        <v>42.384928307508339</v>
      </c>
      <c r="F18" s="282">
        <f>E18-D18</f>
        <v>-2.6335968577903657E-2</v>
      </c>
    </row>
    <row r="19" spans="1:6" ht="15" customHeight="1" x14ac:dyDescent="0.2">
      <c r="A19" s="266"/>
      <c r="B19" s="283"/>
      <c r="C19" s="280" t="s">
        <v>168</v>
      </c>
      <c r="D19" s="281">
        <v>51.202500000014851</v>
      </c>
      <c r="E19" s="281">
        <f>[9]CALCULO!$AR$71</f>
        <v>51.202500000014851</v>
      </c>
      <c r="F19" s="282">
        <f>E19-D19</f>
        <v>0</v>
      </c>
    </row>
    <row r="20" spans="1:6" ht="15" customHeight="1" x14ac:dyDescent="0.2">
      <c r="A20" s="266"/>
      <c r="B20" s="283"/>
      <c r="C20" s="280" t="s">
        <v>214</v>
      </c>
      <c r="D20" s="281">
        <v>38.187184163440705</v>
      </c>
      <c r="E20" s="281">
        <f>[9]CALCULO!$BA$71</f>
        <v>40.227676552052195</v>
      </c>
      <c r="F20" s="282">
        <f>E20-D20</f>
        <v>2.0404923886114901</v>
      </c>
    </row>
    <row r="21" spans="1:6" ht="15" customHeight="1" thickBot="1" x14ac:dyDescent="0.25">
      <c r="A21" s="266"/>
      <c r="B21" s="284"/>
      <c r="C21" s="285" t="s">
        <v>236</v>
      </c>
      <c r="D21" s="286">
        <v>36.917637959855014</v>
      </c>
      <c r="E21" s="286">
        <f>[9]CALCULO!$BJ$71</f>
        <v>40.889996027641928</v>
      </c>
      <c r="F21" s="287">
        <f>E21-D21</f>
        <v>3.9723580677869137</v>
      </c>
    </row>
    <row r="22" spans="1:6" ht="15" customHeight="1" thickBot="1" x14ac:dyDescent="0.25">
      <c r="A22" s="266"/>
      <c r="B22" s="292" t="s">
        <v>250</v>
      </c>
      <c r="C22" s="289" t="s">
        <v>251</v>
      </c>
      <c r="D22" s="290"/>
      <c r="E22" s="293"/>
      <c r="F22" s="294" t="s">
        <v>252</v>
      </c>
    </row>
    <row r="23" spans="1:6" ht="15" customHeight="1" thickBot="1" x14ac:dyDescent="0.25">
      <c r="A23" s="266"/>
      <c r="B23" s="283"/>
      <c r="C23" s="280"/>
      <c r="D23" s="282" t="s">
        <v>253</v>
      </c>
      <c r="E23" s="282" t="s">
        <v>254</v>
      </c>
      <c r="F23" s="281"/>
    </row>
    <row r="24" spans="1:6" ht="15" customHeight="1" thickBot="1" x14ac:dyDescent="0.25">
      <c r="A24" s="266"/>
      <c r="B24" s="295"/>
      <c r="C24" s="296"/>
      <c r="D24" s="293"/>
      <c r="E24" s="297"/>
      <c r="F24" s="297"/>
    </row>
    <row r="25" spans="1:6" ht="15" customHeight="1" thickBot="1" x14ac:dyDescent="0.25">
      <c r="A25" s="266"/>
      <c r="B25" s="292" t="s">
        <v>255</v>
      </c>
      <c r="C25" s="298" t="s">
        <v>256</v>
      </c>
      <c r="D25" s="281">
        <v>150.99</v>
      </c>
      <c r="E25" s="281">
        <f>[9]CALCULO!$D$94</f>
        <v>150.99296379853334</v>
      </c>
      <c r="F25" s="282">
        <f>E25-D25</f>
        <v>2.9637985333295092E-3</v>
      </c>
    </row>
    <row r="26" spans="1:6" ht="15" customHeight="1" thickBot="1" x14ac:dyDescent="0.25">
      <c r="A26" s="266"/>
      <c r="B26" s="295"/>
      <c r="C26" s="296"/>
      <c r="D26" s="293"/>
      <c r="E26" s="297"/>
      <c r="F26" s="294"/>
    </row>
    <row r="27" spans="1:6" ht="15" customHeight="1" thickBot="1" x14ac:dyDescent="0.25">
      <c r="A27" s="266"/>
      <c r="B27" s="299" t="s">
        <v>257</v>
      </c>
      <c r="C27" s="299" t="s">
        <v>258</v>
      </c>
      <c r="D27" s="297">
        <v>133.26356847636876</v>
      </c>
      <c r="E27" s="297">
        <f>[9]CALCULO!$D$118</f>
        <v>133.26356847636876</v>
      </c>
      <c r="F27" s="294">
        <f>E27-D27</f>
        <v>0</v>
      </c>
    </row>
    <row r="28" spans="1:6" x14ac:dyDescent="0.2">
      <c r="A28" s="266"/>
      <c r="B28" s="266"/>
      <c r="C28" s="266"/>
      <c r="D28" s="266"/>
      <c r="E28" s="266"/>
      <c r="F28" s="103" t="s">
        <v>56</v>
      </c>
    </row>
    <row r="30" spans="1:6" x14ac:dyDescent="0.2">
      <c r="F30" s="258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Normal="100" zoomScaleSheetLayoutView="90" workbookViewId="0"/>
  </sheetViews>
  <sheetFormatPr baseColWidth="10" defaultColWidth="11.44140625" defaultRowHeight="14.4" x14ac:dyDescent="0.3"/>
  <cols>
    <col min="1" max="1" width="4" style="302" customWidth="1"/>
    <col min="2" max="2" width="38.6640625" style="302" customWidth="1"/>
    <col min="3" max="3" width="22.33203125" style="302" customWidth="1"/>
    <col min="4" max="4" width="15.33203125" style="302" customWidth="1"/>
    <col min="5" max="5" width="14.44140625" style="302" customWidth="1"/>
    <col min="6" max="6" width="13.5546875" style="302" customWidth="1"/>
    <col min="7" max="7" width="2.33203125" style="302" customWidth="1"/>
    <col min="8" max="16384" width="11.44140625" style="303"/>
  </cols>
  <sheetData>
    <row r="1" spans="1:12" x14ac:dyDescent="0.3">
      <c r="A1" s="300"/>
      <c r="B1" s="300"/>
      <c r="C1" s="300"/>
      <c r="D1" s="300"/>
      <c r="E1" s="300"/>
      <c r="F1" s="301"/>
    </row>
    <row r="2" spans="1:12" ht="15" thickBot="1" x14ac:dyDescent="0.35">
      <c r="A2" s="300"/>
      <c r="B2" s="304"/>
      <c r="C2" s="304"/>
      <c r="D2" s="304"/>
      <c r="E2" s="304"/>
      <c r="F2" s="305"/>
    </row>
    <row r="3" spans="1:12" ht="16.95" customHeight="1" thickBot="1" x14ac:dyDescent="0.35">
      <c r="A3" s="300"/>
      <c r="B3" s="267" t="s">
        <v>259</v>
      </c>
      <c r="C3" s="268"/>
      <c r="D3" s="268"/>
      <c r="E3" s="268"/>
      <c r="F3" s="269"/>
    </row>
    <row r="4" spans="1:12" x14ac:dyDescent="0.3">
      <c r="A4" s="300"/>
      <c r="B4" s="306"/>
      <c r="C4" s="307"/>
      <c r="D4" s="308"/>
      <c r="E4" s="308"/>
      <c r="F4" s="309"/>
    </row>
    <row r="5" spans="1:12" x14ac:dyDescent="0.3">
      <c r="A5" s="300"/>
      <c r="B5" s="310" t="s">
        <v>260</v>
      </c>
      <c r="C5" s="310"/>
      <c r="D5" s="310"/>
      <c r="E5" s="310"/>
      <c r="F5" s="310"/>
      <c r="G5" s="311"/>
    </row>
    <row r="6" spans="1:12" x14ac:dyDescent="0.3">
      <c r="A6" s="300"/>
      <c r="B6" s="310" t="s">
        <v>261</v>
      </c>
      <c r="C6" s="310"/>
      <c r="D6" s="310"/>
      <c r="E6" s="310"/>
      <c r="F6" s="310"/>
      <c r="G6" s="311"/>
    </row>
    <row r="7" spans="1:12" ht="15" thickBot="1" x14ac:dyDescent="0.35">
      <c r="A7" s="300"/>
      <c r="B7" s="312"/>
      <c r="C7" s="312"/>
      <c r="D7" s="312"/>
      <c r="E7" s="312"/>
      <c r="F7" s="300"/>
    </row>
    <row r="8" spans="1:12" ht="44.4" customHeight="1" thickBot="1" x14ac:dyDescent="0.35">
      <c r="A8" s="300"/>
      <c r="B8" s="313" t="s">
        <v>262</v>
      </c>
      <c r="C8" s="314" t="s">
        <v>146</v>
      </c>
      <c r="D8" s="315" t="s">
        <v>147</v>
      </c>
      <c r="E8" s="315" t="str">
        <f>'[10]XDatos AND+INFX'!C4</f>
        <v>Semana 
16 - 22/09
2019</v>
      </c>
      <c r="F8" s="316" t="s">
        <v>149</v>
      </c>
    </row>
    <row r="9" spans="1:12" x14ac:dyDescent="0.3">
      <c r="A9" s="300"/>
      <c r="B9" s="317" t="s">
        <v>263</v>
      </c>
      <c r="C9" s="318" t="s">
        <v>227</v>
      </c>
      <c r="D9" s="319">
        <v>227.75</v>
      </c>
      <c r="E9" s="319">
        <f>[10]Datos!$F$14</f>
        <v>225.25</v>
      </c>
      <c r="F9" s="320">
        <f>E9-D9</f>
        <v>-2.5</v>
      </c>
    </row>
    <row r="10" spans="1:12" x14ac:dyDescent="0.3">
      <c r="A10" s="300"/>
      <c r="B10" s="321" t="s">
        <v>264</v>
      </c>
      <c r="C10" s="322" t="s">
        <v>200</v>
      </c>
      <c r="D10" s="323">
        <v>228</v>
      </c>
      <c r="E10" s="323">
        <f>[10]Datos!$F$15</f>
        <v>220</v>
      </c>
      <c r="F10" s="324">
        <f t="shared" ref="F10:F48" si="0">E10-D10</f>
        <v>-8</v>
      </c>
    </row>
    <row r="11" spans="1:12" x14ac:dyDescent="0.3">
      <c r="A11" s="300"/>
      <c r="B11" s="321"/>
      <c r="C11" s="322" t="s">
        <v>265</v>
      </c>
      <c r="D11" s="323">
        <v>227</v>
      </c>
      <c r="E11" s="323">
        <f>[10]Datos!$F$9</f>
        <v>222</v>
      </c>
      <c r="F11" s="324">
        <f t="shared" si="0"/>
        <v>-5</v>
      </c>
    </row>
    <row r="12" spans="1:12" x14ac:dyDescent="0.3">
      <c r="A12" s="300"/>
      <c r="B12" s="321"/>
      <c r="C12" s="322" t="s">
        <v>206</v>
      </c>
      <c r="D12" s="323">
        <v>225.375</v>
      </c>
      <c r="E12" s="323">
        <f>[10]Datos!$F$12</f>
        <v>223.25</v>
      </c>
      <c r="F12" s="324">
        <f t="shared" si="0"/>
        <v>-2.125</v>
      </c>
      <c r="L12" s="325"/>
    </row>
    <row r="13" spans="1:12" x14ac:dyDescent="0.3">
      <c r="A13" s="300"/>
      <c r="B13" s="321"/>
      <c r="C13" s="322" t="s">
        <v>266</v>
      </c>
      <c r="D13" s="323">
        <v>222.5</v>
      </c>
      <c r="E13" s="323">
        <f>[10]Datos!$F$8</f>
        <v>221.11</v>
      </c>
      <c r="F13" s="324">
        <f t="shared" si="0"/>
        <v>-1.3899999999999864</v>
      </c>
    </row>
    <row r="14" spans="1:12" x14ac:dyDescent="0.3">
      <c r="A14" s="300"/>
      <c r="B14" s="321"/>
      <c r="C14" s="322" t="s">
        <v>267</v>
      </c>
      <c r="D14" s="323">
        <v>231.87</v>
      </c>
      <c r="E14" s="323">
        <f>[10]Datos!$F$10</f>
        <v>231.87</v>
      </c>
      <c r="F14" s="324">
        <f t="shared" si="0"/>
        <v>0</v>
      </c>
    </row>
    <row r="15" spans="1:12" x14ac:dyDescent="0.3">
      <c r="A15" s="300"/>
      <c r="B15" s="321"/>
      <c r="C15" s="322" t="s">
        <v>180</v>
      </c>
      <c r="D15" s="323">
        <v>239.07</v>
      </c>
      <c r="E15" s="323">
        <f>[10]Datos!$F$11</f>
        <v>226.70499999999998</v>
      </c>
      <c r="F15" s="324">
        <f t="shared" si="0"/>
        <v>-12.365000000000009</v>
      </c>
    </row>
    <row r="16" spans="1:12" x14ac:dyDescent="0.3">
      <c r="A16" s="300"/>
      <c r="B16" s="321"/>
      <c r="C16" s="322" t="s">
        <v>183</v>
      </c>
      <c r="D16" s="323">
        <v>235</v>
      </c>
      <c r="E16" s="323">
        <f>[10]Datos!$F$16</f>
        <v>235</v>
      </c>
      <c r="F16" s="324">
        <f t="shared" si="0"/>
        <v>0</v>
      </c>
    </row>
    <row r="17" spans="1:6" x14ac:dyDescent="0.3">
      <c r="A17" s="300"/>
      <c r="B17" s="321"/>
      <c r="C17" s="322" t="s">
        <v>214</v>
      </c>
      <c r="D17" s="323">
        <v>221</v>
      </c>
      <c r="E17" s="323">
        <f>[10]Datos!$F$13</f>
        <v>218</v>
      </c>
      <c r="F17" s="324">
        <f t="shared" si="0"/>
        <v>-3</v>
      </c>
    </row>
    <row r="18" spans="1:6" x14ac:dyDescent="0.3">
      <c r="A18" s="300"/>
      <c r="B18" s="326" t="s">
        <v>268</v>
      </c>
      <c r="C18" s="327" t="s">
        <v>227</v>
      </c>
      <c r="D18" s="328">
        <v>208</v>
      </c>
      <c r="E18" s="328">
        <f>[10]Datos!$F$23</f>
        <v>204.25</v>
      </c>
      <c r="F18" s="329">
        <f t="shared" si="0"/>
        <v>-3.75</v>
      </c>
    </row>
    <row r="19" spans="1:6" x14ac:dyDescent="0.3">
      <c r="A19" s="300"/>
      <c r="B19" s="321" t="s">
        <v>269</v>
      </c>
      <c r="C19" s="322" t="s">
        <v>265</v>
      </c>
      <c r="D19" s="323">
        <v>209.5</v>
      </c>
      <c r="E19" s="323">
        <f>[10]Datos!$F$19</f>
        <v>206</v>
      </c>
      <c r="F19" s="324">
        <f t="shared" si="0"/>
        <v>-3.5</v>
      </c>
    </row>
    <row r="20" spans="1:6" x14ac:dyDescent="0.3">
      <c r="A20" s="300"/>
      <c r="B20" s="321"/>
      <c r="C20" s="322" t="s">
        <v>206</v>
      </c>
      <c r="D20" s="323">
        <v>207.875</v>
      </c>
      <c r="E20" s="323">
        <f>[10]Datos!$F$20</f>
        <v>205.125</v>
      </c>
      <c r="F20" s="324">
        <f t="shared" si="0"/>
        <v>-2.75</v>
      </c>
    </row>
    <row r="21" spans="1:6" x14ac:dyDescent="0.3">
      <c r="A21" s="300"/>
      <c r="B21" s="321"/>
      <c r="C21" s="322" t="s">
        <v>266</v>
      </c>
      <c r="D21" s="330">
        <v>207.75</v>
      </c>
      <c r="E21" s="330">
        <f>[10]Datos!$F$18</f>
        <v>204.22499999999999</v>
      </c>
      <c r="F21" s="324">
        <f t="shared" si="0"/>
        <v>-3.5250000000000057</v>
      </c>
    </row>
    <row r="22" spans="1:6" x14ac:dyDescent="0.3">
      <c r="A22" s="300"/>
      <c r="B22" s="321"/>
      <c r="C22" s="322" t="s">
        <v>180</v>
      </c>
      <c r="D22" s="330">
        <v>216.20499999999998</v>
      </c>
      <c r="E22" s="330">
        <f>[10]Datos!$F$21</f>
        <v>208.75</v>
      </c>
      <c r="F22" s="324">
        <f t="shared" si="0"/>
        <v>-7.4549999999999841</v>
      </c>
    </row>
    <row r="23" spans="1:6" x14ac:dyDescent="0.3">
      <c r="A23" s="300"/>
      <c r="B23" s="321"/>
      <c r="C23" s="322" t="s">
        <v>270</v>
      </c>
      <c r="D23" s="330">
        <v>206</v>
      </c>
      <c r="E23" s="330">
        <f>[10]Datos!$F$22</f>
        <v>206</v>
      </c>
      <c r="F23" s="324">
        <f t="shared" si="0"/>
        <v>0</v>
      </c>
    </row>
    <row r="24" spans="1:6" x14ac:dyDescent="0.3">
      <c r="A24" s="300"/>
      <c r="B24" s="321"/>
      <c r="C24" s="322" t="s">
        <v>183</v>
      </c>
      <c r="D24" s="330">
        <v>207.5</v>
      </c>
      <c r="E24" s="330">
        <f>[10]Datos!$F$24</f>
        <v>207.5</v>
      </c>
      <c r="F24" s="324">
        <f t="shared" si="0"/>
        <v>0</v>
      </c>
    </row>
    <row r="25" spans="1:6" x14ac:dyDescent="0.3">
      <c r="A25" s="300"/>
      <c r="B25" s="331"/>
      <c r="C25" s="332" t="s">
        <v>214</v>
      </c>
      <c r="D25" s="333">
        <v>205</v>
      </c>
      <c r="E25" s="333">
        <f>[10]Datos!$F$25</f>
        <v>202</v>
      </c>
      <c r="F25" s="334">
        <f t="shared" si="0"/>
        <v>-3</v>
      </c>
    </row>
    <row r="26" spans="1:6" x14ac:dyDescent="0.3">
      <c r="A26" s="300"/>
      <c r="B26" s="326" t="s">
        <v>271</v>
      </c>
      <c r="C26" s="327" t="s">
        <v>265</v>
      </c>
      <c r="D26" s="328">
        <v>205</v>
      </c>
      <c r="E26" s="328">
        <f>[10]Datos!$F$28</f>
        <v>200.5</v>
      </c>
      <c r="F26" s="335">
        <f t="shared" si="0"/>
        <v>-4.5</v>
      </c>
    </row>
    <row r="27" spans="1:6" x14ac:dyDescent="0.3">
      <c r="A27" s="300"/>
      <c r="B27" s="321"/>
      <c r="C27" s="322" t="s">
        <v>206</v>
      </c>
      <c r="D27" s="330">
        <v>201.625</v>
      </c>
      <c r="E27" s="330">
        <f>[10]Datos!$F$29</f>
        <v>198.875</v>
      </c>
      <c r="F27" s="324">
        <f t="shared" si="0"/>
        <v>-2.75</v>
      </c>
    </row>
    <row r="28" spans="1:6" x14ac:dyDescent="0.3">
      <c r="A28" s="300"/>
      <c r="B28" s="321" t="s">
        <v>272</v>
      </c>
      <c r="C28" s="322" t="s">
        <v>266</v>
      </c>
      <c r="D28" s="330">
        <v>203.5</v>
      </c>
      <c r="E28" s="330">
        <f>[10]Datos!$F$27</f>
        <v>197.4</v>
      </c>
      <c r="F28" s="324">
        <f t="shared" si="0"/>
        <v>-6.0999999999999943</v>
      </c>
    </row>
    <row r="29" spans="1:6" x14ac:dyDescent="0.3">
      <c r="A29" s="300"/>
      <c r="B29" s="321"/>
      <c r="C29" s="322" t="s">
        <v>267</v>
      </c>
      <c r="D29" s="330">
        <v>202.39499999999998</v>
      </c>
      <c r="E29" s="330">
        <f>[10]Datos!$F$32</f>
        <v>202.39499999999998</v>
      </c>
      <c r="F29" s="324">
        <f t="shared" si="0"/>
        <v>0</v>
      </c>
    </row>
    <row r="30" spans="1:6" x14ac:dyDescent="0.3">
      <c r="A30" s="300"/>
      <c r="B30" s="321"/>
      <c r="C30" s="322" t="s">
        <v>180</v>
      </c>
      <c r="D30" s="330">
        <v>206.5</v>
      </c>
      <c r="E30" s="330">
        <f>[10]Datos!$F$30</f>
        <v>206.5</v>
      </c>
      <c r="F30" s="324">
        <f t="shared" si="0"/>
        <v>0</v>
      </c>
    </row>
    <row r="31" spans="1:6" x14ac:dyDescent="0.3">
      <c r="A31" s="300"/>
      <c r="B31" s="321"/>
      <c r="C31" s="322" t="s">
        <v>183</v>
      </c>
      <c r="D31" s="323">
        <v>185</v>
      </c>
      <c r="E31" s="323">
        <f>[10]Datos!$F$31</f>
        <v>185</v>
      </c>
      <c r="F31" s="324">
        <f t="shared" si="0"/>
        <v>0</v>
      </c>
    </row>
    <row r="32" spans="1:6" x14ac:dyDescent="0.3">
      <c r="A32" s="300"/>
      <c r="B32" s="331"/>
      <c r="C32" s="332" t="s">
        <v>227</v>
      </c>
      <c r="D32" s="336">
        <v>202.5</v>
      </c>
      <c r="E32" s="336">
        <f>[10]Datos!$F$33</f>
        <v>192.5</v>
      </c>
      <c r="F32" s="334">
        <f t="shared" si="0"/>
        <v>-10</v>
      </c>
    </row>
    <row r="33" spans="1:6" x14ac:dyDescent="0.3">
      <c r="A33" s="300"/>
      <c r="B33" s="326" t="s">
        <v>273</v>
      </c>
      <c r="C33" s="327" t="s">
        <v>265</v>
      </c>
      <c r="D33" s="337">
        <v>202.5</v>
      </c>
      <c r="E33" s="337">
        <f>[10]Datos!$F$36</f>
        <v>200</v>
      </c>
      <c r="F33" s="329">
        <f t="shared" si="0"/>
        <v>-2.5</v>
      </c>
    </row>
    <row r="34" spans="1:6" x14ac:dyDescent="0.3">
      <c r="A34" s="300"/>
      <c r="B34" s="321"/>
      <c r="C34" s="322" t="s">
        <v>266</v>
      </c>
      <c r="D34" s="323">
        <v>205.125</v>
      </c>
      <c r="E34" s="323">
        <f>[10]Datos!$F$35</f>
        <v>202.5</v>
      </c>
      <c r="F34" s="324">
        <f t="shared" si="0"/>
        <v>-2.625</v>
      </c>
    </row>
    <row r="35" spans="1:6" x14ac:dyDescent="0.3">
      <c r="A35" s="300"/>
      <c r="B35" s="321"/>
      <c r="C35" s="322" t="s">
        <v>180</v>
      </c>
      <c r="D35" s="323">
        <v>207.68</v>
      </c>
      <c r="E35" s="323">
        <f>[10]Datos!$F$37</f>
        <v>203.73500000000001</v>
      </c>
      <c r="F35" s="324">
        <f t="shared" si="0"/>
        <v>-3.9449999999999932</v>
      </c>
    </row>
    <row r="36" spans="1:6" x14ac:dyDescent="0.3">
      <c r="A36" s="300"/>
      <c r="B36" s="331"/>
      <c r="C36" s="332" t="s">
        <v>183</v>
      </c>
      <c r="D36" s="336">
        <v>205</v>
      </c>
      <c r="E36" s="336">
        <f>[10]Datos!$F$38</f>
        <v>205</v>
      </c>
      <c r="F36" s="334">
        <f t="shared" si="0"/>
        <v>0</v>
      </c>
    </row>
    <row r="37" spans="1:6" x14ac:dyDescent="0.3">
      <c r="A37" s="300"/>
      <c r="B37" s="326" t="s">
        <v>274</v>
      </c>
      <c r="C37" s="327" t="s">
        <v>265</v>
      </c>
      <c r="D37" s="337">
        <v>75</v>
      </c>
      <c r="E37" s="337">
        <f>[10]Datos!$F$41</f>
        <v>75</v>
      </c>
      <c r="F37" s="329">
        <f t="shared" si="0"/>
        <v>0</v>
      </c>
    </row>
    <row r="38" spans="1:6" x14ac:dyDescent="0.3">
      <c r="A38" s="300"/>
      <c r="B38" s="321"/>
      <c r="C38" s="322" t="s">
        <v>266</v>
      </c>
      <c r="D38" s="323">
        <v>83</v>
      </c>
      <c r="E38" s="323">
        <f>[10]Datos!$F$40</f>
        <v>83</v>
      </c>
      <c r="F38" s="324">
        <f t="shared" si="0"/>
        <v>0</v>
      </c>
    </row>
    <row r="39" spans="1:6" x14ac:dyDescent="0.3">
      <c r="A39" s="300"/>
      <c r="B39" s="331"/>
      <c r="C39" s="332" t="s">
        <v>183</v>
      </c>
      <c r="D39" s="336">
        <v>77.5</v>
      </c>
      <c r="E39" s="336">
        <f>[10]Datos!$F$42</f>
        <v>77.5</v>
      </c>
      <c r="F39" s="334">
        <f t="shared" si="0"/>
        <v>0</v>
      </c>
    </row>
    <row r="40" spans="1:6" x14ac:dyDescent="0.3">
      <c r="A40" s="300"/>
      <c r="B40" s="326" t="s">
        <v>275</v>
      </c>
      <c r="C40" s="327" t="s">
        <v>265</v>
      </c>
      <c r="D40" s="337">
        <v>108</v>
      </c>
      <c r="E40" s="337">
        <f>[10]Datos!$F$45</f>
        <v>108</v>
      </c>
      <c r="F40" s="329">
        <f t="shared" si="0"/>
        <v>0</v>
      </c>
    </row>
    <row r="41" spans="1:6" x14ac:dyDescent="0.3">
      <c r="A41" s="300"/>
      <c r="B41" s="321"/>
      <c r="C41" s="322" t="s">
        <v>266</v>
      </c>
      <c r="D41" s="323">
        <v>111</v>
      </c>
      <c r="E41" s="323">
        <f>[10]Datos!$F$44</f>
        <v>111</v>
      </c>
      <c r="F41" s="324">
        <f t="shared" si="0"/>
        <v>0</v>
      </c>
    </row>
    <row r="42" spans="1:6" x14ac:dyDescent="0.3">
      <c r="A42" s="300"/>
      <c r="B42" s="331"/>
      <c r="C42" s="332" t="s">
        <v>183</v>
      </c>
      <c r="D42" s="333">
        <v>110</v>
      </c>
      <c r="E42" s="333">
        <f>[10]Datos!$F$46</f>
        <v>110</v>
      </c>
      <c r="F42" s="334">
        <f t="shared" si="0"/>
        <v>0</v>
      </c>
    </row>
    <row r="43" spans="1:6" x14ac:dyDescent="0.3">
      <c r="A43" s="300"/>
      <c r="B43" s="321"/>
      <c r="C43" s="322" t="s">
        <v>265</v>
      </c>
      <c r="D43" s="323">
        <v>77.5</v>
      </c>
      <c r="E43" s="323">
        <f>[10]Datos!$C$48</f>
        <v>77.72</v>
      </c>
      <c r="F43" s="329">
        <f t="shared" si="0"/>
        <v>0.21999999999999886</v>
      </c>
    </row>
    <row r="44" spans="1:6" x14ac:dyDescent="0.3">
      <c r="A44" s="300"/>
      <c r="B44" s="321" t="s">
        <v>276</v>
      </c>
      <c r="C44" s="322" t="s">
        <v>180</v>
      </c>
      <c r="D44" s="323">
        <v>79</v>
      </c>
      <c r="E44" s="323">
        <f>[10]Datos!$C$49</f>
        <v>79.28</v>
      </c>
      <c r="F44" s="324">
        <f t="shared" si="0"/>
        <v>0.28000000000000114</v>
      </c>
    </row>
    <row r="45" spans="1:6" x14ac:dyDescent="0.3">
      <c r="A45" s="300"/>
      <c r="B45" s="321"/>
      <c r="C45" s="322" t="s">
        <v>183</v>
      </c>
      <c r="D45" s="323">
        <v>80</v>
      </c>
      <c r="E45" s="323">
        <f>[10]Datos!$C$50</f>
        <v>80</v>
      </c>
      <c r="F45" s="324">
        <f t="shared" si="0"/>
        <v>0</v>
      </c>
    </row>
    <row r="46" spans="1:6" x14ac:dyDescent="0.3">
      <c r="A46" s="300"/>
      <c r="B46" s="338" t="s">
        <v>277</v>
      </c>
      <c r="C46" s="327" t="s">
        <v>278</v>
      </c>
      <c r="D46" s="337">
        <v>327.20142345700958</v>
      </c>
      <c r="E46" s="337">
        <f>[10]Datos!$F$55</f>
        <v>324.93159837444904</v>
      </c>
      <c r="F46" s="329">
        <f t="shared" si="0"/>
        <v>-2.2698250825605442</v>
      </c>
    </row>
    <row r="47" spans="1:6" x14ac:dyDescent="0.3">
      <c r="A47" s="300"/>
      <c r="B47" s="339" t="s">
        <v>279</v>
      </c>
      <c r="C47" s="322" t="s">
        <v>280</v>
      </c>
      <c r="D47" s="323">
        <v>286.41250000000002</v>
      </c>
      <c r="E47" s="323">
        <f>[10]Datos!$F$56</f>
        <v>286.72500000000002</v>
      </c>
      <c r="F47" s="324">
        <f t="shared" si="0"/>
        <v>0.3125</v>
      </c>
    </row>
    <row r="48" spans="1:6" ht="15" thickBot="1" x14ac:dyDescent="0.35">
      <c r="A48" s="305"/>
      <c r="B48" s="340"/>
      <c r="C48" s="341" t="s">
        <v>281</v>
      </c>
      <c r="D48" s="342">
        <v>320.26608293867696</v>
      </c>
      <c r="E48" s="342">
        <f>[10]Datos!$F$57</f>
        <v>320.26608293867696</v>
      </c>
      <c r="F48" s="343">
        <f t="shared" si="0"/>
        <v>0</v>
      </c>
    </row>
    <row r="49" spans="1:6" x14ac:dyDescent="0.3">
      <c r="A49" s="305"/>
      <c r="B49" s="305"/>
      <c r="C49" s="305"/>
      <c r="D49" s="305"/>
      <c r="E49" s="305"/>
      <c r="F49" s="103" t="s">
        <v>56</v>
      </c>
    </row>
    <row r="50" spans="1:6" x14ac:dyDescent="0.3">
      <c r="F50" s="344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3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2019-09-25T12:22:40Z</dcterms:created>
  <dcterms:modified xsi:type="dcterms:W3CDTF">2019-09-25T12:22:57Z</dcterms:modified>
</cp:coreProperties>
</file>